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60" windowWidth="27945" windowHeight="12315" tabRatio="906" activeTab="17"/>
  </bookViews>
  <sheets>
    <sheet name="目录" sheetId="43" r:id="rId1"/>
    <sheet name="表1" sheetId="81" r:id="rId2"/>
    <sheet name="表2" sheetId="57" r:id="rId3"/>
    <sheet name="表3" sheetId="58" r:id="rId4"/>
    <sheet name="表4" sheetId="59" r:id="rId5"/>
    <sheet name="表5" sheetId="78" r:id="rId6"/>
    <sheet name="表6" sheetId="61" r:id="rId7"/>
    <sheet name="表7" sheetId="27" r:id="rId8"/>
    <sheet name="表8" sheetId="77" r:id="rId9"/>
    <sheet name="表9" sheetId="76" r:id="rId10"/>
    <sheet name="表10" sheetId="54" r:id="rId11"/>
    <sheet name="表11" sheetId="55" r:id="rId12"/>
    <sheet name="表12" sheetId="79" r:id="rId13"/>
    <sheet name="表13" sheetId="56" r:id="rId14"/>
    <sheet name="表14" sheetId="70" r:id="rId15"/>
    <sheet name="表15" sheetId="33" r:id="rId16"/>
    <sheet name="表16" sheetId="71" r:id="rId17"/>
    <sheet name="表17" sheetId="72" r:id="rId18"/>
    <sheet name="表18" sheetId="48" r:id="rId19"/>
    <sheet name="表19" sheetId="49" r:id="rId20"/>
    <sheet name="表20" sheetId="82" r:id="rId21"/>
    <sheet name="表21" sheetId="50" r:id="rId22"/>
    <sheet name="表22" sheetId="73" r:id="rId23"/>
    <sheet name="表23" sheetId="64" r:id="rId24"/>
    <sheet name="表24" sheetId="75" r:id="rId25"/>
    <sheet name="表25" sheetId="74" r:id="rId26"/>
    <sheet name="表26" sheetId="51" r:id="rId27"/>
    <sheet name="表27" sheetId="52" r:id="rId28"/>
    <sheet name="表28" sheetId="53" r:id="rId29"/>
    <sheet name="表29" sheetId="62" r:id="rId30"/>
    <sheet name="表30" sheetId="63" r:id="rId31"/>
    <sheet name="表31" sheetId="28" r:id="rId32"/>
    <sheet name="表32" sheetId="29" r:id="rId33"/>
    <sheet name="表33" sheetId="66" r:id="rId34"/>
    <sheet name="表34" sheetId="67" r:id="rId35"/>
    <sheet name="表35" sheetId="68" r:id="rId36"/>
    <sheet name="表36" sheetId="83" r:id="rId37"/>
    <sheet name="表37" sheetId="69" r:id="rId38"/>
  </sheets>
  <definedNames>
    <definedName name="_xlnm._FilterDatabase" localSheetId="4" hidden="1">表4!$3:$1255</definedName>
    <definedName name="_xlnm._FilterDatabase" localSheetId="5" hidden="1">表5!$D$3:$E$1258</definedName>
    <definedName name="_xlnm.Print_Titles" localSheetId="1">表1!$1:$4</definedName>
    <definedName name="_xlnm.Print_Titles" localSheetId="10">表10!$3:$4</definedName>
    <definedName name="_xlnm.Print_Titles" localSheetId="2">表2!$1:$3</definedName>
    <definedName name="_xlnm.Print_Titles" localSheetId="26">表26!$3:$3</definedName>
    <definedName name="_xlnm.Print_Titles" localSheetId="3">表3!$1:$4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54" l="1"/>
  <c r="B10" i="56" l="1"/>
  <c r="B7" i="67" l="1"/>
  <c r="B4" i="67"/>
  <c r="B15" i="66"/>
  <c r="B12" i="66"/>
  <c r="B11" i="66"/>
  <c r="B8" i="66"/>
  <c r="B5" i="66"/>
  <c r="B4" i="66"/>
  <c r="A5" i="62"/>
  <c r="B13" i="33"/>
  <c r="B10" i="70"/>
  <c r="C10" i="61"/>
  <c r="C4" i="61"/>
  <c r="E1258" i="78"/>
  <c r="C1258" i="78"/>
  <c r="E1257" i="78"/>
  <c r="E1256" i="78"/>
  <c r="E1255" i="78"/>
  <c r="E1254" i="78"/>
  <c r="E1253" i="78"/>
  <c r="E1252" i="78"/>
  <c r="E1251" i="78"/>
  <c r="E1250" i="78"/>
  <c r="E1249" i="78"/>
  <c r="E1248" i="78"/>
  <c r="E1247" i="78"/>
  <c r="E1246" i="78"/>
  <c r="E1245" i="78"/>
  <c r="E1244" i="78"/>
  <c r="E1243" i="78"/>
  <c r="E1242" i="78"/>
  <c r="E1241" i="78"/>
  <c r="E1240" i="78"/>
  <c r="E1239" i="78"/>
  <c r="E1238" i="78"/>
  <c r="E1237" i="78"/>
  <c r="E1236" i="78"/>
  <c r="E1235" i="78"/>
  <c r="E1234" i="78"/>
  <c r="E1233" i="78"/>
  <c r="E1232" i="78"/>
  <c r="E1231" i="78"/>
  <c r="E1230" i="78"/>
  <c r="E1229" i="78"/>
  <c r="E1228" i="78"/>
  <c r="E1227" i="78"/>
  <c r="E1226" i="78"/>
  <c r="E1225" i="78"/>
  <c r="E1224" i="78"/>
  <c r="E1223" i="78"/>
  <c r="E1222" i="78"/>
  <c r="E1221" i="78"/>
  <c r="E1220" i="78"/>
  <c r="E1219" i="78"/>
  <c r="E1218" i="78"/>
  <c r="E1217" i="78"/>
  <c r="E1216" i="78"/>
  <c r="E1215" i="78"/>
  <c r="E1214" i="78"/>
  <c r="E1213" i="78"/>
  <c r="E1212" i="78"/>
  <c r="E1211" i="78"/>
  <c r="C1211" i="78"/>
  <c r="E1210" i="78"/>
  <c r="E1209" i="78"/>
  <c r="E1208" i="78"/>
  <c r="E1207" i="78"/>
  <c r="E1206" i="78"/>
  <c r="C1206" i="78"/>
  <c r="E1205" i="78"/>
  <c r="E1204" i="78"/>
  <c r="E1203" i="78"/>
  <c r="E1202" i="78"/>
  <c r="E1201" i="78"/>
  <c r="E1200" i="78"/>
  <c r="E1199" i="78"/>
  <c r="E1198" i="78"/>
  <c r="E1197" i="78"/>
  <c r="E1196" i="78"/>
  <c r="E1195" i="78"/>
  <c r="C1195" i="78"/>
  <c r="E1194" i="78"/>
  <c r="C1194" i="78"/>
  <c r="E1193" i="78"/>
  <c r="E1192" i="78"/>
  <c r="E1191" i="78"/>
  <c r="E1190" i="78"/>
  <c r="E1189" i="78"/>
  <c r="E1188" i="78"/>
  <c r="E1187" i="78"/>
  <c r="E1186" i="78"/>
  <c r="E1185" i="78"/>
  <c r="E1184" i="78"/>
  <c r="E1183" i="78"/>
  <c r="E1182" i="78"/>
  <c r="E1181" i="78"/>
  <c r="E1180" i="78"/>
  <c r="E1179" i="78"/>
  <c r="E1178" i="78"/>
  <c r="E1177" i="78"/>
  <c r="E1176" i="78"/>
  <c r="E1175" i="78"/>
  <c r="E1174" i="78"/>
  <c r="E1173" i="78"/>
  <c r="E1172" i="78"/>
  <c r="E1171" i="78"/>
  <c r="E1170" i="78"/>
  <c r="E1169" i="78"/>
  <c r="E1168" i="78"/>
  <c r="C1168" i="78"/>
  <c r="E1167" i="78"/>
  <c r="E1166" i="78"/>
  <c r="E1165" i="78"/>
  <c r="E1164" i="78"/>
  <c r="E1163" i="78"/>
  <c r="E1162" i="78"/>
  <c r="E1161" i="78"/>
  <c r="E1160" i="78"/>
  <c r="E1159" i="78"/>
  <c r="E1158" i="78"/>
  <c r="E1157" i="78"/>
  <c r="E1156" i="78"/>
  <c r="E1155" i="78"/>
  <c r="E1154" i="78"/>
  <c r="E1153" i="78"/>
  <c r="E1152" i="78"/>
  <c r="E1151" i="78"/>
  <c r="C1151" i="78"/>
  <c r="E1150" i="78"/>
  <c r="E1149" i="78"/>
  <c r="E1148" i="78"/>
  <c r="E1147" i="78"/>
  <c r="E1146" i="78"/>
  <c r="E1145" i="78"/>
  <c r="E1144" i="78"/>
  <c r="E1143" i="78"/>
  <c r="E1142" i="78"/>
  <c r="E1141" i="78"/>
  <c r="E1140" i="78"/>
  <c r="E1139" i="78"/>
  <c r="E1138" i="78"/>
  <c r="E1137" i="78"/>
  <c r="E1136" i="78"/>
  <c r="E1135" i="78"/>
  <c r="E1134" i="78"/>
  <c r="E1133" i="78"/>
  <c r="E1132" i="78"/>
  <c r="E1131" i="78"/>
  <c r="E1130" i="78"/>
  <c r="E1129" i="78"/>
  <c r="E1128" i="78"/>
  <c r="E1127" i="78"/>
  <c r="E1126" i="78"/>
  <c r="E1125" i="78"/>
  <c r="E1124" i="78"/>
  <c r="E1123" i="78"/>
  <c r="E1122" i="78"/>
  <c r="E1121" i="78"/>
  <c r="E1120" i="78"/>
  <c r="E1119" i="78"/>
  <c r="E1118" i="78"/>
  <c r="E1117" i="78"/>
  <c r="E1116" i="78"/>
  <c r="E1115" i="78"/>
  <c r="E1114" i="78"/>
  <c r="E1113" i="78"/>
  <c r="E1112" i="78"/>
  <c r="E1111" i="78"/>
  <c r="E1110" i="78"/>
  <c r="E1109" i="78"/>
  <c r="E1108" i="78"/>
  <c r="E1107" i="78"/>
  <c r="E1106" i="78"/>
  <c r="E1105" i="78"/>
  <c r="E1104" i="78"/>
  <c r="E1103" i="78"/>
  <c r="E1102" i="78"/>
  <c r="E1101" i="78"/>
  <c r="E1100" i="78"/>
  <c r="E1099" i="78"/>
  <c r="E1098" i="78"/>
  <c r="E1097" i="78"/>
  <c r="E1096" i="78"/>
  <c r="E1095" i="78"/>
  <c r="E1094" i="78"/>
  <c r="E1093" i="78"/>
  <c r="E1092" i="78"/>
  <c r="E1091" i="78"/>
  <c r="E1090" i="78"/>
  <c r="E1089" i="78"/>
  <c r="C1089" i="78"/>
  <c r="E1088" i="78"/>
  <c r="C1088" i="78"/>
  <c r="E1087" i="78"/>
  <c r="C1087" i="78"/>
  <c r="E1086" i="78"/>
  <c r="C1086" i="78"/>
  <c r="E1085" i="78"/>
  <c r="E1084" i="78"/>
  <c r="E1083" i="78"/>
  <c r="E1082" i="78"/>
  <c r="E1081" i="78"/>
  <c r="E1080" i="78"/>
  <c r="E1079" i="78"/>
  <c r="E1078" i="78"/>
  <c r="E1077" i="78"/>
  <c r="E1076" i="78"/>
  <c r="E1075" i="78"/>
  <c r="E1074" i="78"/>
  <c r="E1073" i="78"/>
  <c r="E1072" i="78"/>
  <c r="E1071" i="78"/>
  <c r="E1070" i="78"/>
  <c r="E1069" i="78"/>
  <c r="E1068" i="78"/>
  <c r="E1067" i="78"/>
  <c r="E1066" i="78"/>
  <c r="E1065" i="78"/>
  <c r="E1064" i="78"/>
  <c r="E1063" i="78"/>
  <c r="E1062" i="78"/>
  <c r="E1061" i="78"/>
  <c r="E1060" i="78"/>
  <c r="E1059" i="78"/>
  <c r="E1058" i="78"/>
  <c r="E1057" i="78"/>
  <c r="E1056" i="78"/>
  <c r="E1055" i="78"/>
  <c r="E1054" i="78"/>
  <c r="E1053" i="78"/>
  <c r="E1052" i="78"/>
  <c r="E1051" i="78"/>
  <c r="E1050" i="78"/>
  <c r="E1049" i="78"/>
  <c r="E1048" i="78"/>
  <c r="E1047" i="78"/>
  <c r="E1046" i="78"/>
  <c r="E1045" i="78"/>
  <c r="E1044" i="78"/>
  <c r="E1043" i="78"/>
  <c r="E1042" i="78"/>
  <c r="E1041" i="78"/>
  <c r="E1040" i="78"/>
  <c r="E1039" i="78"/>
  <c r="E1038" i="78"/>
  <c r="E1037" i="78"/>
  <c r="E1036" i="78"/>
  <c r="C1036" i="78"/>
  <c r="E1035" i="78"/>
  <c r="E1034" i="78"/>
  <c r="E1033" i="78"/>
  <c r="E1032" i="78"/>
  <c r="E1031" i="78"/>
  <c r="E1030" i="78"/>
  <c r="E1029" i="78"/>
  <c r="E1028" i="78"/>
  <c r="E1027" i="78"/>
  <c r="E1026" i="78"/>
  <c r="E1025" i="78"/>
  <c r="E1024" i="78"/>
  <c r="E1023" i="78"/>
  <c r="E1022" i="78"/>
  <c r="E1021" i="78"/>
  <c r="E1020" i="78"/>
  <c r="E1019" i="78"/>
  <c r="E1018" i="78"/>
  <c r="E1017" i="78"/>
  <c r="E1016" i="78"/>
  <c r="E1015" i="78"/>
  <c r="E1014" i="78"/>
  <c r="E1013" i="78"/>
  <c r="E1012" i="78"/>
  <c r="E1011" i="78"/>
  <c r="E1010" i="78"/>
  <c r="E1009" i="78"/>
  <c r="E1008" i="78"/>
  <c r="E1007" i="78"/>
  <c r="E1006" i="78"/>
  <c r="E1005" i="78"/>
  <c r="E1004" i="78"/>
  <c r="C1004" i="78"/>
  <c r="E1003" i="78"/>
  <c r="E1002" i="78"/>
  <c r="E1001" i="78"/>
  <c r="E1000" i="78"/>
  <c r="E999" i="78"/>
  <c r="E998" i="78"/>
  <c r="E997" i="78"/>
  <c r="E996" i="78"/>
  <c r="E995" i="78"/>
  <c r="E994" i="78"/>
  <c r="E993" i="78"/>
  <c r="E992" i="78"/>
  <c r="E991" i="78"/>
  <c r="E990" i="78"/>
  <c r="E989" i="78"/>
  <c r="E988" i="78"/>
  <c r="E987" i="78"/>
  <c r="E986" i="78"/>
  <c r="E985" i="78"/>
  <c r="E984" i="78"/>
  <c r="E983" i="78"/>
  <c r="E982" i="78"/>
  <c r="E981" i="78"/>
  <c r="E980" i="78"/>
  <c r="E979" i="78"/>
  <c r="E978" i="78"/>
  <c r="E977" i="78"/>
  <c r="E976" i="78"/>
  <c r="E975" i="78"/>
  <c r="E974" i="78"/>
  <c r="E973" i="78"/>
  <c r="E972" i="78"/>
  <c r="E971" i="78"/>
  <c r="E970" i="78"/>
  <c r="E969" i="78"/>
  <c r="E968" i="78"/>
  <c r="E967" i="78"/>
  <c r="E966" i="78"/>
  <c r="E965" i="78"/>
  <c r="E964" i="78"/>
  <c r="E963" i="78"/>
  <c r="E962" i="78"/>
  <c r="E961" i="78"/>
  <c r="E960" i="78"/>
  <c r="E959" i="78"/>
  <c r="E958" i="78"/>
  <c r="E957" i="78"/>
  <c r="E956" i="78"/>
  <c r="E955" i="78"/>
  <c r="E954" i="78"/>
  <c r="E953" i="78"/>
  <c r="E952" i="78"/>
  <c r="E951" i="78"/>
  <c r="E950" i="78"/>
  <c r="E949" i="78"/>
  <c r="E948" i="78"/>
  <c r="E947" i="78"/>
  <c r="E946" i="78"/>
  <c r="E945" i="78"/>
  <c r="E944" i="78"/>
  <c r="E943" i="78"/>
  <c r="E942" i="78"/>
  <c r="E941" i="78"/>
  <c r="E940" i="78"/>
  <c r="E939" i="78"/>
  <c r="E938" i="78"/>
  <c r="E937" i="78"/>
  <c r="E936" i="78"/>
  <c r="E935" i="78"/>
  <c r="E934" i="78"/>
  <c r="E933" i="78"/>
  <c r="E932" i="78"/>
  <c r="E931" i="78"/>
  <c r="E930" i="78"/>
  <c r="E929" i="78"/>
  <c r="E928" i="78"/>
  <c r="E927" i="78"/>
  <c r="E926" i="78"/>
  <c r="C926" i="78"/>
  <c r="E925" i="78"/>
  <c r="E924" i="78"/>
  <c r="E923" i="78"/>
  <c r="E922" i="78"/>
  <c r="E921" i="78"/>
  <c r="E920" i="78"/>
  <c r="E919" i="78"/>
  <c r="E918" i="78"/>
  <c r="E917" i="78"/>
  <c r="E916" i="78"/>
  <c r="E915" i="78"/>
  <c r="E914" i="78"/>
  <c r="E913" i="78"/>
  <c r="E912" i="78"/>
  <c r="E911" i="78"/>
  <c r="E910" i="78"/>
  <c r="C910" i="78"/>
  <c r="E909" i="78"/>
  <c r="E908" i="78"/>
  <c r="E907" i="78"/>
  <c r="E906" i="78"/>
  <c r="E905" i="78"/>
  <c r="C905" i="78"/>
  <c r="E904" i="78"/>
  <c r="C904" i="78"/>
  <c r="E903" i="78"/>
  <c r="E902" i="78"/>
  <c r="E901" i="78"/>
  <c r="E900" i="78"/>
  <c r="E899" i="78"/>
  <c r="E898" i="78"/>
  <c r="E897" i="78"/>
  <c r="E896" i="78"/>
  <c r="E895" i="78"/>
  <c r="E894" i="78"/>
  <c r="C894" i="78"/>
  <c r="E893" i="78"/>
  <c r="E892" i="78"/>
  <c r="C892" i="78"/>
  <c r="E891" i="78"/>
  <c r="E890" i="78"/>
  <c r="E889" i="78"/>
  <c r="E888" i="78"/>
  <c r="E887" i="78"/>
  <c r="E886" i="78"/>
  <c r="E885" i="78"/>
  <c r="E884" i="78"/>
  <c r="C884" i="78"/>
  <c r="E883" i="78"/>
  <c r="E882" i="78"/>
  <c r="E881" i="78"/>
  <c r="E880" i="78"/>
  <c r="E879" i="78"/>
  <c r="E878" i="78"/>
  <c r="E877" i="78"/>
  <c r="E876" i="78"/>
  <c r="E875" i="78"/>
  <c r="E874" i="78"/>
  <c r="C874" i="78"/>
  <c r="E873" i="78"/>
  <c r="E872" i="78"/>
  <c r="E871" i="78"/>
  <c r="E870" i="78"/>
  <c r="E869" i="78"/>
  <c r="E868" i="78"/>
  <c r="E867" i="78"/>
  <c r="E866" i="78"/>
  <c r="E865" i="78"/>
  <c r="E864" i="78"/>
  <c r="E863" i="78"/>
  <c r="E862" i="78"/>
  <c r="E861" i="78"/>
  <c r="E860" i="78"/>
  <c r="E859" i="78"/>
  <c r="E858" i="78"/>
  <c r="E857" i="78"/>
  <c r="E856" i="78"/>
  <c r="E855" i="78"/>
  <c r="E854" i="78"/>
  <c r="E853" i="78"/>
  <c r="E852" i="78"/>
  <c r="E851" i="78"/>
  <c r="E850" i="78"/>
  <c r="E849" i="78"/>
  <c r="E848" i="78"/>
  <c r="E847" i="78"/>
  <c r="E846" i="78"/>
  <c r="C846" i="78"/>
  <c r="E845" i="78"/>
  <c r="E844" i="78"/>
  <c r="E843" i="78"/>
  <c r="E842" i="78"/>
  <c r="E841" i="78"/>
  <c r="E840" i="78"/>
  <c r="E839" i="78"/>
  <c r="E838" i="78"/>
  <c r="E837" i="78"/>
  <c r="E836" i="78"/>
  <c r="E835" i="78"/>
  <c r="E834" i="78"/>
  <c r="E833" i="78"/>
  <c r="E832" i="78"/>
  <c r="E831" i="78"/>
  <c r="E830" i="78"/>
  <c r="E829" i="78"/>
  <c r="E828" i="78"/>
  <c r="E827" i="78"/>
  <c r="E826" i="78"/>
  <c r="E825" i="78"/>
  <c r="E824" i="78"/>
  <c r="E823" i="78"/>
  <c r="E822" i="78"/>
  <c r="E821" i="78"/>
  <c r="E820" i="78"/>
  <c r="E819" i="78"/>
  <c r="E818" i="78"/>
  <c r="E817" i="78"/>
  <c r="E816" i="78"/>
  <c r="E815" i="78"/>
  <c r="E814" i="78"/>
  <c r="E813" i="78"/>
  <c r="E812" i="78"/>
  <c r="E811" i="78"/>
  <c r="E810" i="78"/>
  <c r="E809" i="78"/>
  <c r="E808" i="78"/>
  <c r="E807" i="78"/>
  <c r="E806" i="78"/>
  <c r="E805" i="78"/>
  <c r="E804" i="78"/>
  <c r="E803" i="78"/>
  <c r="E802" i="78"/>
  <c r="E801" i="78"/>
  <c r="E800" i="78"/>
  <c r="E799" i="78"/>
  <c r="E798" i="78"/>
  <c r="E797" i="78"/>
  <c r="C797" i="78"/>
  <c r="E796" i="78"/>
  <c r="E795" i="78"/>
  <c r="E794" i="78"/>
  <c r="E793" i="78"/>
  <c r="E792" i="78"/>
  <c r="E791" i="78"/>
  <c r="C791" i="78"/>
  <c r="E790" i="78"/>
  <c r="E789" i="78"/>
  <c r="C789" i="78"/>
  <c r="E788" i="78"/>
  <c r="E787" i="78"/>
  <c r="E786" i="78"/>
  <c r="E785" i="78"/>
  <c r="E784" i="78"/>
  <c r="E783" i="78"/>
  <c r="E782" i="78"/>
  <c r="E781" i="78"/>
  <c r="E780" i="78"/>
  <c r="E779" i="78"/>
  <c r="E778" i="78"/>
  <c r="E777" i="78"/>
  <c r="E776" i="78"/>
  <c r="E775" i="78"/>
  <c r="C775" i="78"/>
  <c r="E774" i="78"/>
  <c r="E773" i="78"/>
  <c r="E772" i="78"/>
  <c r="E771" i="78"/>
  <c r="E770" i="78"/>
  <c r="E769" i="78"/>
  <c r="E768" i="78"/>
  <c r="E767" i="78"/>
  <c r="E766" i="78"/>
  <c r="E765" i="78"/>
  <c r="E764" i="78"/>
  <c r="E763" i="78"/>
  <c r="E762" i="78"/>
  <c r="E761" i="78"/>
  <c r="E760" i="78"/>
  <c r="E759" i="78"/>
  <c r="E758" i="78"/>
  <c r="E757" i="78"/>
  <c r="E756" i="78"/>
  <c r="E755" i="78"/>
  <c r="E754" i="78"/>
  <c r="E753" i="78"/>
  <c r="E752" i="78"/>
  <c r="E751" i="78"/>
  <c r="E750" i="78"/>
  <c r="E749" i="78"/>
  <c r="E748" i="78"/>
  <c r="E747" i="78"/>
  <c r="E746" i="78"/>
  <c r="E745" i="78"/>
  <c r="E744" i="78"/>
  <c r="E743" i="78"/>
  <c r="E742" i="78"/>
  <c r="E741" i="78"/>
  <c r="E740" i="78"/>
  <c r="E739" i="78"/>
  <c r="E738" i="78"/>
  <c r="E737" i="78"/>
  <c r="E736" i="78"/>
  <c r="E735" i="78"/>
  <c r="E734" i="78"/>
  <c r="E733" i="78"/>
  <c r="E732" i="78"/>
  <c r="E731" i="78"/>
  <c r="E730" i="78"/>
  <c r="E729" i="78"/>
  <c r="E728" i="78"/>
  <c r="E727" i="78"/>
  <c r="E726" i="78"/>
  <c r="E725" i="78"/>
  <c r="E724" i="78"/>
  <c r="E723" i="78"/>
  <c r="E722" i="78"/>
  <c r="E721" i="78"/>
  <c r="E720" i="78"/>
  <c r="E719" i="78"/>
  <c r="C719" i="78"/>
  <c r="E718" i="78"/>
  <c r="E717" i="78"/>
  <c r="C717" i="78"/>
  <c r="E716" i="78"/>
  <c r="E715" i="78"/>
  <c r="E714" i="78"/>
  <c r="E713" i="78"/>
  <c r="E712" i="78"/>
  <c r="E711" i="78"/>
  <c r="E710" i="78"/>
  <c r="E709" i="78"/>
  <c r="E708" i="78"/>
  <c r="E707" i="78"/>
  <c r="E706" i="78"/>
  <c r="E705" i="78"/>
  <c r="E704" i="78"/>
  <c r="C704" i="78"/>
  <c r="E703" i="78"/>
  <c r="C703" i="78"/>
  <c r="E702" i="78"/>
  <c r="C702" i="78"/>
  <c r="E701" i="78"/>
  <c r="E700" i="78"/>
  <c r="E699" i="78"/>
  <c r="E698" i="78"/>
  <c r="E697" i="78"/>
  <c r="E696" i="78"/>
  <c r="E695" i="78"/>
  <c r="E694" i="78"/>
  <c r="E693" i="78"/>
  <c r="E692" i="78"/>
  <c r="E691" i="78"/>
  <c r="E690" i="78"/>
  <c r="E689" i="78"/>
  <c r="E688" i="78"/>
  <c r="E687" i="78"/>
  <c r="E686" i="78"/>
  <c r="E685" i="78"/>
  <c r="E684" i="78"/>
  <c r="E683" i="78"/>
  <c r="E682" i="78"/>
  <c r="E681" i="78"/>
  <c r="E680" i="78"/>
  <c r="E679" i="78"/>
  <c r="E678" i="78"/>
  <c r="E677" i="78"/>
  <c r="E676" i="78"/>
  <c r="E675" i="78"/>
  <c r="E674" i="78"/>
  <c r="E673" i="78"/>
  <c r="E672" i="78"/>
  <c r="E671" i="78"/>
  <c r="E670" i="78"/>
  <c r="E669" i="78"/>
  <c r="E668" i="78"/>
  <c r="E667" i="78"/>
  <c r="E666" i="78"/>
  <c r="E665" i="78"/>
  <c r="C665" i="78"/>
  <c r="E664" i="78"/>
  <c r="E663" i="78"/>
  <c r="C663" i="78"/>
  <c r="E662" i="78"/>
  <c r="E661" i="78"/>
  <c r="E660" i="78"/>
  <c r="E659" i="78"/>
  <c r="E658" i="78"/>
  <c r="E657" i="78"/>
  <c r="E656" i="78"/>
  <c r="E655" i="78"/>
  <c r="C655" i="78"/>
  <c r="E654" i="78"/>
  <c r="E653" i="78"/>
  <c r="E652" i="78"/>
  <c r="E651" i="78"/>
  <c r="E650" i="78"/>
  <c r="E649" i="78"/>
  <c r="E648" i="78"/>
  <c r="E647" i="78"/>
  <c r="E646" i="78"/>
  <c r="E645" i="78"/>
  <c r="E644" i="78"/>
  <c r="E643" i="78"/>
  <c r="E642" i="78"/>
  <c r="E641" i="78"/>
  <c r="E640" i="78"/>
  <c r="E639" i="78"/>
  <c r="E638" i="78"/>
  <c r="E637" i="78"/>
  <c r="E636" i="78"/>
  <c r="C636" i="78"/>
  <c r="E635" i="78"/>
  <c r="E634" i="78"/>
  <c r="E633" i="78"/>
  <c r="C633" i="78"/>
  <c r="E632" i="78"/>
  <c r="C632" i="78"/>
  <c r="E631" i="78"/>
  <c r="C631" i="78"/>
  <c r="E630" i="78"/>
  <c r="C630" i="78"/>
  <c r="E629" i="78"/>
  <c r="E628" i="78"/>
  <c r="E627" i="78"/>
  <c r="E626" i="78"/>
  <c r="E625" i="78"/>
  <c r="E624" i="78"/>
  <c r="E623" i="78"/>
  <c r="E622" i="78"/>
  <c r="E621" i="78"/>
  <c r="E620" i="78"/>
  <c r="E619" i="78"/>
  <c r="E618" i="78"/>
  <c r="E617" i="78"/>
  <c r="E616" i="78"/>
  <c r="E615" i="78"/>
  <c r="E614" i="78"/>
  <c r="E613" i="78"/>
  <c r="E612" i="78"/>
  <c r="E611" i="78"/>
  <c r="C611" i="78"/>
  <c r="E610" i="78"/>
  <c r="E609" i="78"/>
  <c r="C609" i="78"/>
  <c r="E608" i="78"/>
  <c r="E607" i="78"/>
  <c r="E606" i="78"/>
  <c r="E605" i="78"/>
  <c r="E604" i="78"/>
  <c r="E603" i="78"/>
  <c r="E602" i="78"/>
  <c r="E601" i="78"/>
  <c r="E600" i="78"/>
  <c r="E599" i="78"/>
  <c r="E598" i="78"/>
  <c r="E597" i="78"/>
  <c r="E596" i="78"/>
  <c r="E595" i="78"/>
  <c r="E594" i="78"/>
  <c r="E593" i="78"/>
  <c r="E592" i="78"/>
  <c r="E591" i="78"/>
  <c r="E590" i="78"/>
  <c r="E589" i="78"/>
  <c r="E588" i="78"/>
  <c r="E587" i="78"/>
  <c r="E586" i="78"/>
  <c r="E585" i="78"/>
  <c r="E584" i="78"/>
  <c r="E583" i="78"/>
  <c r="E582" i="78"/>
  <c r="E581" i="78"/>
  <c r="E580" i="78"/>
  <c r="E579" i="78"/>
  <c r="E578" i="78"/>
  <c r="E577" i="78"/>
  <c r="E576" i="78"/>
  <c r="E575" i="78"/>
  <c r="E574" i="78"/>
  <c r="E573" i="78"/>
  <c r="E572" i="78"/>
  <c r="E571" i="78"/>
  <c r="E570" i="78"/>
  <c r="E569" i="78"/>
  <c r="E568" i="78"/>
  <c r="E567" i="78"/>
  <c r="E566" i="78"/>
  <c r="E565" i="78"/>
  <c r="E564" i="78"/>
  <c r="E563" i="78"/>
  <c r="E562" i="78"/>
  <c r="E561" i="78"/>
  <c r="E560" i="78"/>
  <c r="E559" i="78"/>
  <c r="E558" i="78"/>
  <c r="E557" i="78"/>
  <c r="E556" i="78"/>
  <c r="E555" i="78"/>
  <c r="E554" i="78"/>
  <c r="E553" i="78"/>
  <c r="E552" i="78"/>
  <c r="E551" i="78"/>
  <c r="E550" i="78"/>
  <c r="E549" i="78"/>
  <c r="E548" i="78"/>
  <c r="E547" i="78"/>
  <c r="E546" i="78"/>
  <c r="C546" i="78"/>
  <c r="E545" i="78"/>
  <c r="E544" i="78"/>
  <c r="E543" i="78"/>
  <c r="E542" i="78"/>
  <c r="E541" i="78"/>
  <c r="E540" i="78"/>
  <c r="E539" i="78"/>
  <c r="E538" i="78"/>
  <c r="E537" i="78"/>
  <c r="E536" i="78"/>
  <c r="E535" i="78"/>
  <c r="E534" i="78"/>
  <c r="E533" i="78"/>
  <c r="E532" i="78"/>
  <c r="E531" i="78"/>
  <c r="E530" i="78"/>
  <c r="E529" i="78"/>
  <c r="E528" i="78"/>
  <c r="E527" i="78"/>
  <c r="E526" i="78"/>
  <c r="E525" i="78"/>
  <c r="E524" i="78"/>
  <c r="E523" i="78"/>
  <c r="E522" i="78"/>
  <c r="E521" i="78"/>
  <c r="E520" i="78"/>
  <c r="E519" i="78"/>
  <c r="E518" i="78"/>
  <c r="E517" i="78"/>
  <c r="E516" i="78"/>
  <c r="E515" i="78"/>
  <c r="E514" i="78"/>
  <c r="E513" i="78"/>
  <c r="E512" i="78"/>
  <c r="E511" i="78"/>
  <c r="E510" i="78"/>
  <c r="E509" i="78"/>
  <c r="E508" i="78"/>
  <c r="E507" i="78"/>
  <c r="E506" i="78"/>
  <c r="E505" i="78"/>
  <c r="E504" i="78"/>
  <c r="E503" i="78"/>
  <c r="C503" i="78"/>
  <c r="E502" i="78"/>
  <c r="E501" i="78"/>
  <c r="E500" i="78"/>
  <c r="E499" i="78"/>
  <c r="E498" i="78"/>
  <c r="E497" i="78"/>
  <c r="E496" i="78"/>
  <c r="E495" i="78"/>
  <c r="E494" i="78"/>
  <c r="E493" i="78"/>
  <c r="E492" i="78"/>
  <c r="E491" i="78"/>
  <c r="E490" i="78"/>
  <c r="E489" i="78"/>
  <c r="E488" i="78"/>
  <c r="E487" i="78"/>
  <c r="E486" i="78"/>
  <c r="E485" i="78"/>
  <c r="E484" i="78"/>
  <c r="E483" i="78"/>
  <c r="E482" i="78"/>
  <c r="E481" i="78"/>
  <c r="E480" i="78"/>
  <c r="E479" i="78"/>
  <c r="E478" i="78"/>
  <c r="E477" i="78"/>
  <c r="E476" i="78"/>
  <c r="E475" i="78"/>
  <c r="E474" i="78"/>
  <c r="E473" i="78"/>
  <c r="E472" i="78"/>
  <c r="E471" i="78"/>
  <c r="E470" i="78"/>
  <c r="E469" i="78"/>
  <c r="E468" i="78"/>
  <c r="E467" i="78"/>
  <c r="E466" i="78"/>
  <c r="E465" i="78"/>
  <c r="E464" i="78"/>
  <c r="E463" i="78"/>
  <c r="E462" i="78"/>
  <c r="C462" i="78"/>
  <c r="E461" i="78"/>
  <c r="E460" i="78"/>
  <c r="E459" i="78"/>
  <c r="E458" i="78"/>
  <c r="E457" i="78"/>
  <c r="E456" i="78"/>
  <c r="E455" i="78"/>
  <c r="E454" i="78"/>
  <c r="E453" i="78"/>
  <c r="E452" i="78"/>
  <c r="E451" i="78"/>
  <c r="E450" i="78"/>
  <c r="E449" i="78"/>
  <c r="E448" i="78"/>
  <c r="E447" i="78"/>
  <c r="C447" i="78"/>
  <c r="E446" i="78"/>
  <c r="C446" i="78"/>
  <c r="E445" i="78"/>
  <c r="C445" i="78"/>
  <c r="E444" i="78"/>
  <c r="E443" i="78"/>
  <c r="E442" i="78"/>
  <c r="E441" i="78"/>
  <c r="C441" i="78"/>
  <c r="E440" i="78"/>
  <c r="E439" i="78"/>
  <c r="E438" i="78"/>
  <c r="E437" i="78"/>
  <c r="E436" i="78"/>
  <c r="E435" i="78"/>
  <c r="E434" i="78"/>
  <c r="E433" i="78"/>
  <c r="E432" i="78"/>
  <c r="E431" i="78"/>
  <c r="E430" i="78"/>
  <c r="E429" i="78"/>
  <c r="E428" i="78"/>
  <c r="E427" i="78"/>
  <c r="E426" i="78"/>
  <c r="E425" i="78"/>
  <c r="E424" i="78"/>
  <c r="E423" i="78"/>
  <c r="E422" i="78"/>
  <c r="E421" i="78"/>
  <c r="E420" i="78"/>
  <c r="E419" i="78"/>
  <c r="E418" i="78"/>
  <c r="E417" i="78"/>
  <c r="E416" i="78"/>
  <c r="E415" i="78"/>
  <c r="E414" i="78"/>
  <c r="E413" i="78"/>
  <c r="E412" i="78"/>
  <c r="E411" i="78"/>
  <c r="E410" i="78"/>
  <c r="E409" i="78"/>
  <c r="E408" i="78"/>
  <c r="E407" i="78"/>
  <c r="E406" i="78"/>
  <c r="E405" i="78"/>
  <c r="E404" i="78"/>
  <c r="E403" i="78"/>
  <c r="E402" i="78"/>
  <c r="E401" i="78"/>
  <c r="E400" i="78"/>
  <c r="E399" i="78"/>
  <c r="E398" i="78"/>
  <c r="E397" i="78"/>
  <c r="E396" i="78"/>
  <c r="E395" i="78"/>
  <c r="E394" i="78"/>
  <c r="E393" i="78"/>
  <c r="E392" i="78"/>
  <c r="E391" i="78"/>
  <c r="E390" i="78"/>
  <c r="C390" i="78"/>
  <c r="E389" i="78"/>
  <c r="C389" i="78"/>
  <c r="E388" i="78"/>
  <c r="C388" i="78"/>
  <c r="E387" i="78"/>
  <c r="E386" i="78"/>
  <c r="E385" i="78"/>
  <c r="E384" i="78"/>
  <c r="E383" i="78"/>
  <c r="E382" i="78"/>
  <c r="E381" i="78"/>
  <c r="E380" i="78"/>
  <c r="E379" i="78"/>
  <c r="E378" i="78"/>
  <c r="E377" i="78"/>
  <c r="E376" i="78"/>
  <c r="E375" i="78"/>
  <c r="E374" i="78"/>
  <c r="E373" i="78"/>
  <c r="E372" i="78"/>
  <c r="E371" i="78"/>
  <c r="E370" i="78"/>
  <c r="E369" i="78"/>
  <c r="E368" i="78"/>
  <c r="E367" i="78"/>
  <c r="E366" i="78"/>
  <c r="E365" i="78"/>
  <c r="E364" i="78"/>
  <c r="E363" i="78"/>
  <c r="E362" i="78"/>
  <c r="E361" i="78"/>
  <c r="E360" i="78"/>
  <c r="E359" i="78"/>
  <c r="E358" i="78"/>
  <c r="E357" i="78"/>
  <c r="E356" i="78"/>
  <c r="E355" i="78"/>
  <c r="E354" i="78"/>
  <c r="E353" i="78"/>
  <c r="E352" i="78"/>
  <c r="E351" i="78"/>
  <c r="E350" i="78"/>
  <c r="E349" i="78"/>
  <c r="E348" i="78"/>
  <c r="C348" i="78"/>
  <c r="E347" i="78"/>
  <c r="C347" i="78"/>
  <c r="E346" i="78"/>
  <c r="C346" i="78"/>
  <c r="E345" i="78"/>
  <c r="E344" i="78"/>
  <c r="C344" i="78"/>
  <c r="E343" i="78"/>
  <c r="C343" i="78"/>
  <c r="E342" i="78"/>
  <c r="E341" i="78"/>
  <c r="E340" i="78"/>
  <c r="C340" i="78"/>
  <c r="E339" i="78"/>
  <c r="C339" i="78"/>
  <c r="E338" i="78"/>
  <c r="C338" i="78"/>
  <c r="E337" i="78"/>
  <c r="E336" i="78"/>
  <c r="E335" i="78"/>
  <c r="E334" i="78"/>
  <c r="E333" i="78"/>
  <c r="E332" i="78"/>
  <c r="E331" i="78"/>
  <c r="E330" i="78"/>
  <c r="E329" i="78"/>
  <c r="E328" i="78"/>
  <c r="E327" i="78"/>
  <c r="E326" i="78"/>
  <c r="E325" i="78"/>
  <c r="E324" i="78"/>
  <c r="E323" i="78"/>
  <c r="E322" i="78"/>
  <c r="E321" i="78"/>
  <c r="E320" i="78"/>
  <c r="E319" i="78"/>
  <c r="E318" i="78"/>
  <c r="E317" i="78"/>
  <c r="E316" i="78"/>
  <c r="E315" i="78"/>
  <c r="E314" i="78"/>
  <c r="E313" i="78"/>
  <c r="E312" i="78"/>
  <c r="E311" i="78"/>
  <c r="E310" i="78"/>
  <c r="E309" i="78"/>
  <c r="E308" i="78"/>
  <c r="E307" i="78"/>
  <c r="E306" i="78"/>
  <c r="E305" i="78"/>
  <c r="E304" i="78"/>
  <c r="E303" i="78"/>
  <c r="E302" i="78"/>
  <c r="E301" i="78"/>
  <c r="E300" i="78"/>
  <c r="E299" i="78"/>
  <c r="E298" i="78"/>
  <c r="E297" i="78"/>
  <c r="E296" i="78"/>
  <c r="E295" i="78"/>
  <c r="E294" i="78"/>
  <c r="E293" i="78"/>
  <c r="E292" i="78"/>
  <c r="E291" i="78"/>
  <c r="E290" i="78"/>
  <c r="E289" i="78"/>
  <c r="E288" i="78"/>
  <c r="E287" i="78"/>
  <c r="E286" i="78"/>
  <c r="E285" i="78"/>
  <c r="E284" i="78"/>
  <c r="E283" i="78"/>
  <c r="E282" i="78"/>
  <c r="E281" i="78"/>
  <c r="E280" i="78"/>
  <c r="E279" i="78"/>
  <c r="E278" i="78"/>
  <c r="E277" i="78"/>
  <c r="E276" i="78"/>
  <c r="E275" i="78"/>
  <c r="E274" i="78"/>
  <c r="E273" i="78"/>
  <c r="E272" i="78"/>
  <c r="E271" i="78"/>
  <c r="E270" i="78"/>
  <c r="E269" i="78"/>
  <c r="E268" i="78"/>
  <c r="E267" i="78"/>
  <c r="E266" i="78"/>
  <c r="E265" i="78"/>
  <c r="E264" i="78"/>
  <c r="E263" i="78"/>
  <c r="E262" i="78"/>
  <c r="E261" i="78"/>
  <c r="E260" i="78"/>
  <c r="E259" i="78"/>
  <c r="E258" i="78"/>
  <c r="C258" i="78"/>
  <c r="E257" i="78"/>
  <c r="E256" i="78"/>
  <c r="E255" i="78"/>
  <c r="E254" i="78"/>
  <c r="E253" i="78"/>
  <c r="E252" i="78"/>
  <c r="C252" i="78"/>
  <c r="E251" i="78"/>
  <c r="E250" i="78"/>
  <c r="E249" i="78"/>
  <c r="E248" i="78"/>
  <c r="C248" i="78"/>
  <c r="E247" i="78"/>
  <c r="E246" i="78"/>
  <c r="E245" i="78"/>
  <c r="E244" i="78"/>
  <c r="E243" i="78"/>
  <c r="E242" i="78"/>
  <c r="E241" i="78"/>
  <c r="E240" i="78"/>
  <c r="E239" i="78"/>
  <c r="E238" i="78"/>
  <c r="E237" i="78"/>
  <c r="E236" i="78"/>
  <c r="E235" i="78"/>
  <c r="E234" i="78"/>
  <c r="E233" i="78"/>
  <c r="E232" i="78"/>
  <c r="E231" i="78"/>
  <c r="E230" i="78"/>
  <c r="E229" i="78"/>
  <c r="E228" i="78"/>
  <c r="E227" i="78"/>
  <c r="E226" i="78"/>
  <c r="E225" i="78"/>
  <c r="E224" i="78"/>
  <c r="E223" i="78"/>
  <c r="E222" i="78"/>
  <c r="E221" i="78"/>
  <c r="E220" i="78"/>
  <c r="E219" i="78"/>
  <c r="E218" i="78"/>
  <c r="E217" i="78"/>
  <c r="E216" i="78"/>
  <c r="E215" i="78"/>
  <c r="E214" i="78"/>
  <c r="E213" i="78"/>
  <c r="E212" i="78"/>
  <c r="E211" i="78"/>
  <c r="E210" i="78"/>
  <c r="E209" i="78"/>
  <c r="E208" i="78"/>
  <c r="E207" i="78"/>
  <c r="E206" i="78"/>
  <c r="E205" i="78"/>
  <c r="E204" i="78"/>
  <c r="E203" i="78"/>
  <c r="E202" i="78"/>
  <c r="E201" i="78"/>
  <c r="E200" i="78"/>
  <c r="E199" i="78"/>
  <c r="E198" i="78"/>
  <c r="E197" i="78"/>
  <c r="E196" i="78"/>
  <c r="E195" i="78"/>
  <c r="E194" i="78"/>
  <c r="E193" i="78"/>
  <c r="E192" i="78"/>
  <c r="E191" i="78"/>
  <c r="E190" i="78"/>
  <c r="E189" i="78"/>
  <c r="E188" i="78"/>
  <c r="E187" i="78"/>
  <c r="E186" i="78"/>
  <c r="E185" i="78"/>
  <c r="E184" i="78"/>
  <c r="E183" i="78"/>
  <c r="E182" i="78"/>
  <c r="E181" i="78"/>
  <c r="E180" i="78"/>
  <c r="E179" i="78"/>
  <c r="E178" i="78"/>
  <c r="E177" i="78"/>
  <c r="E176" i="78"/>
  <c r="E175" i="78"/>
  <c r="E174" i="78"/>
  <c r="E173" i="78"/>
  <c r="E172" i="78"/>
  <c r="E171" i="78"/>
  <c r="E170" i="78"/>
  <c r="E169" i="78"/>
  <c r="E168" i="78"/>
  <c r="E167" i="78"/>
  <c r="E166" i="78"/>
  <c r="E165" i="78"/>
  <c r="E164" i="78"/>
  <c r="E163" i="78"/>
  <c r="E162" i="78"/>
  <c r="E161" i="78"/>
  <c r="E160" i="78"/>
  <c r="E159" i="78"/>
  <c r="E158" i="78"/>
  <c r="E157" i="78"/>
  <c r="E156" i="78"/>
  <c r="E155" i="78"/>
  <c r="E154" i="78"/>
  <c r="E153" i="78"/>
  <c r="E152" i="78"/>
  <c r="E151" i="78"/>
  <c r="E150" i="78"/>
  <c r="E149" i="78"/>
  <c r="E148" i="78"/>
  <c r="E147" i="78"/>
  <c r="E146" i="78"/>
  <c r="E145" i="78"/>
  <c r="E144" i="78"/>
  <c r="E143" i="78"/>
  <c r="E142" i="78"/>
  <c r="E141" i="78"/>
  <c r="E140" i="78"/>
  <c r="E139" i="78"/>
  <c r="E138" i="78"/>
  <c r="E137" i="78"/>
  <c r="E136" i="78"/>
  <c r="E135" i="78"/>
  <c r="E134" i="78"/>
  <c r="E133" i="78"/>
  <c r="E132" i="78"/>
  <c r="E131" i="78"/>
  <c r="E130" i="78"/>
  <c r="E129" i="78"/>
  <c r="E128" i="78"/>
  <c r="E127" i="78"/>
  <c r="E126" i="78"/>
  <c r="E125" i="78"/>
  <c r="E124" i="78"/>
  <c r="E123" i="78"/>
  <c r="E122" i="78"/>
  <c r="E121" i="78"/>
  <c r="E120" i="78"/>
  <c r="E119" i="78"/>
  <c r="E118" i="78"/>
  <c r="E117" i="78"/>
  <c r="E116" i="78"/>
  <c r="E115" i="78"/>
  <c r="E114" i="78"/>
  <c r="E113" i="78"/>
  <c r="E112" i="78"/>
  <c r="E111" i="78"/>
  <c r="E110" i="78"/>
  <c r="E109" i="78"/>
  <c r="E108" i="78"/>
  <c r="E107" i="78"/>
  <c r="E106" i="78"/>
  <c r="E105" i="78"/>
  <c r="E104" i="78"/>
  <c r="E103" i="78"/>
  <c r="E102" i="78"/>
  <c r="E101" i="78"/>
  <c r="E100" i="78"/>
  <c r="E99" i="78"/>
  <c r="E98" i="78"/>
  <c r="E97" i="78"/>
  <c r="E96" i="78"/>
  <c r="E95" i="78"/>
  <c r="E94" i="78"/>
  <c r="E93" i="78"/>
  <c r="E92" i="78"/>
  <c r="E91" i="78"/>
  <c r="E90" i="78"/>
  <c r="E89" i="78"/>
  <c r="E88" i="78"/>
  <c r="E87" i="78"/>
  <c r="E86" i="78"/>
  <c r="E85" i="78"/>
  <c r="E84" i="78"/>
  <c r="E83" i="78"/>
  <c r="E82" i="78"/>
  <c r="E81" i="78"/>
  <c r="E80" i="78"/>
  <c r="E79" i="78"/>
  <c r="E78" i="78"/>
  <c r="E77" i="78"/>
  <c r="E76" i="78"/>
  <c r="E75" i="78"/>
  <c r="E74" i="78"/>
  <c r="E73" i="78"/>
  <c r="E72" i="78"/>
  <c r="E71" i="78"/>
  <c r="E70" i="78"/>
  <c r="E69" i="78"/>
  <c r="E68" i="78"/>
  <c r="E67" i="78"/>
  <c r="E66" i="78"/>
  <c r="E65" i="78"/>
  <c r="E64" i="78"/>
  <c r="E63" i="78"/>
  <c r="E62" i="78"/>
  <c r="E61" i="78"/>
  <c r="E60" i="78"/>
  <c r="E59" i="78"/>
  <c r="E58" i="78"/>
  <c r="E57" i="78"/>
  <c r="E56" i="78"/>
  <c r="E55" i="78"/>
  <c r="E54" i="78"/>
  <c r="E53" i="78"/>
  <c r="E52" i="78"/>
  <c r="E51" i="78"/>
  <c r="E50" i="78"/>
  <c r="E49" i="78"/>
  <c r="E48" i="78"/>
  <c r="E47" i="78"/>
  <c r="E46" i="78"/>
  <c r="E45" i="78"/>
  <c r="E44" i="78"/>
  <c r="E43" i="78"/>
  <c r="E42" i="78"/>
  <c r="E41" i="78"/>
  <c r="E40" i="78"/>
  <c r="E39" i="78"/>
  <c r="E38" i="78"/>
  <c r="E37" i="78"/>
  <c r="E36" i="78"/>
  <c r="E35" i="78"/>
  <c r="E34" i="78"/>
  <c r="E33" i="78"/>
  <c r="E32" i="78"/>
  <c r="E31" i="78"/>
  <c r="E30" i="78"/>
  <c r="E29" i="78"/>
  <c r="E28" i="78"/>
  <c r="E27" i="78"/>
  <c r="C27" i="78"/>
  <c r="E26" i="78"/>
  <c r="C26" i="78"/>
  <c r="E25" i="78"/>
  <c r="E24" i="78"/>
  <c r="E23" i="78"/>
  <c r="E22" i="78"/>
  <c r="E21" i="78"/>
  <c r="E20" i="78"/>
  <c r="E19" i="78"/>
  <c r="E18" i="78"/>
  <c r="E17" i="78"/>
  <c r="E16" i="78"/>
  <c r="E15" i="78"/>
  <c r="E14" i="78"/>
  <c r="E13" i="78"/>
  <c r="E12" i="78"/>
  <c r="E11" i="78"/>
  <c r="E10" i="78"/>
  <c r="E9" i="78"/>
  <c r="E8" i="78"/>
  <c r="E7" i="78"/>
  <c r="E6" i="78"/>
  <c r="E5" i="78"/>
  <c r="E4" i="78"/>
  <c r="C4" i="78"/>
  <c r="D1258" i="59"/>
  <c r="C1258" i="59"/>
  <c r="F1255" i="59"/>
  <c r="F1254" i="59"/>
  <c r="F1253" i="59"/>
  <c r="F1252" i="59"/>
  <c r="F1251" i="59"/>
  <c r="F1250" i="59"/>
  <c r="F1249" i="59"/>
  <c r="F1248" i="59"/>
  <c r="F1247" i="59"/>
  <c r="F1246" i="59"/>
  <c r="F1245" i="59"/>
  <c r="F1244" i="59"/>
  <c r="F1243" i="59"/>
  <c r="F1242" i="59"/>
  <c r="F1241" i="59"/>
  <c r="F1240" i="59"/>
  <c r="F1239" i="59"/>
  <c r="F1238" i="59"/>
  <c r="F1237" i="59"/>
  <c r="F1236" i="59"/>
  <c r="F1235" i="59"/>
  <c r="F1234" i="59"/>
  <c r="F1233" i="59"/>
  <c r="F1232" i="59"/>
  <c r="F1231" i="59"/>
  <c r="F1230" i="59"/>
  <c r="F1229" i="59"/>
  <c r="F1228" i="59"/>
  <c r="F1227" i="59"/>
  <c r="F1226" i="59"/>
  <c r="F1225" i="59"/>
  <c r="F1224" i="59"/>
  <c r="F1223" i="59"/>
  <c r="F1222" i="59"/>
  <c r="F1221" i="59"/>
  <c r="F1220" i="59"/>
  <c r="F1219" i="59"/>
  <c r="F1218" i="59"/>
  <c r="F1217" i="59"/>
  <c r="F1216" i="59"/>
  <c r="F1215" i="59"/>
  <c r="F1214" i="59"/>
  <c r="F1213" i="59"/>
  <c r="F1212" i="59"/>
  <c r="F1211" i="59"/>
  <c r="F1210" i="59"/>
  <c r="F1209" i="59"/>
  <c r="F1208" i="59"/>
  <c r="F1207" i="59"/>
  <c r="F1206" i="59"/>
  <c r="F1205" i="59"/>
  <c r="F1204" i="59"/>
  <c r="F1203" i="59"/>
  <c r="F1202" i="59"/>
  <c r="F1201" i="59"/>
  <c r="F1200" i="59"/>
  <c r="F1199" i="59"/>
  <c r="F1198" i="59"/>
  <c r="F1197" i="59"/>
  <c r="F1196" i="59"/>
  <c r="F1195" i="59"/>
  <c r="D1195" i="59"/>
  <c r="F1194" i="59"/>
  <c r="D1194" i="59"/>
  <c r="F1193" i="59"/>
  <c r="F1192" i="59"/>
  <c r="F1191" i="59"/>
  <c r="F1190" i="59"/>
  <c r="F1189" i="59"/>
  <c r="F1188" i="59"/>
  <c r="F1187" i="59"/>
  <c r="F1186" i="59"/>
  <c r="F1185" i="59"/>
  <c r="F1184" i="59"/>
  <c r="F1183" i="59"/>
  <c r="F1182" i="59"/>
  <c r="F1181" i="59"/>
  <c r="F1180" i="59"/>
  <c r="F1179" i="59"/>
  <c r="F1178" i="59"/>
  <c r="F1177" i="59"/>
  <c r="F1176" i="59"/>
  <c r="F1175" i="59"/>
  <c r="F1174" i="59"/>
  <c r="F1173" i="59"/>
  <c r="F1172" i="59"/>
  <c r="F1171" i="59"/>
  <c r="F1170" i="59"/>
  <c r="F1169" i="59"/>
  <c r="F1168" i="59"/>
  <c r="D1168" i="59"/>
  <c r="F1167" i="59"/>
  <c r="F1166" i="59"/>
  <c r="F1165" i="59"/>
  <c r="F1164" i="59"/>
  <c r="F1163" i="59"/>
  <c r="F1162" i="59"/>
  <c r="F1161" i="59"/>
  <c r="F1160" i="59"/>
  <c r="F1159" i="59"/>
  <c r="F1158" i="59"/>
  <c r="F1157" i="59"/>
  <c r="F1156" i="59"/>
  <c r="F1155" i="59"/>
  <c r="F1154" i="59"/>
  <c r="F1153" i="59"/>
  <c r="F1152" i="59"/>
  <c r="F1151" i="59"/>
  <c r="D1151" i="59"/>
  <c r="F1150" i="59"/>
  <c r="D1150" i="59"/>
  <c r="F1149" i="59"/>
  <c r="F1148" i="59"/>
  <c r="F1147" i="59"/>
  <c r="F1146" i="59"/>
  <c r="F1145" i="59"/>
  <c r="F1144" i="59"/>
  <c r="F1143" i="59"/>
  <c r="D1143" i="59"/>
  <c r="F1142" i="59"/>
  <c r="D1142" i="59"/>
  <c r="F1141" i="59"/>
  <c r="F1140" i="59"/>
  <c r="F1139" i="59"/>
  <c r="F1138" i="59"/>
  <c r="F1137" i="59"/>
  <c r="F1136" i="59"/>
  <c r="F1135" i="59"/>
  <c r="F1134" i="59"/>
  <c r="F1133" i="59"/>
  <c r="F1132" i="59"/>
  <c r="F1131" i="59"/>
  <c r="F1130" i="59"/>
  <c r="D1130" i="59"/>
  <c r="F1129" i="59"/>
  <c r="F1128" i="59"/>
  <c r="F1127" i="59"/>
  <c r="F1126" i="59"/>
  <c r="F1125" i="59"/>
  <c r="F1124" i="59"/>
  <c r="F1123" i="59"/>
  <c r="F1122" i="59"/>
  <c r="F1121" i="59"/>
  <c r="F1120" i="59"/>
  <c r="F1119" i="59"/>
  <c r="F1118" i="59"/>
  <c r="F1117" i="59"/>
  <c r="F1116" i="59"/>
  <c r="F1115" i="59"/>
  <c r="F1114" i="59"/>
  <c r="F1113" i="59"/>
  <c r="F1112" i="59"/>
  <c r="F1111" i="59"/>
  <c r="F1110" i="59"/>
  <c r="F1109" i="59"/>
  <c r="F1108" i="59"/>
  <c r="F1107" i="59"/>
  <c r="F1106" i="59"/>
  <c r="F1105" i="59"/>
  <c r="F1104" i="59"/>
  <c r="F1103" i="59"/>
  <c r="F1102" i="59"/>
  <c r="F1101" i="59"/>
  <c r="F1100" i="59"/>
  <c r="F1099" i="59"/>
  <c r="F1098" i="59"/>
  <c r="F1097" i="59"/>
  <c r="F1096" i="59"/>
  <c r="F1095" i="59"/>
  <c r="F1094" i="59"/>
  <c r="F1093" i="59"/>
  <c r="F1092" i="59"/>
  <c r="F1091" i="59"/>
  <c r="F1090" i="59"/>
  <c r="F1089" i="59"/>
  <c r="D1089" i="59"/>
  <c r="F1088" i="59"/>
  <c r="F1087" i="59"/>
  <c r="D1087" i="59"/>
  <c r="F1086" i="59"/>
  <c r="D1086" i="59"/>
  <c r="F1085" i="59"/>
  <c r="F1084" i="59"/>
  <c r="F1083" i="59"/>
  <c r="F1082" i="59"/>
  <c r="F1081" i="59"/>
  <c r="F1080" i="59"/>
  <c r="F1079" i="59"/>
  <c r="F1078" i="59"/>
  <c r="F1077" i="59"/>
  <c r="F1076" i="59"/>
  <c r="F1075" i="59"/>
  <c r="D1075" i="59"/>
  <c r="F1074" i="59"/>
  <c r="F1073" i="59"/>
  <c r="D1073" i="59"/>
  <c r="F1072" i="59"/>
  <c r="F1071" i="59"/>
  <c r="F1070" i="59"/>
  <c r="F1069" i="59"/>
  <c r="F1068" i="59"/>
  <c r="F1067" i="59"/>
  <c r="F1066" i="59"/>
  <c r="F1065" i="59"/>
  <c r="F1064" i="59"/>
  <c r="F1063" i="59"/>
  <c r="F1062" i="59"/>
  <c r="F1061" i="59"/>
  <c r="F1060" i="59"/>
  <c r="F1059" i="59"/>
  <c r="F1058" i="59"/>
  <c r="F1057" i="59"/>
  <c r="F1056" i="59"/>
  <c r="F1055" i="59"/>
  <c r="F1054" i="59"/>
  <c r="F1053" i="59"/>
  <c r="F1052" i="59"/>
  <c r="F1051" i="59"/>
  <c r="F1050" i="59"/>
  <c r="F1049" i="59"/>
  <c r="F1048" i="59"/>
  <c r="F1047" i="59"/>
  <c r="F1046" i="59"/>
  <c r="D1046" i="59"/>
  <c r="F1045" i="59"/>
  <c r="F1044" i="59"/>
  <c r="F1043" i="59"/>
  <c r="F1042" i="59"/>
  <c r="F1041" i="59"/>
  <c r="F1040" i="59"/>
  <c r="F1039" i="59"/>
  <c r="F1038" i="59"/>
  <c r="F1037" i="59"/>
  <c r="F1036" i="59"/>
  <c r="D1036" i="59"/>
  <c r="F1035" i="59"/>
  <c r="F1034" i="59"/>
  <c r="F1033" i="59"/>
  <c r="F1032" i="59"/>
  <c r="F1031" i="59"/>
  <c r="F1030" i="59"/>
  <c r="F1029" i="59"/>
  <c r="F1028" i="59"/>
  <c r="F1027" i="59"/>
  <c r="D1027" i="59"/>
  <c r="F1026" i="59"/>
  <c r="D1026" i="59"/>
  <c r="F1025" i="59"/>
  <c r="F1024" i="59"/>
  <c r="F1023" i="59"/>
  <c r="F1022" i="59"/>
  <c r="F1021" i="59"/>
  <c r="F1020" i="59"/>
  <c r="F1019" i="59"/>
  <c r="F1018" i="59"/>
  <c r="F1017" i="59"/>
  <c r="F1016" i="59"/>
  <c r="F1015" i="59"/>
  <c r="F1014" i="59"/>
  <c r="F1013" i="59"/>
  <c r="F1012" i="59"/>
  <c r="F1011" i="59"/>
  <c r="F1010" i="59"/>
  <c r="F1009" i="59"/>
  <c r="F1008" i="59"/>
  <c r="F1007" i="59"/>
  <c r="F1006" i="59"/>
  <c r="F1005" i="59"/>
  <c r="F1004" i="59"/>
  <c r="F1003" i="59"/>
  <c r="F1002" i="59"/>
  <c r="F1001" i="59"/>
  <c r="F1000" i="59"/>
  <c r="F999" i="59"/>
  <c r="F998" i="59"/>
  <c r="F997" i="59"/>
  <c r="F996" i="59"/>
  <c r="F995" i="59"/>
  <c r="F994" i="59"/>
  <c r="F993" i="59"/>
  <c r="F992" i="59"/>
  <c r="F991" i="59"/>
  <c r="F990" i="59"/>
  <c r="F989" i="59"/>
  <c r="F988" i="59"/>
  <c r="F987" i="59"/>
  <c r="F986" i="59"/>
  <c r="F985" i="59"/>
  <c r="F984" i="59"/>
  <c r="F983" i="59"/>
  <c r="F982" i="59"/>
  <c r="F981" i="59"/>
  <c r="F980" i="59"/>
  <c r="F979" i="59"/>
  <c r="F978" i="59"/>
  <c r="F977" i="59"/>
  <c r="F976" i="59"/>
  <c r="F975" i="59"/>
  <c r="F974" i="59"/>
  <c r="F973" i="59"/>
  <c r="F972" i="59"/>
  <c r="F971" i="59"/>
  <c r="F970" i="59"/>
  <c r="F969" i="59"/>
  <c r="F968" i="59"/>
  <c r="F967" i="59"/>
  <c r="F966" i="59"/>
  <c r="F965" i="59"/>
  <c r="F964" i="59"/>
  <c r="F963" i="59"/>
  <c r="F962" i="59"/>
  <c r="D962" i="59"/>
  <c r="F961" i="59"/>
  <c r="F960" i="59"/>
  <c r="F959" i="59"/>
  <c r="F958" i="59"/>
  <c r="F957" i="59"/>
  <c r="F956" i="59"/>
  <c r="F955" i="59"/>
  <c r="F954" i="59"/>
  <c r="F953" i="59"/>
  <c r="F952" i="59"/>
  <c r="F951" i="59"/>
  <c r="F950" i="59"/>
  <c r="F949" i="59"/>
  <c r="F948" i="59"/>
  <c r="F947" i="59"/>
  <c r="F946" i="59"/>
  <c r="F945" i="59"/>
  <c r="F944" i="59"/>
  <c r="F943" i="59"/>
  <c r="F942" i="59"/>
  <c r="F941" i="59"/>
  <c r="F940" i="59"/>
  <c r="F939" i="59"/>
  <c r="F938" i="59"/>
  <c r="F937" i="59"/>
  <c r="F936" i="59"/>
  <c r="F935" i="59"/>
  <c r="F934" i="59"/>
  <c r="F933" i="59"/>
  <c r="F932" i="59"/>
  <c r="F931" i="59"/>
  <c r="F930" i="59"/>
  <c r="F929" i="59"/>
  <c r="F928" i="59"/>
  <c r="F927" i="59"/>
  <c r="F926" i="59"/>
  <c r="F925" i="59"/>
  <c r="F924" i="59"/>
  <c r="F923" i="59"/>
  <c r="F922" i="59"/>
  <c r="F921" i="59"/>
  <c r="F920" i="59"/>
  <c r="F919" i="59"/>
  <c r="F918" i="59"/>
  <c r="F917" i="59"/>
  <c r="F916" i="59"/>
  <c r="F915" i="59"/>
  <c r="F914" i="59"/>
  <c r="F913" i="59"/>
  <c r="F912" i="59"/>
  <c r="F911" i="59"/>
  <c r="F910" i="59"/>
  <c r="D910" i="59"/>
  <c r="F909" i="59"/>
  <c r="F908" i="59"/>
  <c r="F907" i="59"/>
  <c r="F906" i="59"/>
  <c r="F905" i="59"/>
  <c r="D905" i="59"/>
  <c r="F904" i="59"/>
  <c r="D904" i="59"/>
  <c r="F903" i="59"/>
  <c r="F902" i="59"/>
  <c r="F901" i="59"/>
  <c r="F900" i="59"/>
  <c r="F899" i="59"/>
  <c r="F898" i="59"/>
  <c r="F897" i="59"/>
  <c r="F896" i="59"/>
  <c r="F895" i="59"/>
  <c r="F894" i="59"/>
  <c r="F893" i="59"/>
  <c r="F892" i="59"/>
  <c r="F891" i="59"/>
  <c r="F890" i="59"/>
  <c r="F889" i="59"/>
  <c r="F888" i="59"/>
  <c r="F887" i="59"/>
  <c r="F886" i="59"/>
  <c r="F885" i="59"/>
  <c r="F884" i="59"/>
  <c r="D884" i="59"/>
  <c r="F883" i="59"/>
  <c r="F882" i="59"/>
  <c r="F881" i="59"/>
  <c r="F880" i="59"/>
  <c r="F879" i="59"/>
  <c r="F878" i="59"/>
  <c r="F877" i="59"/>
  <c r="F876" i="59"/>
  <c r="F875" i="59"/>
  <c r="F874" i="59"/>
  <c r="D874" i="59"/>
  <c r="F873" i="59"/>
  <c r="F872" i="59"/>
  <c r="F871" i="59"/>
  <c r="F870" i="59"/>
  <c r="F869" i="59"/>
  <c r="F868" i="59"/>
  <c r="F867" i="59"/>
  <c r="F866" i="59"/>
  <c r="F865" i="59"/>
  <c r="F864" i="59"/>
  <c r="F863" i="59"/>
  <c r="F862" i="59"/>
  <c r="F861" i="59"/>
  <c r="F860" i="59"/>
  <c r="F859" i="59"/>
  <c r="F858" i="59"/>
  <c r="F857" i="59"/>
  <c r="F856" i="59"/>
  <c r="F855" i="59"/>
  <c r="F854" i="59"/>
  <c r="F853" i="59"/>
  <c r="F852" i="59"/>
  <c r="F851" i="59"/>
  <c r="F850" i="59"/>
  <c r="F849" i="59"/>
  <c r="F848" i="59"/>
  <c r="F847" i="59"/>
  <c r="F846" i="59"/>
  <c r="F845" i="59"/>
  <c r="F844" i="59"/>
  <c r="F843" i="59"/>
  <c r="F842" i="59"/>
  <c r="F841" i="59"/>
  <c r="F840" i="59"/>
  <c r="F839" i="59"/>
  <c r="F838" i="59"/>
  <c r="F837" i="59"/>
  <c r="F836" i="59"/>
  <c r="F835" i="59"/>
  <c r="F834" i="59"/>
  <c r="F833" i="59"/>
  <c r="F832" i="59"/>
  <c r="F831" i="59"/>
  <c r="F830" i="59"/>
  <c r="F829" i="59"/>
  <c r="F828" i="59"/>
  <c r="F827" i="59"/>
  <c r="F826" i="59"/>
  <c r="F825" i="59"/>
  <c r="F824" i="59"/>
  <c r="F823" i="59"/>
  <c r="F822" i="59"/>
  <c r="F821" i="59"/>
  <c r="F820" i="59"/>
  <c r="F819" i="59"/>
  <c r="F818" i="59"/>
  <c r="F817" i="59"/>
  <c r="F816" i="59"/>
  <c r="F815" i="59"/>
  <c r="F814" i="59"/>
  <c r="F813" i="59"/>
  <c r="F812" i="59"/>
  <c r="F811" i="59"/>
  <c r="F810" i="59"/>
  <c r="F809" i="59"/>
  <c r="F808" i="59"/>
  <c r="F807" i="59"/>
  <c r="F806" i="59"/>
  <c r="F805" i="59"/>
  <c r="F804" i="59"/>
  <c r="F803" i="59"/>
  <c r="F802" i="59"/>
  <c r="F801" i="59"/>
  <c r="F800" i="59"/>
  <c r="F799" i="59"/>
  <c r="F798" i="59"/>
  <c r="D798" i="59"/>
  <c r="F797" i="59"/>
  <c r="D797" i="59"/>
  <c r="F796" i="59"/>
  <c r="F795" i="59"/>
  <c r="F794" i="59"/>
  <c r="F793" i="59"/>
  <c r="F792" i="59"/>
  <c r="F791" i="59"/>
  <c r="F790" i="59"/>
  <c r="F789" i="59"/>
  <c r="F788" i="59"/>
  <c r="F787" i="59"/>
  <c r="F786" i="59"/>
  <c r="F785" i="59"/>
  <c r="F784" i="59"/>
  <c r="F783" i="59"/>
  <c r="F782" i="59"/>
  <c r="F781" i="59"/>
  <c r="F780" i="59"/>
  <c r="F779" i="59"/>
  <c r="F778" i="59"/>
  <c r="F777" i="59"/>
  <c r="F776" i="59"/>
  <c r="F775" i="59"/>
  <c r="D775" i="59"/>
  <c r="F774" i="59"/>
  <c r="F773" i="59"/>
  <c r="F772" i="59"/>
  <c r="F771" i="59"/>
  <c r="F770" i="59"/>
  <c r="F769" i="59"/>
  <c r="F768" i="59"/>
  <c r="F767" i="59"/>
  <c r="F766" i="59"/>
  <c r="F765" i="59"/>
  <c r="F764" i="59"/>
  <c r="F763" i="59"/>
  <c r="F762" i="59"/>
  <c r="F761" i="59"/>
  <c r="F760" i="59"/>
  <c r="F759" i="59"/>
  <c r="F758" i="59"/>
  <c r="F757" i="59"/>
  <c r="F756" i="59"/>
  <c r="F755" i="59"/>
  <c r="F754" i="59"/>
  <c r="F753" i="59"/>
  <c r="F752" i="59"/>
  <c r="F751" i="59"/>
  <c r="F750" i="59"/>
  <c r="F749" i="59"/>
  <c r="F748" i="59"/>
  <c r="F747" i="59"/>
  <c r="F746" i="59"/>
  <c r="F745" i="59"/>
  <c r="F744" i="59"/>
  <c r="F743" i="59"/>
  <c r="F742" i="59"/>
  <c r="F741" i="59"/>
  <c r="F740" i="59"/>
  <c r="F739" i="59"/>
  <c r="F738" i="59"/>
  <c r="F737" i="59"/>
  <c r="F736" i="59"/>
  <c r="F735" i="59"/>
  <c r="F734" i="59"/>
  <c r="F733" i="59"/>
  <c r="F732" i="59"/>
  <c r="F731" i="59"/>
  <c r="F730" i="59"/>
  <c r="F729" i="59"/>
  <c r="F728" i="59"/>
  <c r="F727" i="59"/>
  <c r="F726" i="59"/>
  <c r="F725" i="59"/>
  <c r="F724" i="59"/>
  <c r="F723" i="59"/>
  <c r="F722" i="59"/>
  <c r="F721" i="59"/>
  <c r="F720" i="59"/>
  <c r="F719" i="59"/>
  <c r="F718" i="59"/>
  <c r="F717" i="59"/>
  <c r="F716" i="59"/>
  <c r="F715" i="59"/>
  <c r="F714" i="59"/>
  <c r="F713" i="59"/>
  <c r="F712" i="59"/>
  <c r="F711" i="59"/>
  <c r="F710" i="59"/>
  <c r="F709" i="59"/>
  <c r="F708" i="59"/>
  <c r="F707" i="59"/>
  <c r="F706" i="59"/>
  <c r="F705" i="59"/>
  <c r="F704" i="59"/>
  <c r="D704" i="59"/>
  <c r="F703" i="59"/>
  <c r="D703" i="59"/>
  <c r="F702" i="59"/>
  <c r="D702" i="59"/>
  <c r="F701" i="59"/>
  <c r="F700" i="59"/>
  <c r="F699" i="59"/>
  <c r="F698" i="59"/>
  <c r="F697" i="59"/>
  <c r="F696" i="59"/>
  <c r="F695" i="59"/>
  <c r="F694" i="59"/>
  <c r="F693" i="59"/>
  <c r="F692" i="59"/>
  <c r="F691" i="59"/>
  <c r="F690" i="59"/>
  <c r="F689" i="59"/>
  <c r="F688" i="59"/>
  <c r="F687" i="59"/>
  <c r="F686" i="59"/>
  <c r="F685" i="59"/>
  <c r="F684" i="59"/>
  <c r="F683" i="59"/>
  <c r="F682" i="59"/>
  <c r="F681" i="59"/>
  <c r="F680" i="59"/>
  <c r="F679" i="59"/>
  <c r="D679" i="59"/>
  <c r="F678" i="59"/>
  <c r="F677" i="59"/>
  <c r="F676" i="59"/>
  <c r="F675" i="59"/>
  <c r="F674" i="59"/>
  <c r="F673" i="59"/>
  <c r="F672" i="59"/>
  <c r="F671" i="59"/>
  <c r="F670" i="59"/>
  <c r="F669" i="59"/>
  <c r="F668" i="59"/>
  <c r="F667" i="59"/>
  <c r="F666" i="59"/>
  <c r="F665" i="59"/>
  <c r="F664" i="59"/>
  <c r="F663" i="59"/>
  <c r="F662" i="59"/>
  <c r="F661" i="59"/>
  <c r="F660" i="59"/>
  <c r="F659" i="59"/>
  <c r="F658" i="59"/>
  <c r="F657" i="59"/>
  <c r="F656" i="59"/>
  <c r="F655" i="59"/>
  <c r="D655" i="59"/>
  <c r="F654" i="59"/>
  <c r="F653" i="59"/>
  <c r="F652" i="59"/>
  <c r="F651" i="59"/>
  <c r="F650" i="59"/>
  <c r="F649" i="59"/>
  <c r="F648" i="59"/>
  <c r="F647" i="59"/>
  <c r="F646" i="59"/>
  <c r="F645" i="59"/>
  <c r="F644" i="59"/>
  <c r="F643" i="59"/>
  <c r="F642" i="59"/>
  <c r="F641" i="59"/>
  <c r="F640" i="59"/>
  <c r="F639" i="59"/>
  <c r="F638" i="59"/>
  <c r="F637" i="59"/>
  <c r="F636" i="59"/>
  <c r="D636" i="59"/>
  <c r="F635" i="59"/>
  <c r="F634" i="59"/>
  <c r="F633" i="59"/>
  <c r="D633" i="59"/>
  <c r="F632" i="59"/>
  <c r="D632" i="59"/>
  <c r="F631" i="59"/>
  <c r="D631" i="59"/>
  <c r="F630" i="59"/>
  <c r="D630" i="59"/>
  <c r="F629" i="59"/>
  <c r="F628" i="59"/>
  <c r="F627" i="59"/>
  <c r="F626" i="59"/>
  <c r="F625" i="59"/>
  <c r="F624" i="59"/>
  <c r="F623" i="59"/>
  <c r="F622" i="59"/>
  <c r="F621" i="59"/>
  <c r="F620" i="59"/>
  <c r="F619" i="59"/>
  <c r="F618" i="59"/>
  <c r="F617" i="59"/>
  <c r="F616" i="59"/>
  <c r="F615" i="59"/>
  <c r="F614" i="59"/>
  <c r="F613" i="59"/>
  <c r="F612" i="59"/>
  <c r="F611" i="59"/>
  <c r="F610" i="59"/>
  <c r="F609" i="59"/>
  <c r="F608" i="59"/>
  <c r="F607" i="59"/>
  <c r="F606" i="59"/>
  <c r="F605" i="59"/>
  <c r="F604" i="59"/>
  <c r="F603" i="59"/>
  <c r="F602" i="59"/>
  <c r="F601" i="59"/>
  <c r="F600" i="59"/>
  <c r="F599" i="59"/>
  <c r="F598" i="59"/>
  <c r="F597" i="59"/>
  <c r="F596" i="59"/>
  <c r="F595" i="59"/>
  <c r="F594" i="59"/>
  <c r="F593" i="59"/>
  <c r="F592" i="59"/>
  <c r="F591" i="59"/>
  <c r="F590" i="59"/>
  <c r="F589" i="59"/>
  <c r="F588" i="59"/>
  <c r="F587" i="59"/>
  <c r="F586" i="59"/>
  <c r="F585" i="59"/>
  <c r="F584" i="59"/>
  <c r="F583" i="59"/>
  <c r="F582" i="59"/>
  <c r="F581" i="59"/>
  <c r="F580" i="59"/>
  <c r="F579" i="59"/>
  <c r="F578" i="59"/>
  <c r="F577" i="59"/>
  <c r="F576" i="59"/>
  <c r="F575" i="59"/>
  <c r="F574" i="59"/>
  <c r="F573" i="59"/>
  <c r="F572" i="59"/>
  <c r="F571" i="59"/>
  <c r="F570" i="59"/>
  <c r="F569" i="59"/>
  <c r="F568" i="59"/>
  <c r="F567" i="59"/>
  <c r="F566" i="59"/>
  <c r="F565" i="59"/>
  <c r="F564" i="59"/>
  <c r="F563" i="59"/>
  <c r="F562" i="59"/>
  <c r="F561" i="59"/>
  <c r="F560" i="59"/>
  <c r="F559" i="59"/>
  <c r="F558" i="59"/>
  <c r="F557" i="59"/>
  <c r="F556" i="59"/>
  <c r="F555" i="59"/>
  <c r="F554" i="59"/>
  <c r="F553" i="59"/>
  <c r="F552" i="59"/>
  <c r="F551" i="59"/>
  <c r="F550" i="59"/>
  <c r="F549" i="59"/>
  <c r="F548" i="59"/>
  <c r="F547" i="59"/>
  <c r="F546" i="59"/>
  <c r="D546" i="59"/>
  <c r="F545" i="59"/>
  <c r="F544" i="59"/>
  <c r="F543" i="59"/>
  <c r="F542" i="59"/>
  <c r="F541" i="59"/>
  <c r="F540" i="59"/>
  <c r="F539" i="59"/>
  <c r="D539" i="59"/>
  <c r="F538" i="59"/>
  <c r="F537" i="59"/>
  <c r="F536" i="59"/>
  <c r="F535" i="59"/>
  <c r="F534" i="59"/>
  <c r="F533" i="59"/>
  <c r="D533" i="59"/>
  <c r="F532" i="59"/>
  <c r="F531" i="59"/>
  <c r="F530" i="59"/>
  <c r="F529" i="59"/>
  <c r="F528" i="59"/>
  <c r="F527" i="59"/>
  <c r="F526" i="59"/>
  <c r="F525" i="59"/>
  <c r="F524" i="59"/>
  <c r="F523" i="59"/>
  <c r="F522" i="59"/>
  <c r="F521" i="59"/>
  <c r="F520" i="59"/>
  <c r="F519" i="59"/>
  <c r="F518" i="59"/>
  <c r="F517" i="59"/>
  <c r="F516" i="59"/>
  <c r="F515" i="59"/>
  <c r="F514" i="59"/>
  <c r="F513" i="59"/>
  <c r="F512" i="59"/>
  <c r="F511" i="59"/>
  <c r="F510" i="59"/>
  <c r="F509" i="59"/>
  <c r="F508" i="59"/>
  <c r="F507" i="59"/>
  <c r="F506" i="59"/>
  <c r="F505" i="59"/>
  <c r="F504" i="59"/>
  <c r="F503" i="59"/>
  <c r="D503" i="59"/>
  <c r="F502" i="59"/>
  <c r="D502" i="59"/>
  <c r="F501" i="59"/>
  <c r="F500" i="59"/>
  <c r="F499" i="59"/>
  <c r="D499" i="59"/>
  <c r="F498" i="59"/>
  <c r="F497" i="59"/>
  <c r="F496" i="59"/>
  <c r="F495" i="59"/>
  <c r="F494" i="59"/>
  <c r="F493" i="59"/>
  <c r="F492" i="59"/>
  <c r="F491" i="59"/>
  <c r="F490" i="59"/>
  <c r="F489" i="59"/>
  <c r="F488" i="59"/>
  <c r="F487" i="59"/>
  <c r="F486" i="59"/>
  <c r="F485" i="59"/>
  <c r="F484" i="59"/>
  <c r="F483" i="59"/>
  <c r="F482" i="59"/>
  <c r="F481" i="59"/>
  <c r="F480" i="59"/>
  <c r="F479" i="59"/>
  <c r="F478" i="59"/>
  <c r="F477" i="59"/>
  <c r="F476" i="59"/>
  <c r="F475" i="59"/>
  <c r="F474" i="59"/>
  <c r="F473" i="59"/>
  <c r="F472" i="59"/>
  <c r="F471" i="59"/>
  <c r="F470" i="59"/>
  <c r="F469" i="59"/>
  <c r="F468" i="59"/>
  <c r="F467" i="59"/>
  <c r="F466" i="59"/>
  <c r="F465" i="59"/>
  <c r="F464" i="59"/>
  <c r="F463" i="59"/>
  <c r="F462" i="59"/>
  <c r="F461" i="59"/>
  <c r="F460" i="59"/>
  <c r="F459" i="59"/>
  <c r="F458" i="59"/>
  <c r="F457" i="59"/>
  <c r="F456" i="59"/>
  <c r="F455" i="59"/>
  <c r="F454" i="59"/>
  <c r="F453" i="59"/>
  <c r="F452" i="59"/>
  <c r="F451" i="59"/>
  <c r="F450" i="59"/>
  <c r="F449" i="59"/>
  <c r="F448" i="59"/>
  <c r="F447" i="59"/>
  <c r="D447" i="59"/>
  <c r="F446" i="59"/>
  <c r="D446" i="59"/>
  <c r="F445" i="59"/>
  <c r="F444" i="59"/>
  <c r="F443" i="59"/>
  <c r="F442" i="59"/>
  <c r="F441" i="59"/>
  <c r="F440" i="59"/>
  <c r="F439" i="59"/>
  <c r="F438" i="59"/>
  <c r="F437" i="59"/>
  <c r="F436" i="59"/>
  <c r="F435" i="59"/>
  <c r="F434" i="59"/>
  <c r="F433" i="59"/>
  <c r="F432" i="59"/>
  <c r="F431" i="59"/>
  <c r="F430" i="59"/>
  <c r="F429" i="59"/>
  <c r="F428" i="59"/>
  <c r="F427" i="59"/>
  <c r="F426" i="59"/>
  <c r="F425" i="59"/>
  <c r="F424" i="59"/>
  <c r="F423" i="59"/>
  <c r="F422" i="59"/>
  <c r="F421" i="59"/>
  <c r="F420" i="59"/>
  <c r="F419" i="59"/>
  <c r="F418" i="59"/>
  <c r="F417" i="59"/>
  <c r="F416" i="59"/>
  <c r="F415" i="59"/>
  <c r="F414" i="59"/>
  <c r="F413" i="59"/>
  <c r="F412" i="59"/>
  <c r="F411" i="59"/>
  <c r="F410" i="59"/>
  <c r="F409" i="59"/>
  <c r="F408" i="59"/>
  <c r="F407" i="59"/>
  <c r="F406" i="59"/>
  <c r="F405" i="59"/>
  <c r="F404" i="59"/>
  <c r="F403" i="59"/>
  <c r="F402" i="59"/>
  <c r="F401" i="59"/>
  <c r="F400" i="59"/>
  <c r="F399" i="59"/>
  <c r="F398" i="59"/>
  <c r="F397" i="59"/>
  <c r="F396" i="59"/>
  <c r="F395" i="59"/>
  <c r="F394" i="59"/>
  <c r="F393" i="59"/>
  <c r="F392" i="59"/>
  <c r="F391" i="59"/>
  <c r="F390" i="59"/>
  <c r="D390" i="59"/>
  <c r="F389" i="59"/>
  <c r="F388" i="59"/>
  <c r="F387" i="59"/>
  <c r="F386" i="59"/>
  <c r="F385" i="59"/>
  <c r="F384" i="59"/>
  <c r="F383" i="59"/>
  <c r="F382" i="59"/>
  <c r="F381" i="59"/>
  <c r="F380" i="59"/>
  <c r="F379" i="59"/>
  <c r="F378" i="59"/>
  <c r="F377" i="59"/>
  <c r="F376" i="59"/>
  <c r="F375" i="59"/>
  <c r="F374" i="59"/>
  <c r="F373" i="59"/>
  <c r="F372" i="59"/>
  <c r="F371" i="59"/>
  <c r="F370" i="59"/>
  <c r="F369" i="59"/>
  <c r="F368" i="59"/>
  <c r="F367" i="59"/>
  <c r="F366" i="59"/>
  <c r="F365" i="59"/>
  <c r="F364" i="59"/>
  <c r="F363" i="59"/>
  <c r="F362" i="59"/>
  <c r="F361" i="59"/>
  <c r="F360" i="59"/>
  <c r="F359" i="59"/>
  <c r="F358" i="59"/>
  <c r="F357" i="59"/>
  <c r="F356" i="59"/>
  <c r="F355" i="59"/>
  <c r="F354" i="59"/>
  <c r="F353" i="59"/>
  <c r="F352" i="59"/>
  <c r="F351" i="59"/>
  <c r="F350" i="59"/>
  <c r="F349" i="59"/>
  <c r="F348" i="59"/>
  <c r="F347" i="59"/>
  <c r="F346" i="59"/>
  <c r="F345" i="59"/>
  <c r="F344" i="59"/>
  <c r="F343" i="59"/>
  <c r="F342" i="59"/>
  <c r="F341" i="59"/>
  <c r="F340" i="59"/>
  <c r="D340" i="59"/>
  <c r="F339" i="59"/>
  <c r="D339" i="59"/>
  <c r="F338" i="59"/>
  <c r="D338" i="59"/>
  <c r="F337" i="59"/>
  <c r="F336" i="59"/>
  <c r="F335" i="59"/>
  <c r="F334" i="59"/>
  <c r="F333" i="59"/>
  <c r="F332" i="59"/>
  <c r="F331" i="59"/>
  <c r="F330" i="59"/>
  <c r="F329" i="59"/>
  <c r="F328" i="59"/>
  <c r="F327" i="59"/>
  <c r="F326" i="59"/>
  <c r="F325" i="59"/>
  <c r="F324" i="59"/>
  <c r="F323" i="59"/>
  <c r="F322" i="59"/>
  <c r="F321" i="59"/>
  <c r="F320" i="59"/>
  <c r="F319" i="59"/>
  <c r="F318" i="59"/>
  <c r="F317" i="59"/>
  <c r="F316" i="59"/>
  <c r="F315" i="59"/>
  <c r="F314" i="59"/>
  <c r="F313" i="59"/>
  <c r="F312" i="59"/>
  <c r="F311" i="59"/>
  <c r="F310" i="59"/>
  <c r="F309" i="59"/>
  <c r="F308" i="59"/>
  <c r="F307" i="59"/>
  <c r="F306" i="59"/>
  <c r="F305" i="59"/>
  <c r="F304" i="59"/>
  <c r="F303" i="59"/>
  <c r="F302" i="59"/>
  <c r="F301" i="59"/>
  <c r="F300" i="59"/>
  <c r="F299" i="59"/>
  <c r="F298" i="59"/>
  <c r="F297" i="59"/>
  <c r="F296" i="59"/>
  <c r="F295" i="59"/>
  <c r="F294" i="59"/>
  <c r="F293" i="59"/>
  <c r="F292" i="59"/>
  <c r="F291" i="59"/>
  <c r="F290" i="59"/>
  <c r="F289" i="59"/>
  <c r="F288" i="59"/>
  <c r="F287" i="59"/>
  <c r="F286" i="59"/>
  <c r="F285" i="59"/>
  <c r="F284" i="59"/>
  <c r="F283" i="59"/>
  <c r="F282" i="59"/>
  <c r="F281" i="59"/>
  <c r="F280" i="59"/>
  <c r="F279" i="59"/>
  <c r="F278" i="59"/>
  <c r="F277" i="59"/>
  <c r="F276" i="59"/>
  <c r="F275" i="59"/>
  <c r="F274" i="59"/>
  <c r="F273" i="59"/>
  <c r="F272" i="59"/>
  <c r="F271" i="59"/>
  <c r="F270" i="59"/>
  <c r="F269" i="59"/>
  <c r="F268" i="59"/>
  <c r="F267" i="59"/>
  <c r="F266" i="59"/>
  <c r="F265" i="59"/>
  <c r="F264" i="59"/>
  <c r="F263" i="59"/>
  <c r="F262" i="59"/>
  <c r="F261" i="59"/>
  <c r="F260" i="59"/>
  <c r="F259" i="59"/>
  <c r="F258" i="59"/>
  <c r="F257" i="59"/>
  <c r="F256" i="59"/>
  <c r="F255" i="59"/>
  <c r="F254" i="59"/>
  <c r="F253" i="59"/>
  <c r="F252" i="59"/>
  <c r="D252" i="59"/>
  <c r="F251" i="59"/>
  <c r="F250" i="59"/>
  <c r="F249" i="59"/>
  <c r="F248" i="59"/>
  <c r="D248" i="59"/>
  <c r="F247" i="59"/>
  <c r="F246" i="59"/>
  <c r="F245" i="59"/>
  <c r="F244" i="59"/>
  <c r="F243" i="59"/>
  <c r="F242" i="59"/>
  <c r="F241" i="59"/>
  <c r="F240" i="59"/>
  <c r="F239" i="59"/>
  <c r="F238" i="59"/>
  <c r="F237" i="59"/>
  <c r="F236" i="59"/>
  <c r="F235" i="59"/>
  <c r="F234" i="59"/>
  <c r="F233" i="59"/>
  <c r="F232" i="59"/>
  <c r="F231" i="59"/>
  <c r="F230" i="59"/>
  <c r="F229" i="59"/>
  <c r="F228" i="59"/>
  <c r="F227" i="59"/>
  <c r="F226" i="59"/>
  <c r="F225" i="59"/>
  <c r="F224" i="59"/>
  <c r="F223" i="59"/>
  <c r="F222" i="59"/>
  <c r="F221" i="59"/>
  <c r="F220" i="59"/>
  <c r="F219" i="59"/>
  <c r="F218" i="59"/>
  <c r="F217" i="59"/>
  <c r="F216" i="59"/>
  <c r="F215" i="59"/>
  <c r="F214" i="59"/>
  <c r="F213" i="59"/>
  <c r="F212" i="59"/>
  <c r="F211" i="59"/>
  <c r="F210" i="59"/>
  <c r="F209" i="59"/>
  <c r="F208" i="59"/>
  <c r="F207" i="59"/>
  <c r="F206" i="59"/>
  <c r="F205" i="59"/>
  <c r="F204" i="59"/>
  <c r="F203" i="59"/>
  <c r="F202" i="59"/>
  <c r="F201" i="59"/>
  <c r="F200" i="59"/>
  <c r="F199" i="59"/>
  <c r="F198" i="59"/>
  <c r="F197" i="59"/>
  <c r="F196" i="59"/>
  <c r="F195" i="59"/>
  <c r="F194" i="59"/>
  <c r="F193" i="59"/>
  <c r="F192" i="59"/>
  <c r="F191" i="59"/>
  <c r="F190" i="59"/>
  <c r="F189" i="59"/>
  <c r="F188" i="59"/>
  <c r="F187" i="59"/>
  <c r="F186" i="59"/>
  <c r="F185" i="59"/>
  <c r="F184" i="59"/>
  <c r="F183" i="59"/>
  <c r="F182" i="59"/>
  <c r="F181" i="59"/>
  <c r="F180" i="59"/>
  <c r="F179" i="59"/>
  <c r="F178" i="59"/>
  <c r="F177" i="59"/>
  <c r="F176" i="59"/>
  <c r="F175" i="59"/>
  <c r="F174" i="59"/>
  <c r="F173" i="59"/>
  <c r="F172" i="59"/>
  <c r="F171" i="59"/>
  <c r="F170" i="59"/>
  <c r="F169" i="59"/>
  <c r="F168" i="59"/>
  <c r="F167" i="59"/>
  <c r="F166" i="59"/>
  <c r="F165" i="59"/>
  <c r="F164" i="59"/>
  <c r="F163" i="59"/>
  <c r="F162" i="59"/>
  <c r="F161" i="59"/>
  <c r="F160" i="59"/>
  <c r="F159" i="59"/>
  <c r="F158" i="59"/>
  <c r="F157" i="59"/>
  <c r="F156" i="59"/>
  <c r="F155" i="59"/>
  <c r="F154" i="59"/>
  <c r="F153" i="59"/>
  <c r="F152" i="59"/>
  <c r="F151" i="59"/>
  <c r="F150" i="59"/>
  <c r="F149" i="59"/>
  <c r="F148" i="59"/>
  <c r="F147" i="59"/>
  <c r="F146" i="59"/>
  <c r="F145" i="59"/>
  <c r="F144" i="59"/>
  <c r="F143" i="59"/>
  <c r="F142" i="59"/>
  <c r="F141" i="59"/>
  <c r="F140" i="59"/>
  <c r="F139" i="59"/>
  <c r="F138" i="59"/>
  <c r="F137" i="59"/>
  <c r="F136" i="59"/>
  <c r="F135" i="59"/>
  <c r="F134" i="59"/>
  <c r="F133" i="59"/>
  <c r="F132" i="59"/>
  <c r="F131" i="59"/>
  <c r="F130" i="59"/>
  <c r="F129" i="59"/>
  <c r="F128" i="59"/>
  <c r="F127" i="59"/>
  <c r="F126" i="59"/>
  <c r="F125" i="59"/>
  <c r="F124" i="59"/>
  <c r="F123" i="59"/>
  <c r="F122" i="59"/>
  <c r="F121" i="59"/>
  <c r="F120" i="59"/>
  <c r="F119" i="59"/>
  <c r="F118" i="59"/>
  <c r="F117" i="59"/>
  <c r="F116" i="59"/>
  <c r="F115" i="59"/>
  <c r="F114" i="59"/>
  <c r="F113" i="59"/>
  <c r="F112" i="59"/>
  <c r="F111" i="59"/>
  <c r="F110" i="59"/>
  <c r="F109" i="59"/>
  <c r="F108" i="59"/>
  <c r="F107" i="59"/>
  <c r="F106" i="59"/>
  <c r="F105" i="59"/>
  <c r="F104" i="59"/>
  <c r="F103" i="59"/>
  <c r="F102" i="59"/>
  <c r="F101" i="59"/>
  <c r="F100" i="59"/>
  <c r="F99" i="59"/>
  <c r="F98" i="59"/>
  <c r="F97" i="59"/>
  <c r="F96" i="59"/>
  <c r="F95" i="59"/>
  <c r="F94" i="59"/>
  <c r="F93" i="59"/>
  <c r="F92" i="59"/>
  <c r="F91" i="59"/>
  <c r="F90" i="59"/>
  <c r="F89" i="59"/>
  <c r="F88" i="59"/>
  <c r="F87" i="59"/>
  <c r="F86" i="59"/>
  <c r="F85" i="59"/>
  <c r="F84" i="59"/>
  <c r="F83" i="59"/>
  <c r="F82" i="59"/>
  <c r="F81" i="59"/>
  <c r="F80" i="59"/>
  <c r="F79" i="59"/>
  <c r="F78" i="59"/>
  <c r="F77" i="59"/>
  <c r="F76" i="59"/>
  <c r="F75" i="59"/>
  <c r="F74" i="59"/>
  <c r="F73" i="59"/>
  <c r="F72" i="59"/>
  <c r="F71" i="59"/>
  <c r="F70" i="59"/>
  <c r="F69" i="59"/>
  <c r="F68" i="59"/>
  <c r="F67" i="59"/>
  <c r="F66" i="59"/>
  <c r="F65" i="59"/>
  <c r="F64" i="59"/>
  <c r="F63" i="59"/>
  <c r="F62" i="59"/>
  <c r="F61" i="59"/>
  <c r="F60" i="59"/>
  <c r="F59" i="59"/>
  <c r="F58" i="59"/>
  <c r="F57" i="59"/>
  <c r="F56" i="59"/>
  <c r="F55" i="59"/>
  <c r="F54" i="59"/>
  <c r="F53" i="59"/>
  <c r="F52" i="59"/>
  <c r="F51" i="59"/>
  <c r="F50" i="59"/>
  <c r="F49" i="59"/>
  <c r="F48" i="59"/>
  <c r="F47" i="59"/>
  <c r="F46" i="59"/>
  <c r="F45" i="59"/>
  <c r="F44" i="59"/>
  <c r="F43" i="59"/>
  <c r="F42" i="59"/>
  <c r="F41" i="59"/>
  <c r="F40" i="59"/>
  <c r="F39" i="59"/>
  <c r="F38" i="59"/>
  <c r="F37" i="59"/>
  <c r="F36" i="59"/>
  <c r="F35" i="59"/>
  <c r="F34" i="59"/>
  <c r="F33" i="59"/>
  <c r="F32" i="59"/>
  <c r="F31" i="59"/>
  <c r="F30" i="59"/>
  <c r="F29" i="59"/>
  <c r="F28" i="59"/>
  <c r="F27" i="59"/>
  <c r="D27" i="59"/>
  <c r="F26" i="59"/>
  <c r="D26" i="59"/>
  <c r="F25" i="59"/>
  <c r="F24" i="59"/>
  <c r="F23" i="59"/>
  <c r="F22" i="59"/>
  <c r="F21" i="59"/>
  <c r="F20" i="59"/>
  <c r="F19" i="59"/>
  <c r="F18" i="59"/>
  <c r="F17" i="59"/>
  <c r="F16" i="59"/>
  <c r="F15" i="59"/>
  <c r="F14" i="59"/>
  <c r="F13" i="59"/>
  <c r="F12" i="59"/>
  <c r="F11" i="59"/>
  <c r="F10" i="59"/>
  <c r="F9" i="59"/>
  <c r="F8" i="59"/>
  <c r="F7" i="59"/>
  <c r="F6" i="59"/>
  <c r="F5" i="59"/>
  <c r="F4" i="59"/>
  <c r="D4" i="59"/>
</calcChain>
</file>

<file path=xl/sharedStrings.xml><?xml version="1.0" encoding="utf-8"?>
<sst xmlns="http://schemas.openxmlformats.org/spreadsheetml/2006/main" count="3410" uniqueCount="1462">
  <si>
    <t>2023年南县预算公开目录</t>
  </si>
  <si>
    <t>一</t>
  </si>
  <si>
    <t>一般公共预算收支预算</t>
  </si>
  <si>
    <t>1</t>
  </si>
  <si>
    <t>2023年南县一般公共预算收入表</t>
  </si>
  <si>
    <t>2</t>
  </si>
  <si>
    <t>2023年南县一般公共预算本级收入表</t>
  </si>
  <si>
    <t>3</t>
  </si>
  <si>
    <t>2023年南县一般公共预算收支总表</t>
  </si>
  <si>
    <t>4</t>
  </si>
  <si>
    <t>2023年南县一般公共预算支出表</t>
  </si>
  <si>
    <t>5</t>
  </si>
  <si>
    <t>2023年南县一般公共预算本级支出表</t>
  </si>
  <si>
    <t>6</t>
  </si>
  <si>
    <t>2023年南县一般公共预算基本支出表（按政府预算支出经济分类科目）</t>
  </si>
  <si>
    <t>7</t>
  </si>
  <si>
    <t>2023年南县一般公共预算税收返还和转移支付表</t>
  </si>
  <si>
    <t>8</t>
  </si>
  <si>
    <t>2023年南县一般公共预算专项转移支付表（分项目）</t>
  </si>
  <si>
    <t>9</t>
  </si>
  <si>
    <t>2023年南县一般公共预算专项转移支付表（分地区）</t>
  </si>
  <si>
    <t>二</t>
  </si>
  <si>
    <t>政府性基金收支预算</t>
  </si>
  <si>
    <t>2023年南县政府性基金预算收支总表</t>
  </si>
  <si>
    <t>2023年南县政府性基金预算收入表</t>
  </si>
  <si>
    <t>2023年南县政府性基金预算本级收入表</t>
  </si>
  <si>
    <t>2023年南县政府性基金预算支出表</t>
  </si>
  <si>
    <t>2023年南县政府性基金预算本级支出表</t>
  </si>
  <si>
    <t>2023年南县政府性基金转移支付表</t>
  </si>
  <si>
    <t>2023年南县政府性基金预算转移支付表（分地区）</t>
  </si>
  <si>
    <t>2023年南县政府性基金预算转移支付表（分项目）</t>
  </si>
  <si>
    <t>三</t>
  </si>
  <si>
    <t>国有资本经营收支预算</t>
  </si>
  <si>
    <t>2023年南县国有资本经营预算收支总表</t>
  </si>
  <si>
    <t>2023年南县国有资本经营预算收入表</t>
  </si>
  <si>
    <t>2023年南县国有资本经营预算本级收入表</t>
  </si>
  <si>
    <t>2023年南县国有资本经营预算支出表</t>
  </si>
  <si>
    <t>2023年南县国有资本经营预算本级支出表</t>
  </si>
  <si>
    <t>2023年南县国有资本经营预算转移支付表</t>
  </si>
  <si>
    <t>2023年南县国有资本经营预算转移支付表（分地区）</t>
  </si>
  <si>
    <t>2023年南县国有资本经营预算转移支付表（分项目）</t>
  </si>
  <si>
    <t>四</t>
  </si>
  <si>
    <t>社会保险基金收支预算</t>
  </si>
  <si>
    <t>2023年南县社会保险基金预算收支总表</t>
  </si>
  <si>
    <t>2023年南县社会保险基金预算收入表</t>
  </si>
  <si>
    <t>2023年南县社会保险基金预算支出表</t>
  </si>
  <si>
    <t>五</t>
  </si>
  <si>
    <t>“三公”经费预算</t>
  </si>
  <si>
    <t>2023年南县“三公”经费预算表</t>
  </si>
  <si>
    <t>六</t>
  </si>
  <si>
    <t>政府采购预算</t>
  </si>
  <si>
    <t xml:space="preserve">2023年南县政府采购预算情况表
  </t>
  </si>
  <si>
    <t>七</t>
  </si>
  <si>
    <t>政府债务情况</t>
  </si>
  <si>
    <t>2022年南县政府一般债务限额和余额情况表</t>
  </si>
  <si>
    <t>2022年南县政府专项债务限额和余额情况表</t>
  </si>
  <si>
    <t>2022年南县地方政府债券发行额及还本付息预算表</t>
  </si>
  <si>
    <t>2023年南县地方政府债券还本付息预算表</t>
  </si>
  <si>
    <t>2023年南县地方政府一般债务限额表</t>
  </si>
  <si>
    <t>2023年南县地方政府专项债务限额表</t>
  </si>
  <si>
    <t>2023年南县本级新增地方政府债券资金安排情况</t>
  </si>
  <si>
    <t>单位：万元</t>
  </si>
  <si>
    <r>
      <rPr>
        <b/>
        <sz val="14"/>
        <rFont val="仿宋_GB2312"/>
        <family val="3"/>
        <charset val="134"/>
      </rPr>
      <t xml:space="preserve">收     </t>
    </r>
    <r>
      <rPr>
        <b/>
        <sz val="14"/>
        <rFont val="宋体"/>
        <family val="3"/>
        <charset val="134"/>
      </rPr>
      <t>入</t>
    </r>
  </si>
  <si>
    <r>
      <rPr>
        <b/>
        <sz val="14"/>
        <rFont val="仿宋_GB2312"/>
        <family val="3"/>
        <charset val="134"/>
      </rPr>
      <t xml:space="preserve">项      </t>
    </r>
    <r>
      <rPr>
        <b/>
        <sz val="14"/>
        <rFont val="宋体"/>
        <family val="3"/>
        <charset val="134"/>
      </rPr>
      <t>目</t>
    </r>
  </si>
  <si>
    <t>预算数</t>
  </si>
  <si>
    <t>本级收入合计</t>
  </si>
  <si>
    <t>转移性收入</t>
  </si>
  <si>
    <t xml:space="preserve">  上级补助收入</t>
  </si>
  <si>
    <t xml:space="preserve">    返还性收入</t>
  </si>
  <si>
    <t xml:space="preserve">      增值税和消费税税收返还收入 </t>
  </si>
  <si>
    <t xml:space="preserve">      所得税基数返还收入</t>
  </si>
  <si>
    <t xml:space="preserve">      成品油价格和税费改革税收返还收入</t>
  </si>
  <si>
    <t xml:space="preserve">      其他税收返还收入</t>
  </si>
  <si>
    <t xml:space="preserve">    一般性转移支付收入</t>
  </si>
  <si>
    <t xml:space="preserve">      均衡性转移支付收入</t>
  </si>
  <si>
    <t xml:space="preserve">      县级基本财力保障机制奖补资金收入</t>
  </si>
  <si>
    <t xml:space="preserve">      补充区县财力转移支付支出</t>
  </si>
  <si>
    <t xml:space="preserve">      结算补助收入</t>
  </si>
  <si>
    <t xml:space="preserve">      企业事业单位划转补助收入</t>
  </si>
  <si>
    <t xml:space="preserve">      产粮（油）大县奖励资金收入</t>
  </si>
  <si>
    <t xml:space="preserve">      重点生态功能区转移支付收入</t>
  </si>
  <si>
    <t xml:space="preserve">      固定数额补助收入</t>
  </si>
  <si>
    <t xml:space="preserve">      革命老区转移支付收入</t>
  </si>
  <si>
    <t xml:space="preserve">      贫困地区转移支付收入</t>
  </si>
  <si>
    <t xml:space="preserve">      公共安全共同财政事权转移支付收入</t>
  </si>
  <si>
    <t xml:space="preserve">      教育共同财政事权转移支付收入</t>
  </si>
  <si>
    <t xml:space="preserve">      文化旅游体育与传媒共同财政事权转移支付收入</t>
  </si>
  <si>
    <t xml:space="preserve">      社会保障与就业共同财政事权转移支付收入</t>
  </si>
  <si>
    <t xml:space="preserve">      卫生健康共同财政事权转移支付收入</t>
  </si>
  <si>
    <t xml:space="preserve">      节能环保共同财政事权转移支付收入</t>
  </si>
  <si>
    <t xml:space="preserve">      农林水共同财政事权转移支付收入</t>
  </si>
  <si>
    <t xml:space="preserve">      交通运输共同财政事权转移支付收入</t>
  </si>
  <si>
    <t xml:space="preserve">      住房保障共同财政事权转移支付收入</t>
  </si>
  <si>
    <t xml:space="preserve">      粮油物资储备共同财政事权转移支付收入</t>
  </si>
  <si>
    <t xml:space="preserve">      灾害防治及应急管理共同财政事权转移支付收入</t>
  </si>
  <si>
    <t xml:space="preserve">    专项转移支付收入</t>
  </si>
  <si>
    <t xml:space="preserve">      一般公共服务</t>
  </si>
  <si>
    <t xml:space="preserve">      公共公安</t>
  </si>
  <si>
    <t xml:space="preserve">      教育</t>
  </si>
  <si>
    <t xml:space="preserve">      科学技术</t>
  </si>
  <si>
    <t xml:space="preserve">      文化旅游体育与传媒</t>
  </si>
  <si>
    <t xml:space="preserve">      社会保障和就业</t>
  </si>
  <si>
    <t xml:space="preserve">      卫生健康</t>
  </si>
  <si>
    <t xml:space="preserve">      节能环保</t>
  </si>
  <si>
    <t xml:space="preserve">      城乡社区</t>
  </si>
  <si>
    <t xml:space="preserve">      农林水</t>
  </si>
  <si>
    <t xml:space="preserve">      交通运输</t>
  </si>
  <si>
    <t xml:space="preserve">      资源勘测信息等</t>
  </si>
  <si>
    <t xml:space="preserve">      商业服务业</t>
  </si>
  <si>
    <t xml:space="preserve">      金融</t>
  </si>
  <si>
    <t xml:space="preserve">      自然资源海洋气象等</t>
  </si>
  <si>
    <t xml:space="preserve">      住房保障</t>
  </si>
  <si>
    <t xml:space="preserve">      粮油物资储备</t>
  </si>
  <si>
    <t xml:space="preserve">      灾害防治及应急管理</t>
  </si>
  <si>
    <t>调入资金</t>
  </si>
  <si>
    <t xml:space="preserve">      政府性基金调入</t>
  </si>
  <si>
    <t xml:space="preserve">      其他调入（盘活存量）</t>
  </si>
  <si>
    <t>债务转贷收入</t>
  </si>
  <si>
    <t>调入预算稳定调节基金</t>
  </si>
  <si>
    <t>收入总计</t>
  </si>
  <si>
    <t>项    目</t>
  </si>
  <si>
    <t>2023年预算数</t>
  </si>
  <si>
    <t>一、税收收入</t>
  </si>
  <si>
    <t xml:space="preserve">    增值税</t>
  </si>
  <si>
    <t xml:space="preserve">    营业税</t>
  </si>
  <si>
    <t xml:space="preserve">    企业所得税</t>
  </si>
  <si>
    <t xml:space="preserve">    企业所得税退税</t>
  </si>
  <si>
    <t xml:space="preserve">    个人所得税</t>
  </si>
  <si>
    <t xml:space="preserve">    资源税</t>
  </si>
  <si>
    <t xml:space="preserve">    城市维护建设税</t>
  </si>
  <si>
    <t xml:space="preserve">    房产税</t>
  </si>
  <si>
    <t xml:space="preserve">    印花税</t>
  </si>
  <si>
    <t xml:space="preserve">    城镇土地使用税</t>
  </si>
  <si>
    <t xml:space="preserve">    土地增值税</t>
  </si>
  <si>
    <t xml:space="preserve">    车船税</t>
  </si>
  <si>
    <t xml:space="preserve">    耕地占用税</t>
  </si>
  <si>
    <t xml:space="preserve">    契税</t>
  </si>
  <si>
    <t xml:space="preserve">    环境保护税</t>
  </si>
  <si>
    <t xml:space="preserve">    其他税收收入</t>
  </si>
  <si>
    <t>二、非税收入</t>
  </si>
  <si>
    <t xml:space="preserve">    专项收入</t>
  </si>
  <si>
    <t xml:space="preserve">    行政事业性收费收入</t>
  </si>
  <si>
    <t xml:space="preserve">    罚没收入</t>
  </si>
  <si>
    <t xml:space="preserve">    国有资本经营收入</t>
  </si>
  <si>
    <t xml:space="preserve">    国有资源（资产）有偿使用收入</t>
  </si>
  <si>
    <t xml:space="preserve">    政府住房基金收入</t>
  </si>
  <si>
    <t xml:space="preserve">    其他收入</t>
  </si>
  <si>
    <t>收  入  合  计</t>
  </si>
  <si>
    <r>
      <rPr>
        <b/>
        <sz val="14"/>
        <rFont val="仿宋_GB2312"/>
        <family val="3"/>
        <charset val="134"/>
      </rPr>
      <t xml:space="preserve">支        </t>
    </r>
    <r>
      <rPr>
        <b/>
        <sz val="14"/>
        <rFont val="宋体"/>
        <family val="3"/>
        <charset val="134"/>
      </rPr>
      <t>出</t>
    </r>
  </si>
  <si>
    <r>
      <rPr>
        <b/>
        <sz val="14"/>
        <rFont val="仿宋_GB2312"/>
        <family val="3"/>
        <charset val="134"/>
      </rPr>
      <t xml:space="preserve">项        </t>
    </r>
    <r>
      <rPr>
        <b/>
        <sz val="14"/>
        <rFont val="宋体"/>
        <family val="3"/>
        <charset val="134"/>
      </rPr>
      <t>目</t>
    </r>
  </si>
  <si>
    <t>一般公共预算支出合计</t>
  </si>
  <si>
    <t>转移性支出</t>
  </si>
  <si>
    <t xml:space="preserve">  上解上级支出</t>
  </si>
  <si>
    <t xml:space="preserve">    体制上解支出</t>
  </si>
  <si>
    <t xml:space="preserve">    专项上解支出</t>
  </si>
  <si>
    <t xml:space="preserve">  地方政府一般债券还本支出</t>
  </si>
  <si>
    <t xml:space="preserve">  转贷地方政府债券支出</t>
  </si>
  <si>
    <t xml:space="preserve">  援助其他地区支出</t>
  </si>
  <si>
    <t>支出总计</t>
  </si>
  <si>
    <t>科目代码</t>
  </si>
  <si>
    <t>科目</t>
  </si>
  <si>
    <t>上年决算（执行)数</t>
  </si>
  <si>
    <t>备注</t>
  </si>
  <si>
    <t>一般公共服务</t>
  </si>
  <si>
    <t xml:space="preserve">    人大事务</t>
  </si>
  <si>
    <t xml:space="preserve">      行政运行</t>
  </si>
  <si>
    <t xml:space="preserve">      一般行政管理事务</t>
  </si>
  <si>
    <t xml:space="preserve">      机关服务</t>
  </si>
  <si>
    <t xml:space="preserve">      人大会议</t>
  </si>
  <si>
    <t xml:space="preserve">      人大立法</t>
  </si>
  <si>
    <t xml:space="preserve">      人大监督</t>
  </si>
  <si>
    <t xml:space="preserve">      人大代表履职能力提升</t>
  </si>
  <si>
    <t xml:space="preserve">      代表工作</t>
  </si>
  <si>
    <t xml:space="preserve">      人大信访工作</t>
  </si>
  <si>
    <t xml:space="preserve">      事业运行</t>
  </si>
  <si>
    <t xml:space="preserve">      其他人大事务支出</t>
  </si>
  <si>
    <t xml:space="preserve">    政协事务</t>
  </si>
  <si>
    <t xml:space="preserve">      政协会议</t>
  </si>
  <si>
    <t xml:space="preserve">      委员视察</t>
  </si>
  <si>
    <t xml:space="preserve">      参政议政</t>
  </si>
  <si>
    <t xml:space="preserve">      其他政协事务支出</t>
  </si>
  <si>
    <t xml:space="preserve">    政府办公厅(室)及相关机构事务</t>
  </si>
  <si>
    <t xml:space="preserve">      专项服务</t>
  </si>
  <si>
    <t xml:space="preserve">      专项业务及机关事务管理</t>
  </si>
  <si>
    <t xml:space="preserve">      政务公开审批</t>
  </si>
  <si>
    <t xml:space="preserve">      信访事务</t>
  </si>
  <si>
    <t xml:space="preserve">      参事事务</t>
  </si>
  <si>
    <t xml:space="preserve">      其他政府办公厅（室）及相关机构事务支出</t>
  </si>
  <si>
    <t xml:space="preserve">    发展与改革事务</t>
  </si>
  <si>
    <t xml:space="preserve">      战略规划与实施</t>
  </si>
  <si>
    <t xml:space="preserve">      日常经济运行调节</t>
  </si>
  <si>
    <t xml:space="preserve">      社会事业发展规划</t>
  </si>
  <si>
    <t xml:space="preserve">      经济体制改革研究</t>
  </si>
  <si>
    <t xml:space="preserve">      物价管理</t>
  </si>
  <si>
    <t xml:space="preserve">      其他发展与改革事务支出</t>
  </si>
  <si>
    <t xml:space="preserve">    统计信息事务</t>
  </si>
  <si>
    <t xml:space="preserve">      信息事务</t>
  </si>
  <si>
    <t xml:space="preserve">      专项统计业务</t>
  </si>
  <si>
    <t xml:space="preserve">      统计管理</t>
  </si>
  <si>
    <t xml:space="preserve">      专项普查活动</t>
  </si>
  <si>
    <t xml:space="preserve">      统计抽样调查</t>
  </si>
  <si>
    <t xml:space="preserve">      其他统计信息事务支出</t>
  </si>
  <si>
    <t xml:space="preserve">    财政事务</t>
  </si>
  <si>
    <t xml:space="preserve">      预算改革业务</t>
  </si>
  <si>
    <t xml:space="preserve">      财政国库业务</t>
  </si>
  <si>
    <t xml:space="preserve">      财政监察</t>
  </si>
  <si>
    <t xml:space="preserve">      信息化建设</t>
  </si>
  <si>
    <t xml:space="preserve">      财政委托业务支出</t>
  </si>
  <si>
    <t xml:space="preserve">      其他财政事务支出</t>
  </si>
  <si>
    <t xml:space="preserve">    税收事务</t>
  </si>
  <si>
    <t xml:space="preserve">      税收业务</t>
  </si>
  <si>
    <t xml:space="preserve">      其他税收事务支出</t>
  </si>
  <si>
    <t xml:space="preserve">    审计事务</t>
  </si>
  <si>
    <t xml:space="preserve">      审计业务</t>
  </si>
  <si>
    <t xml:space="preserve">      审计管理</t>
  </si>
  <si>
    <t xml:space="preserve">      其他审计事务支出</t>
  </si>
  <si>
    <t xml:space="preserve">    海关事务</t>
  </si>
  <si>
    <t xml:space="preserve">      缉私办案</t>
  </si>
  <si>
    <t xml:space="preserve">      口岸管理</t>
  </si>
  <si>
    <t xml:space="preserve">      海关关务</t>
  </si>
  <si>
    <t xml:space="preserve">      关税征管</t>
  </si>
  <si>
    <t xml:space="preserve">      海关监管</t>
  </si>
  <si>
    <t xml:space="preserve">      检验检疫</t>
  </si>
  <si>
    <t xml:space="preserve">      其他海关事务支出</t>
  </si>
  <si>
    <t xml:space="preserve">    纪检监察事务</t>
  </si>
  <si>
    <t xml:space="preserve">      大案要案查处</t>
  </si>
  <si>
    <t xml:space="preserve">      派驻派出机构</t>
  </si>
  <si>
    <t xml:space="preserve">      巡视工作</t>
  </si>
  <si>
    <t xml:space="preserve">      其他纪检监察事务支出</t>
  </si>
  <si>
    <t xml:space="preserve">    商贸事务</t>
  </si>
  <si>
    <t xml:space="preserve">      对外贸易管理</t>
  </si>
  <si>
    <t xml:space="preserve">      国际经济合作</t>
  </si>
  <si>
    <t xml:space="preserve">      外资管理</t>
  </si>
  <si>
    <t xml:space="preserve">      国内贸易管理</t>
  </si>
  <si>
    <t xml:space="preserve">      招商引资</t>
  </si>
  <si>
    <t xml:space="preserve">      其他商贸事务支出</t>
  </si>
  <si>
    <t xml:space="preserve">    知识产权事务</t>
  </si>
  <si>
    <t xml:space="preserve">      专利审批</t>
  </si>
  <si>
    <t xml:space="preserve">      知识产权战略和规划</t>
  </si>
  <si>
    <t xml:space="preserve">      国际合作与交流</t>
  </si>
  <si>
    <t xml:space="preserve">      知识产权宏观管理</t>
  </si>
  <si>
    <t xml:space="preserve">      商标管理</t>
  </si>
  <si>
    <t xml:space="preserve">      原产地地理标志管理</t>
  </si>
  <si>
    <t xml:space="preserve">      其他知识产权事务支出</t>
  </si>
  <si>
    <t xml:space="preserve">    民族事务</t>
  </si>
  <si>
    <t xml:space="preserve">      民族工作专项</t>
  </si>
  <si>
    <t xml:space="preserve">      其他民族事务支出</t>
  </si>
  <si>
    <t xml:space="preserve">    港澳台事务</t>
  </si>
  <si>
    <t xml:space="preserve">      港澳事务</t>
  </si>
  <si>
    <t xml:space="preserve">      台湾事务</t>
  </si>
  <si>
    <t xml:space="preserve">      其他港澳台事务支出</t>
  </si>
  <si>
    <t xml:space="preserve">    档案事务</t>
  </si>
  <si>
    <t xml:space="preserve">      档案馆</t>
  </si>
  <si>
    <t xml:space="preserve">      其他档案事务支出</t>
  </si>
  <si>
    <t xml:space="preserve">    民主党派及工商联事务</t>
  </si>
  <si>
    <t xml:space="preserve">      其他民主党派及工商联事务支出</t>
  </si>
  <si>
    <t xml:space="preserve">    群众团体事务</t>
  </si>
  <si>
    <t xml:space="preserve">      工会事务</t>
  </si>
  <si>
    <t xml:space="preserve">      其他群众团体事务支出</t>
  </si>
  <si>
    <t xml:space="preserve">    党委办公厅（室）及相关机构事务</t>
  </si>
  <si>
    <t xml:space="preserve">      专项业务</t>
  </si>
  <si>
    <t xml:space="preserve">      其他党委办公厅（室）及相关机构事务支出</t>
  </si>
  <si>
    <t xml:space="preserve">    组织事务</t>
  </si>
  <si>
    <t xml:space="preserve">      公务员事务</t>
  </si>
  <si>
    <t xml:space="preserve">      其他组织事务支出</t>
  </si>
  <si>
    <t xml:space="preserve">    宣传事务</t>
  </si>
  <si>
    <t xml:space="preserve">      宣传管理</t>
  </si>
  <si>
    <t xml:space="preserve">      其他宣传事务支出</t>
  </si>
  <si>
    <t xml:space="preserve">    统战事务</t>
  </si>
  <si>
    <t xml:space="preserve">      宗教事务</t>
  </si>
  <si>
    <t xml:space="preserve">      华侨事务</t>
  </si>
  <si>
    <t xml:space="preserve">      其他统战事务支出</t>
  </si>
  <si>
    <t xml:space="preserve">    对外联络事务</t>
  </si>
  <si>
    <t xml:space="preserve">      其他对外联络事务支出</t>
  </si>
  <si>
    <t xml:space="preserve">    其他共产党事务支出</t>
  </si>
  <si>
    <t xml:space="preserve">      其他共产党事务支出</t>
  </si>
  <si>
    <t xml:space="preserve">    网信事务</t>
  </si>
  <si>
    <t xml:space="preserve">      信息安全事务</t>
  </si>
  <si>
    <t xml:space="preserve">      其他网信事务支出</t>
  </si>
  <si>
    <t xml:space="preserve">    市场监督管理事务</t>
  </si>
  <si>
    <t xml:space="preserve">      市场主体管理</t>
  </si>
  <si>
    <t xml:space="preserve">      市场秩序执法</t>
  </si>
  <si>
    <t xml:space="preserve">      质量基础</t>
  </si>
  <si>
    <t xml:space="preserve">      药品事务</t>
  </si>
  <si>
    <t xml:space="preserve">      医疗器械事务</t>
  </si>
  <si>
    <t xml:space="preserve">      化妆品事务</t>
  </si>
  <si>
    <t xml:space="preserve">      质量安全监管</t>
  </si>
  <si>
    <t xml:space="preserve">      食品安全监管</t>
  </si>
  <si>
    <t xml:space="preserve">      其他市场监督管理事务</t>
  </si>
  <si>
    <t xml:space="preserve">    其他一般公共服务支出</t>
  </si>
  <si>
    <t xml:space="preserve">      国家赔偿费用支出</t>
  </si>
  <si>
    <t xml:space="preserve">      其他一般公共服务支出</t>
  </si>
  <si>
    <t>外交支出</t>
  </si>
  <si>
    <t xml:space="preserve">    对外合作与交流</t>
  </si>
  <si>
    <t xml:space="preserve">    对外宣传</t>
  </si>
  <si>
    <t xml:space="preserve">    其他外交支出</t>
  </si>
  <si>
    <t>国防支出</t>
  </si>
  <si>
    <t xml:space="preserve">    国防动员</t>
  </si>
  <si>
    <t xml:space="preserve">      兵役征集</t>
  </si>
  <si>
    <t xml:space="preserve">      经济动员</t>
  </si>
  <si>
    <t xml:space="preserve">      人民防空</t>
  </si>
  <si>
    <t xml:space="preserve">      交通战备</t>
  </si>
  <si>
    <t xml:space="preserve">      民兵</t>
  </si>
  <si>
    <t xml:space="preserve">      边海防</t>
  </si>
  <si>
    <t xml:space="preserve">      其他国防动员支出</t>
  </si>
  <si>
    <t xml:space="preserve">    其他国防支出</t>
  </si>
  <si>
    <t>四、公共安全支出</t>
  </si>
  <si>
    <t xml:space="preserve">    武装警察部队</t>
  </si>
  <si>
    <t xml:space="preserve">      武装警察部队</t>
  </si>
  <si>
    <t xml:space="preserve">      其他武装警察部队支出</t>
  </si>
  <si>
    <t xml:space="preserve">    公安</t>
  </si>
  <si>
    <t xml:space="preserve">      执法办案</t>
  </si>
  <si>
    <t xml:space="preserve">      特别业务</t>
  </si>
  <si>
    <t xml:space="preserve">      特勤业务</t>
  </si>
  <si>
    <t xml:space="preserve">      移民事务</t>
  </si>
  <si>
    <t xml:space="preserve">      其他公安支出</t>
  </si>
  <si>
    <t xml:space="preserve">    国家安全</t>
  </si>
  <si>
    <t xml:space="preserve">      安全业务</t>
  </si>
  <si>
    <t xml:space="preserve">      其他国家安全支出</t>
  </si>
  <si>
    <t xml:space="preserve">    检察</t>
  </si>
  <si>
    <t xml:space="preserve">      “两房”建设</t>
  </si>
  <si>
    <t xml:space="preserve">      检查监督</t>
  </si>
  <si>
    <t xml:space="preserve">      其他检察支出</t>
  </si>
  <si>
    <t xml:space="preserve">    法院</t>
  </si>
  <si>
    <t xml:space="preserve">      案件审判</t>
  </si>
  <si>
    <t xml:space="preserve">      案件执行</t>
  </si>
  <si>
    <t xml:space="preserve">      “两庭”建设</t>
  </si>
  <si>
    <t xml:space="preserve">      其他法院支出</t>
  </si>
  <si>
    <t xml:space="preserve">    司法</t>
  </si>
  <si>
    <t xml:space="preserve">      基层司法业务</t>
  </si>
  <si>
    <t xml:space="preserve">      普法宣传</t>
  </si>
  <si>
    <t xml:space="preserve">      律师管理</t>
  </si>
  <si>
    <t xml:space="preserve">      公共法律服务</t>
  </si>
  <si>
    <t xml:space="preserve">      国家统一法律职业资格考试</t>
  </si>
  <si>
    <t xml:space="preserve">      社区矫正</t>
  </si>
  <si>
    <t xml:space="preserve">      法治建设</t>
  </si>
  <si>
    <t xml:space="preserve">      其他司法支出</t>
  </si>
  <si>
    <t xml:space="preserve">    监狱</t>
  </si>
  <si>
    <t xml:space="preserve">      罪犯生活及医疗卫生</t>
  </si>
  <si>
    <t xml:space="preserve">      监狱业务及罪犯改造</t>
  </si>
  <si>
    <t xml:space="preserve">      狱政设施建设</t>
  </si>
  <si>
    <t xml:space="preserve">      其他监狱支出</t>
  </si>
  <si>
    <t xml:space="preserve">    强制隔离戒毒</t>
  </si>
  <si>
    <t xml:space="preserve">      强制隔离戒毒人员生活</t>
  </si>
  <si>
    <t xml:space="preserve">      强制隔离戒毒人员教育</t>
  </si>
  <si>
    <t xml:space="preserve">      所政设施建设</t>
  </si>
  <si>
    <t xml:space="preserve">      其他强制隔离戒毒支出</t>
  </si>
  <si>
    <t xml:space="preserve">    国家保密</t>
  </si>
  <si>
    <t xml:space="preserve">      保密技术</t>
  </si>
  <si>
    <t xml:space="preserve">      保密管理</t>
  </si>
  <si>
    <t xml:space="preserve">      其他国家保密支出</t>
  </si>
  <si>
    <t xml:space="preserve">    缉私警察</t>
  </si>
  <si>
    <t xml:space="preserve">      缉私业务</t>
  </si>
  <si>
    <t xml:space="preserve">      其他缉私警察支出</t>
  </si>
  <si>
    <t xml:space="preserve">    其他公共安全支出</t>
  </si>
  <si>
    <t xml:space="preserve">      国家司法救助支出</t>
  </si>
  <si>
    <t xml:space="preserve">      其他公共安全支出</t>
  </si>
  <si>
    <t>教育支出</t>
  </si>
  <si>
    <t xml:space="preserve">    教育管理事务</t>
  </si>
  <si>
    <t xml:space="preserve">      其他教育管理事务支出</t>
  </si>
  <si>
    <t xml:space="preserve">    普通教育</t>
  </si>
  <si>
    <t xml:space="preserve">      学前教育</t>
  </si>
  <si>
    <t xml:space="preserve">      小学教育</t>
  </si>
  <si>
    <t xml:space="preserve">      初中教育</t>
  </si>
  <si>
    <t xml:space="preserve">      高中教育</t>
  </si>
  <si>
    <t xml:space="preserve">      高等教育</t>
  </si>
  <si>
    <t xml:space="preserve">      其他普通教育支出</t>
  </si>
  <si>
    <t xml:space="preserve">    职业教育</t>
  </si>
  <si>
    <t xml:space="preserve">      初等职业教育</t>
  </si>
  <si>
    <t xml:space="preserve">      中等职业教育</t>
  </si>
  <si>
    <t xml:space="preserve">      技校教育</t>
  </si>
  <si>
    <t xml:space="preserve">      高等职业教育</t>
  </si>
  <si>
    <t xml:space="preserve">      其他职业教育支出</t>
  </si>
  <si>
    <t xml:space="preserve">    成人教育</t>
  </si>
  <si>
    <t xml:space="preserve">      成人初等教育</t>
  </si>
  <si>
    <t xml:space="preserve">      成人中等教育</t>
  </si>
  <si>
    <t xml:space="preserve">      成人高等教育</t>
  </si>
  <si>
    <t xml:space="preserve">      成人广播电视教育</t>
  </si>
  <si>
    <t xml:space="preserve">      其他成人教育支出</t>
  </si>
  <si>
    <t xml:space="preserve">    广播电视教育</t>
  </si>
  <si>
    <t xml:space="preserve">      广播电视学校</t>
  </si>
  <si>
    <t xml:space="preserve">      教育电视台</t>
  </si>
  <si>
    <t xml:space="preserve">      其他广播电视教育支出</t>
  </si>
  <si>
    <t xml:space="preserve">    留学教育</t>
  </si>
  <si>
    <t xml:space="preserve">      出国留学教育</t>
  </si>
  <si>
    <t xml:space="preserve">      来华留学教育</t>
  </si>
  <si>
    <t xml:space="preserve">      其他留学教育支出</t>
  </si>
  <si>
    <t xml:space="preserve">    特殊教育</t>
  </si>
  <si>
    <t xml:space="preserve">      特殊学校教育</t>
  </si>
  <si>
    <t xml:space="preserve">      工读学校教育</t>
  </si>
  <si>
    <t xml:space="preserve">      其他特殊教育支出</t>
  </si>
  <si>
    <t xml:space="preserve">    进修及培训</t>
  </si>
  <si>
    <t xml:space="preserve">      教师进修</t>
  </si>
  <si>
    <t xml:space="preserve">      干部教育</t>
  </si>
  <si>
    <t xml:space="preserve">      培训支出</t>
  </si>
  <si>
    <t xml:space="preserve">      退役士兵能力提升</t>
  </si>
  <si>
    <t xml:space="preserve">      其他进修及培训</t>
  </si>
  <si>
    <t xml:space="preserve">    教育费附加安排的支出</t>
  </si>
  <si>
    <t xml:space="preserve">      农村中小学校舍建设</t>
  </si>
  <si>
    <t xml:space="preserve">      农村中小学教学设施</t>
  </si>
  <si>
    <t xml:space="preserve">      城市中小学校舍建设</t>
  </si>
  <si>
    <t xml:space="preserve">      城市中小学教学设施</t>
  </si>
  <si>
    <t xml:space="preserve">      中等职业学校教学设施</t>
  </si>
  <si>
    <t xml:space="preserve">      其他教育费附加安排的支出</t>
  </si>
  <si>
    <t xml:space="preserve">    其他教育支出</t>
  </si>
  <si>
    <t>科学技术支出</t>
  </si>
  <si>
    <t xml:space="preserve">    科学技术管理事务</t>
  </si>
  <si>
    <t xml:space="preserve">      其他科学技术管理事务支出</t>
  </si>
  <si>
    <t xml:space="preserve">    基础研究</t>
  </si>
  <si>
    <t xml:space="preserve">      机构运行</t>
  </si>
  <si>
    <t xml:space="preserve">      自然科学基金</t>
  </si>
  <si>
    <t xml:space="preserve">      实验室及相关设施</t>
  </si>
  <si>
    <t xml:space="preserve">      重大科学工程</t>
  </si>
  <si>
    <t xml:space="preserve">      专项基础科研</t>
  </si>
  <si>
    <t xml:space="preserve">      专项技术基础</t>
  </si>
  <si>
    <t xml:space="preserve">      科技人才队伍建设</t>
  </si>
  <si>
    <t xml:space="preserve">      其他基础研究支出</t>
  </si>
  <si>
    <t xml:space="preserve">    应用研究</t>
  </si>
  <si>
    <t xml:space="preserve">      社会公益研究</t>
  </si>
  <si>
    <t xml:space="preserve">      高技术研究</t>
  </si>
  <si>
    <t xml:space="preserve">      专项科研试制</t>
  </si>
  <si>
    <t xml:space="preserve">      其他应用研究支出</t>
  </si>
  <si>
    <t xml:space="preserve">    技术研究与开发</t>
  </si>
  <si>
    <t xml:space="preserve">      科技成果转化与扩散</t>
  </si>
  <si>
    <t xml:space="preserve">      共性技术研究与开发</t>
  </si>
  <si>
    <t xml:space="preserve">      其他技术研究与开发支出</t>
  </si>
  <si>
    <t xml:space="preserve">    科技条件与服务</t>
  </si>
  <si>
    <t xml:space="preserve">      技术创新服务体系</t>
  </si>
  <si>
    <t xml:space="preserve">      科技条件专项</t>
  </si>
  <si>
    <t xml:space="preserve">      其他科技条件与服务支出</t>
  </si>
  <si>
    <t xml:space="preserve">    社会科学</t>
  </si>
  <si>
    <t xml:space="preserve">      社会科学研究机构</t>
  </si>
  <si>
    <t xml:space="preserve">      社会科学研究</t>
  </si>
  <si>
    <t xml:space="preserve">      社科基金支出</t>
  </si>
  <si>
    <t xml:space="preserve">      其他社会科学支出</t>
  </si>
  <si>
    <t xml:space="preserve">    科学技术普及</t>
  </si>
  <si>
    <t xml:space="preserve">      科普活动</t>
  </si>
  <si>
    <t xml:space="preserve">      青少年科技活动</t>
  </si>
  <si>
    <t xml:space="preserve">      学术交流活动</t>
  </si>
  <si>
    <t xml:space="preserve">      科技馆站</t>
  </si>
  <si>
    <t xml:space="preserve">      其他科学技术普及支出</t>
  </si>
  <si>
    <t xml:space="preserve">    科技交流与合作</t>
  </si>
  <si>
    <t xml:space="preserve">      国际交流与合作</t>
  </si>
  <si>
    <t xml:space="preserve">      重大科技合作项目</t>
  </si>
  <si>
    <t xml:space="preserve">      其他科技交流与合作支出</t>
  </si>
  <si>
    <t xml:space="preserve">    科技重大项目</t>
  </si>
  <si>
    <t xml:space="preserve">      科技重大专项</t>
  </si>
  <si>
    <t xml:space="preserve">      重点研发计划</t>
  </si>
  <si>
    <t xml:space="preserve">      其他科技重大项目</t>
  </si>
  <si>
    <t xml:space="preserve">    其他科学技术支出</t>
  </si>
  <si>
    <t xml:space="preserve">      科技奖励</t>
  </si>
  <si>
    <t xml:space="preserve">      核应急</t>
  </si>
  <si>
    <t xml:space="preserve">      转制科研机构</t>
  </si>
  <si>
    <t xml:space="preserve">      其他科学技术支出</t>
  </si>
  <si>
    <t>文化旅游体育与传媒支出</t>
  </si>
  <si>
    <t xml:space="preserve">    文化和旅游</t>
  </si>
  <si>
    <t xml:space="preserve">      图书馆</t>
  </si>
  <si>
    <t xml:space="preserve">      文化展示及纪念机构</t>
  </si>
  <si>
    <t xml:space="preserve">      艺术表演场所</t>
  </si>
  <si>
    <t xml:space="preserve">      艺术表演团体</t>
  </si>
  <si>
    <t xml:space="preserve">      文化活动</t>
  </si>
  <si>
    <t xml:space="preserve">      群众文化</t>
  </si>
  <si>
    <t xml:space="preserve">      文化和旅游交流与合作</t>
  </si>
  <si>
    <t xml:space="preserve">      文化创作与保护</t>
  </si>
  <si>
    <t xml:space="preserve">      文化和旅游市场管理</t>
  </si>
  <si>
    <t xml:space="preserve">      旅游宣传</t>
  </si>
  <si>
    <t xml:space="preserve">      文化和旅游管理事务</t>
  </si>
  <si>
    <t xml:space="preserve">      其他文化和旅游支出</t>
  </si>
  <si>
    <t xml:space="preserve">    文物</t>
  </si>
  <si>
    <t xml:space="preserve">      文物保护</t>
  </si>
  <si>
    <t xml:space="preserve">      博物馆</t>
  </si>
  <si>
    <t xml:space="preserve">      历史名城与古迹</t>
  </si>
  <si>
    <t xml:space="preserve">      其他文物支出</t>
  </si>
  <si>
    <t xml:space="preserve">    体育</t>
  </si>
  <si>
    <t xml:space="preserve">      运动项目管理</t>
  </si>
  <si>
    <t xml:space="preserve">      体育竞赛</t>
  </si>
  <si>
    <t xml:space="preserve">      体育训练</t>
  </si>
  <si>
    <t xml:space="preserve">      体育场馆</t>
  </si>
  <si>
    <t xml:space="preserve">      群众体育</t>
  </si>
  <si>
    <t xml:space="preserve">      体育交流与合作</t>
  </si>
  <si>
    <t xml:space="preserve">      其他体育支出</t>
  </si>
  <si>
    <t xml:space="preserve">    新闻出版电影</t>
  </si>
  <si>
    <t xml:space="preserve">      新闻通讯</t>
  </si>
  <si>
    <t xml:space="preserve">      出版发行</t>
  </si>
  <si>
    <t xml:space="preserve">      版权管理</t>
  </si>
  <si>
    <t xml:space="preserve">      电影</t>
  </si>
  <si>
    <t xml:space="preserve">      其他新闻出版电影支出</t>
  </si>
  <si>
    <t xml:space="preserve">    广播电视</t>
  </si>
  <si>
    <t xml:space="preserve">      监测监管</t>
  </si>
  <si>
    <t xml:space="preserve">      传输发射</t>
  </si>
  <si>
    <t xml:space="preserve">      广播电视事务</t>
  </si>
  <si>
    <t xml:space="preserve">      其他广播电视支出</t>
  </si>
  <si>
    <t xml:space="preserve">    其他文化旅游体育与传媒支出</t>
  </si>
  <si>
    <t xml:space="preserve">      宣传文化发展专项支出</t>
  </si>
  <si>
    <t xml:space="preserve">      文化产业发展专项支出</t>
  </si>
  <si>
    <t xml:space="preserve">      其他文化旅游体育与传媒支出</t>
  </si>
  <si>
    <t>社会保障和就业支出</t>
  </si>
  <si>
    <t xml:space="preserve">    人力资源和社会保障管理事务</t>
  </si>
  <si>
    <t xml:space="preserve">      综合业务管理</t>
  </si>
  <si>
    <t xml:space="preserve">      劳动保障监察</t>
  </si>
  <si>
    <t xml:space="preserve">      就业管理事务</t>
  </si>
  <si>
    <t xml:space="preserve">      社会保险业务管理事务</t>
  </si>
  <si>
    <t xml:space="preserve">      社会保险经办机构</t>
  </si>
  <si>
    <t xml:space="preserve">      劳动关系和维权</t>
  </si>
  <si>
    <t xml:space="preserve">      公共就业服务和职业技能鉴定机构</t>
  </si>
  <si>
    <t xml:space="preserve">      劳动人事争议调解仲裁</t>
  </si>
  <si>
    <t xml:space="preserve">      政府特殊津贴</t>
  </si>
  <si>
    <t xml:space="preserve">      资助留学回国人员</t>
  </si>
  <si>
    <t xml:space="preserve">      博士后日常经费</t>
  </si>
  <si>
    <t xml:space="preserve">      引进人才费用</t>
  </si>
  <si>
    <t xml:space="preserve">      其他人力资源和社会保障管理事务支出</t>
  </si>
  <si>
    <t xml:space="preserve">    民政管理事务</t>
  </si>
  <si>
    <t xml:space="preserve">      社会组织管理</t>
  </si>
  <si>
    <t xml:space="preserve">      行政区划和地名管理</t>
  </si>
  <si>
    <t xml:space="preserve">      基层政权建设和社区治理</t>
  </si>
  <si>
    <t xml:space="preserve">      其他民政管理事务支出</t>
  </si>
  <si>
    <t xml:space="preserve">    补充全国社会保障基金</t>
  </si>
  <si>
    <t xml:space="preserve">      用一般公共预算补充基金</t>
  </si>
  <si>
    <t xml:space="preserve">    行政事业单位养老支出</t>
  </si>
  <si>
    <t xml:space="preserve">      行政单位离退休</t>
  </si>
  <si>
    <t xml:space="preserve">      事业单位离退休</t>
  </si>
  <si>
    <t xml:space="preserve">      离退休人员管理机构</t>
  </si>
  <si>
    <t xml:space="preserve">      机关事业单位基本养老保险缴费支出</t>
  </si>
  <si>
    <t xml:space="preserve">      机关事业单位职业年金缴费支出</t>
  </si>
  <si>
    <t xml:space="preserve">      对机关事业单位基本养老保险基金的补助</t>
  </si>
  <si>
    <t xml:space="preserve">      对机关事业单位职业年金的补助</t>
  </si>
  <si>
    <t xml:space="preserve">      其他行政事业单位养老支出</t>
  </si>
  <si>
    <t xml:space="preserve">    企业改革补助</t>
  </si>
  <si>
    <t xml:space="preserve">      企业关闭破产补助</t>
  </si>
  <si>
    <t xml:space="preserve">      厂办大集体改革补助</t>
  </si>
  <si>
    <t xml:space="preserve">      其他企业改革发展补助</t>
  </si>
  <si>
    <t xml:space="preserve">    就业补助</t>
  </si>
  <si>
    <t xml:space="preserve">      就业创业服务补贴</t>
  </si>
  <si>
    <t xml:space="preserve">      职业培训补贴</t>
  </si>
  <si>
    <t xml:space="preserve">      社会保险补贴</t>
  </si>
  <si>
    <t xml:space="preserve">      公益性岗位补贴</t>
  </si>
  <si>
    <t xml:space="preserve">      职业技能鉴定补贴</t>
  </si>
  <si>
    <t xml:space="preserve">      就业见习补贴</t>
  </si>
  <si>
    <t xml:space="preserve">      高技能人才培养补助</t>
  </si>
  <si>
    <t xml:space="preserve">      促进创业补贴</t>
  </si>
  <si>
    <t xml:space="preserve">      其他就业补助支出</t>
  </si>
  <si>
    <t xml:space="preserve">    抚恤</t>
  </si>
  <si>
    <t xml:space="preserve">      死亡抚恤</t>
  </si>
  <si>
    <t xml:space="preserve">      伤残抚恤</t>
  </si>
  <si>
    <t xml:space="preserve">      在乡复员、退伍军人生活补助</t>
  </si>
  <si>
    <t xml:space="preserve">      义务兵优待</t>
  </si>
  <si>
    <t xml:space="preserve">      农村籍退役士兵老年生活补助</t>
  </si>
  <si>
    <t xml:space="preserve">      光荣院</t>
  </si>
  <si>
    <t xml:space="preserve">      烈士纪念设施管理维护</t>
  </si>
  <si>
    <t xml:space="preserve">      其他优抚支出</t>
  </si>
  <si>
    <t xml:space="preserve">    退役安置</t>
  </si>
  <si>
    <t xml:space="preserve">      退役士兵安置</t>
  </si>
  <si>
    <t xml:space="preserve">      军队移交政府的离退休人员安置</t>
  </si>
  <si>
    <t xml:space="preserve">      军队移交政府离退休干部管理机构</t>
  </si>
  <si>
    <t xml:space="preserve">      退役士兵管理教育</t>
  </si>
  <si>
    <t xml:space="preserve">      军队转业干部安置</t>
  </si>
  <si>
    <t xml:space="preserve">      其他退役安置支出</t>
  </si>
  <si>
    <t xml:space="preserve">    社会福利</t>
  </si>
  <si>
    <t xml:space="preserve">      儿童福利</t>
  </si>
  <si>
    <t xml:space="preserve">      老年福利</t>
  </si>
  <si>
    <t xml:space="preserve">      康复辅具</t>
  </si>
  <si>
    <t xml:space="preserve">      殡葬</t>
  </si>
  <si>
    <t xml:space="preserve">      社会福利事业单位</t>
  </si>
  <si>
    <t xml:space="preserve">      养老服务</t>
  </si>
  <si>
    <t xml:space="preserve">      其他社会福利支出</t>
  </si>
  <si>
    <t xml:space="preserve">    残疾人事业</t>
  </si>
  <si>
    <t xml:space="preserve">      残疾人康复</t>
  </si>
  <si>
    <t xml:space="preserve">      残疾人就业</t>
  </si>
  <si>
    <t xml:space="preserve">      残疾人体育</t>
  </si>
  <si>
    <t xml:space="preserve">      残疾人生活和护理补贴</t>
  </si>
  <si>
    <t xml:space="preserve">      其他残疾人事业支出</t>
  </si>
  <si>
    <t xml:space="preserve">    红十字事业</t>
  </si>
  <si>
    <t xml:space="preserve">      其他红十字事业支出</t>
  </si>
  <si>
    <t xml:space="preserve">    最低生活保障</t>
  </si>
  <si>
    <t xml:space="preserve">      城市最低生活保障金支出</t>
  </si>
  <si>
    <t xml:space="preserve">      农村最低生活保障金支出</t>
  </si>
  <si>
    <t xml:space="preserve">    临时救助</t>
  </si>
  <si>
    <t xml:space="preserve">      临时救助支出</t>
  </si>
  <si>
    <t xml:space="preserve">      流浪乞讨人员救助支出</t>
  </si>
  <si>
    <t xml:space="preserve">    特困人员救助供养</t>
  </si>
  <si>
    <t xml:space="preserve">      城市特困人员救助供养支出</t>
  </si>
  <si>
    <t xml:space="preserve">      农村特困人员救助供养支出</t>
  </si>
  <si>
    <t xml:space="preserve">    补充道路交通事故社会救助基金</t>
  </si>
  <si>
    <t xml:space="preserve">      交强险增值税补助基金支出</t>
  </si>
  <si>
    <t xml:space="preserve">      交强险罚款收入补助基金支出</t>
  </si>
  <si>
    <t xml:space="preserve">    其他生活救助</t>
  </si>
  <si>
    <t xml:space="preserve">      其他城市生活救助</t>
  </si>
  <si>
    <t xml:space="preserve">      其他农村生活救助</t>
  </si>
  <si>
    <t xml:space="preserve">    财政对基本养老保险基金的补助</t>
  </si>
  <si>
    <t xml:space="preserve">      财政对企业职工基本养老保险基金的补助</t>
  </si>
  <si>
    <t xml:space="preserve">      财政对城乡居民基本养老保险基金的补助</t>
  </si>
  <si>
    <t xml:space="preserve">      财政对其他基本养老保险基金的补助</t>
  </si>
  <si>
    <t xml:space="preserve">    财政对其他社会保险基金的补助</t>
  </si>
  <si>
    <t xml:space="preserve">      财政对失业保险基金的补助</t>
  </si>
  <si>
    <t xml:space="preserve">      财政对工伤保险基金的补助</t>
  </si>
  <si>
    <t xml:space="preserve">      其他财政对社会保险基金的补助</t>
  </si>
  <si>
    <t xml:space="preserve">    退役军人管理事务</t>
  </si>
  <si>
    <t xml:space="preserve">      拥军优属</t>
  </si>
  <si>
    <t xml:space="preserve">      军供保障</t>
  </si>
  <si>
    <t xml:space="preserve">      其他退役军人事务管理支出</t>
  </si>
  <si>
    <t xml:space="preserve">    财政代缴社会保险费支出</t>
  </si>
  <si>
    <t xml:space="preserve">      财政代缴城乡居民基本养老保险费支出</t>
  </si>
  <si>
    <t xml:space="preserve">      财政代缴其他社会保险费支出</t>
  </si>
  <si>
    <t xml:space="preserve">    其他社会保障和就业支出</t>
  </si>
  <si>
    <t>卫生健康支出</t>
  </si>
  <si>
    <t xml:space="preserve">    卫生健康管理事务</t>
  </si>
  <si>
    <t xml:space="preserve">      其他卫生健康管理事务支出</t>
  </si>
  <si>
    <t xml:space="preserve">    公立医院</t>
  </si>
  <si>
    <t xml:space="preserve">      综合医院</t>
  </si>
  <si>
    <t xml:space="preserve">      中医（民族）医院</t>
  </si>
  <si>
    <t xml:space="preserve">      传染病医院</t>
  </si>
  <si>
    <t xml:space="preserve">      职业病防治医院</t>
  </si>
  <si>
    <t xml:space="preserve">      精神病医院</t>
  </si>
  <si>
    <t xml:space="preserve">      妇幼保健医院</t>
  </si>
  <si>
    <t xml:space="preserve">      儿童医院</t>
  </si>
  <si>
    <t xml:space="preserve">      其他专科医院</t>
  </si>
  <si>
    <t xml:space="preserve">      福利医院</t>
  </si>
  <si>
    <t xml:space="preserve">      行业医院</t>
  </si>
  <si>
    <t xml:space="preserve">      处理医疗欠费</t>
  </si>
  <si>
    <t xml:space="preserve">      康复医院</t>
  </si>
  <si>
    <t xml:space="preserve">      优抚医院</t>
  </si>
  <si>
    <t xml:space="preserve">      其他公立医院支出</t>
  </si>
  <si>
    <t xml:space="preserve">    基层医疗卫生机构</t>
  </si>
  <si>
    <t xml:space="preserve">      城市社区卫生机构</t>
  </si>
  <si>
    <t xml:space="preserve">      乡镇卫生院</t>
  </si>
  <si>
    <t xml:space="preserve">      其他基层医疗卫生机构支出</t>
  </si>
  <si>
    <t xml:space="preserve">    公共卫生</t>
  </si>
  <si>
    <t xml:space="preserve">      疾病预防控制机构</t>
  </si>
  <si>
    <t xml:space="preserve">      卫生监督机构</t>
  </si>
  <si>
    <t xml:space="preserve">      妇幼保健机构</t>
  </si>
  <si>
    <t xml:space="preserve">      精神卫生机构</t>
  </si>
  <si>
    <t xml:space="preserve">      应急救治机构</t>
  </si>
  <si>
    <t xml:space="preserve">      采供血机构</t>
  </si>
  <si>
    <t xml:space="preserve">      其他专业公共卫生机构</t>
  </si>
  <si>
    <t xml:space="preserve">      基本公共卫生服务</t>
  </si>
  <si>
    <t xml:space="preserve">      重大公共卫生服务</t>
  </si>
  <si>
    <t xml:space="preserve">      突发公共卫生事件应急处理</t>
  </si>
  <si>
    <t xml:space="preserve">      其他公共卫生支出</t>
  </si>
  <si>
    <t xml:space="preserve">    中医药</t>
  </si>
  <si>
    <t xml:space="preserve">      中医（民族医）药专项</t>
  </si>
  <si>
    <t xml:space="preserve">      其他中医药支出</t>
  </si>
  <si>
    <t xml:space="preserve">    计划生育事务</t>
  </si>
  <si>
    <t xml:space="preserve">      计划生育机构</t>
  </si>
  <si>
    <t xml:space="preserve">      计划生育服务</t>
  </si>
  <si>
    <t xml:space="preserve">      其他计划生育事务支出</t>
  </si>
  <si>
    <t xml:space="preserve">    行政事业单位医疗</t>
  </si>
  <si>
    <t xml:space="preserve">      行政单位医疗</t>
  </si>
  <si>
    <t xml:space="preserve">      事业单位医疗</t>
  </si>
  <si>
    <t xml:space="preserve">      公务员医疗补助</t>
  </si>
  <si>
    <t xml:space="preserve">      其他行政事业单位医疗支出</t>
  </si>
  <si>
    <t xml:space="preserve">    财政对基本医疗保险基金的补助</t>
  </si>
  <si>
    <t xml:space="preserve">      财政对职工基本医疗保险基金的补助</t>
  </si>
  <si>
    <t xml:space="preserve">      财政对城乡居民基本医疗保险基金的补助</t>
  </si>
  <si>
    <t xml:space="preserve">      财政对其他基本医疗保险基金的补助</t>
  </si>
  <si>
    <t xml:space="preserve">    医疗救助</t>
  </si>
  <si>
    <t xml:space="preserve">      城乡医疗救助</t>
  </si>
  <si>
    <t xml:space="preserve">      疾病应急救助</t>
  </si>
  <si>
    <t xml:space="preserve">      其他医疗救助支出</t>
  </si>
  <si>
    <t xml:space="preserve">    优抚对象医疗</t>
  </si>
  <si>
    <t xml:space="preserve">      优抚对象医疗补助</t>
  </si>
  <si>
    <t xml:space="preserve">      其他优抚对象医疗支出</t>
  </si>
  <si>
    <t xml:space="preserve">    医疗保障管理事务</t>
  </si>
  <si>
    <t xml:space="preserve">      医疗保障政策管理</t>
  </si>
  <si>
    <t xml:space="preserve">      医疗保障经办事务</t>
  </si>
  <si>
    <t xml:space="preserve">      其他医疗保障管理事务支出</t>
  </si>
  <si>
    <t xml:space="preserve">    老龄卫生健康事务</t>
  </si>
  <si>
    <t xml:space="preserve">    其他卫生健康支出</t>
  </si>
  <si>
    <t>节能环保支出</t>
  </si>
  <si>
    <t xml:space="preserve">    环境保护管理事务</t>
  </si>
  <si>
    <t xml:space="preserve">      生态环境保护宣传</t>
  </si>
  <si>
    <t xml:space="preserve">      环境保护法规、规划及标准</t>
  </si>
  <si>
    <t xml:space="preserve">      生态环境国际合作及履约</t>
  </si>
  <si>
    <t xml:space="preserve">      生态环境保护行政许可</t>
  </si>
  <si>
    <t xml:space="preserve">      应对气候变化管理事务</t>
  </si>
  <si>
    <t xml:space="preserve">      其他环境保护管理事务支出</t>
  </si>
  <si>
    <t xml:space="preserve">    环境监测与监察</t>
  </si>
  <si>
    <t xml:space="preserve">      建设项目环评审查与监督</t>
  </si>
  <si>
    <t xml:space="preserve">      核与辐射安全监督</t>
  </si>
  <si>
    <t xml:space="preserve">      其他环境监测与监察支出</t>
  </si>
  <si>
    <t xml:space="preserve">    污染防治</t>
  </si>
  <si>
    <t xml:space="preserve">      大气</t>
  </si>
  <si>
    <t xml:space="preserve">      水体</t>
  </si>
  <si>
    <t xml:space="preserve">      噪声</t>
  </si>
  <si>
    <t xml:space="preserve">      固体废弃物与化学品</t>
  </si>
  <si>
    <t xml:space="preserve">      放射源和放射性废物监管</t>
  </si>
  <si>
    <t xml:space="preserve">      辐射</t>
  </si>
  <si>
    <t xml:space="preserve">      土壤</t>
  </si>
  <si>
    <t xml:space="preserve">      其他污染防治支出</t>
  </si>
  <si>
    <t xml:space="preserve">    自然生态保护</t>
  </si>
  <si>
    <t xml:space="preserve">      生态保护</t>
  </si>
  <si>
    <t xml:space="preserve">      农村环境保护</t>
  </si>
  <si>
    <t xml:space="preserve">      生物及物种资源保护</t>
  </si>
  <si>
    <t xml:space="preserve">      草原生态修复治理</t>
  </si>
  <si>
    <t xml:space="preserve">      自然保护地</t>
  </si>
  <si>
    <t xml:space="preserve">      其他自然生态保护支出</t>
  </si>
  <si>
    <t xml:space="preserve">    天然林保护</t>
  </si>
  <si>
    <t xml:space="preserve">      森林管护</t>
  </si>
  <si>
    <t xml:space="preserve">      社会保险补助</t>
  </si>
  <si>
    <t xml:space="preserve">      政策性社会性支出补助</t>
  </si>
  <si>
    <t xml:space="preserve">      天然林保护工程建设</t>
  </si>
  <si>
    <t xml:space="preserve">      停伐补助</t>
  </si>
  <si>
    <t xml:space="preserve">      其他天然林保护支出</t>
  </si>
  <si>
    <t xml:space="preserve">    退耕还林还草</t>
  </si>
  <si>
    <t xml:space="preserve">      退耕现金</t>
  </si>
  <si>
    <t xml:space="preserve">      退耕还林粮食折现补贴</t>
  </si>
  <si>
    <t xml:space="preserve">      退耕还林粮食费用补贴</t>
  </si>
  <si>
    <t xml:space="preserve">      退耕还林工程建设</t>
  </si>
  <si>
    <t xml:space="preserve">      其他退耕还林还草支出</t>
  </si>
  <si>
    <t xml:space="preserve">    风沙荒漠治理</t>
  </si>
  <si>
    <t xml:space="preserve">      京津风沙源治理工程建设</t>
  </si>
  <si>
    <t xml:space="preserve">      其他风沙荒漠治理支出</t>
  </si>
  <si>
    <t xml:space="preserve">    退牧还草</t>
  </si>
  <si>
    <t xml:space="preserve">      退牧还草工程建设</t>
  </si>
  <si>
    <t xml:space="preserve">      其他退牧还草支出</t>
  </si>
  <si>
    <t xml:space="preserve">    已垦草原退耕还草</t>
  </si>
  <si>
    <t xml:space="preserve">    能源节约利用</t>
  </si>
  <si>
    <t xml:space="preserve">    污染减排</t>
  </si>
  <si>
    <t xml:space="preserve">      生态环境监测与信息</t>
  </si>
  <si>
    <t xml:space="preserve">      生态环境执法监察</t>
  </si>
  <si>
    <t xml:space="preserve">      减排专项支出</t>
  </si>
  <si>
    <t xml:space="preserve">      清洁生产专项支出</t>
  </si>
  <si>
    <t xml:space="preserve">      其他污染减排支出</t>
  </si>
  <si>
    <t xml:space="preserve">    可再生能源</t>
  </si>
  <si>
    <t xml:space="preserve">    循环经济</t>
  </si>
  <si>
    <t xml:space="preserve">    能源管理事务</t>
  </si>
  <si>
    <t xml:space="preserve">      能源科技装备</t>
  </si>
  <si>
    <t xml:space="preserve">      能源行业管理</t>
  </si>
  <si>
    <t xml:space="preserve">      能源管理</t>
  </si>
  <si>
    <t xml:space="preserve">      农村电网建设</t>
  </si>
  <si>
    <t xml:space="preserve">      其他能源管理事务支出</t>
  </si>
  <si>
    <t xml:space="preserve">    其他节能环保支出</t>
  </si>
  <si>
    <t>城乡社区支出</t>
  </si>
  <si>
    <t xml:space="preserve">    城乡社区管理事务</t>
  </si>
  <si>
    <t xml:space="preserve">      城管执法</t>
  </si>
  <si>
    <t xml:space="preserve">      工程建设标准规范编制与监管</t>
  </si>
  <si>
    <t xml:space="preserve">      工程建设管理</t>
  </si>
  <si>
    <t xml:space="preserve">      市政公用行业市场监管</t>
  </si>
  <si>
    <t xml:space="preserve">      住宅建设与房地产市场监管</t>
  </si>
  <si>
    <t xml:space="preserve">      执业资格注册、资质审查</t>
  </si>
  <si>
    <t xml:space="preserve">      其他城乡社区管理事务支出</t>
  </si>
  <si>
    <t xml:space="preserve">    城乡社区规划与管理</t>
  </si>
  <si>
    <t xml:space="preserve">    城乡社区公共设施</t>
  </si>
  <si>
    <t xml:space="preserve">      小城镇基础设施建设</t>
  </si>
  <si>
    <t xml:space="preserve">      其他城乡社区公共设施支出</t>
  </si>
  <si>
    <t xml:space="preserve">    城乡社区环境卫生</t>
  </si>
  <si>
    <t xml:space="preserve">    建设市场管理与监督</t>
  </si>
  <si>
    <t xml:space="preserve">    其他城乡社区支出</t>
  </si>
  <si>
    <t>农林水支出</t>
  </si>
  <si>
    <t xml:space="preserve">    农业农村</t>
  </si>
  <si>
    <t xml:space="preserve">      农垦运行</t>
  </si>
  <si>
    <t xml:space="preserve">      科技转化与推广服务</t>
  </si>
  <si>
    <t xml:space="preserve">      病虫害控制</t>
  </si>
  <si>
    <t xml:space="preserve">      农产品质量安全</t>
  </si>
  <si>
    <t xml:space="preserve">      执法监管</t>
  </si>
  <si>
    <t xml:space="preserve">      统计监测与信息服务</t>
  </si>
  <si>
    <t xml:space="preserve">      行业业务管理</t>
  </si>
  <si>
    <t xml:space="preserve">      对外交流与合作</t>
  </si>
  <si>
    <t xml:space="preserve">      防灾救灾</t>
  </si>
  <si>
    <t xml:space="preserve">      稳定农民收入补贴</t>
  </si>
  <si>
    <t xml:space="preserve">      农业结构调整补贴</t>
  </si>
  <si>
    <t xml:space="preserve">      农业生产发展</t>
  </si>
  <si>
    <t xml:space="preserve">      农村合作经济</t>
  </si>
  <si>
    <t xml:space="preserve">      农产品加工与促销</t>
  </si>
  <si>
    <t xml:space="preserve">      农村社会事业</t>
  </si>
  <si>
    <t xml:space="preserve">      农业资源保护修复与利用</t>
  </si>
  <si>
    <t xml:space="preserve">      农村道路建设</t>
  </si>
  <si>
    <t xml:space="preserve">      渔业发展</t>
  </si>
  <si>
    <t xml:space="preserve">      对高校毕业生到基层任职补助</t>
  </si>
  <si>
    <t xml:space="preserve">      农田建设</t>
  </si>
  <si>
    <t xml:space="preserve">      其他农业农村支出</t>
  </si>
  <si>
    <t xml:space="preserve">    林业和草原</t>
  </si>
  <si>
    <t xml:space="preserve">      事业机构</t>
  </si>
  <si>
    <t xml:space="preserve">      森林资源培育</t>
  </si>
  <si>
    <t xml:space="preserve">      技术推广与转化</t>
  </si>
  <si>
    <t xml:space="preserve">      森林资源管理</t>
  </si>
  <si>
    <t xml:space="preserve">      森林生态效益补偿</t>
  </si>
  <si>
    <t xml:space="preserve">      动植物保护</t>
  </si>
  <si>
    <t xml:space="preserve">      湿地保护</t>
  </si>
  <si>
    <t xml:space="preserve">      执法与监督</t>
  </si>
  <si>
    <t xml:space="preserve">      防沙治沙</t>
  </si>
  <si>
    <t xml:space="preserve">      对外合作与交流</t>
  </si>
  <si>
    <t xml:space="preserve">      产业化管理</t>
  </si>
  <si>
    <t xml:space="preserve">      信息管理</t>
  </si>
  <si>
    <t xml:space="preserve">      林区公共支出</t>
  </si>
  <si>
    <t xml:space="preserve">      贷款贴息</t>
  </si>
  <si>
    <t xml:space="preserve">      林业草原防灾减灾</t>
  </si>
  <si>
    <t xml:space="preserve">      草原管理</t>
  </si>
  <si>
    <t xml:space="preserve">      其他林业和草原支出</t>
  </si>
  <si>
    <t xml:space="preserve">    水利</t>
  </si>
  <si>
    <t xml:space="preserve">      水利行业业务管理</t>
  </si>
  <si>
    <t xml:space="preserve">      水利工程建设</t>
  </si>
  <si>
    <t xml:space="preserve">      水利工程运行与维护</t>
  </si>
  <si>
    <t xml:space="preserve">      长江黄河等流域管理</t>
  </si>
  <si>
    <t xml:space="preserve">      水利前期工作</t>
  </si>
  <si>
    <t xml:space="preserve">      水利执法监督</t>
  </si>
  <si>
    <t xml:space="preserve">      水土保持</t>
  </si>
  <si>
    <t xml:space="preserve">      水资源节约管理与保护</t>
  </si>
  <si>
    <t xml:space="preserve">      水质监测</t>
  </si>
  <si>
    <t xml:space="preserve">      水文测报</t>
  </si>
  <si>
    <t xml:space="preserve">      防汛</t>
  </si>
  <si>
    <t xml:space="preserve">      抗旱</t>
  </si>
  <si>
    <t xml:space="preserve">      农村水利</t>
  </si>
  <si>
    <t xml:space="preserve">      水利技术推广</t>
  </si>
  <si>
    <t xml:space="preserve">      国际河流治理与管理</t>
  </si>
  <si>
    <t xml:space="preserve">      江河湖库水系综合整治</t>
  </si>
  <si>
    <t xml:space="preserve">      大中型水库移民后期扶持专项支出</t>
  </si>
  <si>
    <t xml:space="preserve">      水利安全监督</t>
  </si>
  <si>
    <t xml:space="preserve">      水利建设征地及移民支出</t>
  </si>
  <si>
    <t xml:space="preserve">      农村人畜饮水</t>
  </si>
  <si>
    <t xml:space="preserve">      南水北调工程建设</t>
  </si>
  <si>
    <t xml:space="preserve">      南水北调工程管理</t>
  </si>
  <si>
    <t xml:space="preserve">      其他水利支出</t>
  </si>
  <si>
    <t xml:space="preserve">    巩固脱贫衔接乡村振兴</t>
  </si>
  <si>
    <t xml:space="preserve">      农村基础设施建设</t>
  </si>
  <si>
    <t xml:space="preserve">      生产发展</t>
  </si>
  <si>
    <t xml:space="preserve">      社会发展</t>
  </si>
  <si>
    <t xml:space="preserve">      贷款奖补和贴息</t>
  </si>
  <si>
    <t xml:space="preserve">       “三西”农业建设专项补助</t>
  </si>
  <si>
    <t xml:space="preserve">      其他巩固脱贫衔接乡村振兴支出</t>
  </si>
  <si>
    <t xml:space="preserve">    农村综合改革</t>
  </si>
  <si>
    <t xml:space="preserve">      对村级公益事业建设的补助</t>
  </si>
  <si>
    <t xml:space="preserve">      国有农场办社会职能改革补助</t>
  </si>
  <si>
    <t xml:space="preserve">      对村民委员会和村党支部的补助</t>
  </si>
  <si>
    <t xml:space="preserve">      对村集体经济组织的补助</t>
  </si>
  <si>
    <t xml:space="preserve">      农村综合改革示范试点补助</t>
  </si>
  <si>
    <t xml:space="preserve">      其他农村综合改革支出</t>
  </si>
  <si>
    <t xml:space="preserve">    普惠金融发展支出</t>
  </si>
  <si>
    <t xml:space="preserve">      支持农村金融机构</t>
  </si>
  <si>
    <t xml:space="preserve">      农业保险保费补贴</t>
  </si>
  <si>
    <t xml:space="preserve">      创业担保贷款贴息及奖补</t>
  </si>
  <si>
    <t xml:space="preserve">      补充创业担保贷款基金</t>
  </si>
  <si>
    <t xml:space="preserve">      其他普惠金融发展支出</t>
  </si>
  <si>
    <t xml:space="preserve">    目标价格补贴</t>
  </si>
  <si>
    <t xml:space="preserve">      棉花目标价格补贴</t>
  </si>
  <si>
    <t xml:space="preserve">      其他目标价格补贴</t>
  </si>
  <si>
    <t xml:space="preserve">    其他农林水支出</t>
  </si>
  <si>
    <t xml:space="preserve">      化解其他公益性乡村债务支出</t>
  </si>
  <si>
    <t xml:space="preserve">      其他农林水支出</t>
  </si>
  <si>
    <t>交通运输支出</t>
  </si>
  <si>
    <t xml:space="preserve">    公路水路运输</t>
  </si>
  <si>
    <t xml:space="preserve">      公路建设</t>
  </si>
  <si>
    <t xml:space="preserve">      公路养护</t>
  </si>
  <si>
    <t xml:space="preserve">      交通运输信息化建设</t>
  </si>
  <si>
    <t xml:space="preserve">      公路和运输安全</t>
  </si>
  <si>
    <t xml:space="preserve">      公路还贷专项</t>
  </si>
  <si>
    <t xml:space="preserve">      公路运输管理</t>
  </si>
  <si>
    <t xml:space="preserve">      公路和运输技术标准化建设</t>
  </si>
  <si>
    <t xml:space="preserve">      港口设施</t>
  </si>
  <si>
    <t xml:space="preserve">      航道维护</t>
  </si>
  <si>
    <t xml:space="preserve">      船舶检验</t>
  </si>
  <si>
    <t xml:space="preserve">      救助打捞</t>
  </si>
  <si>
    <t xml:space="preserve">      内河运输</t>
  </si>
  <si>
    <t xml:space="preserve">      远洋运输</t>
  </si>
  <si>
    <t xml:space="preserve">      海事管理</t>
  </si>
  <si>
    <t xml:space="preserve">      航标事业发展支出</t>
  </si>
  <si>
    <t xml:space="preserve">      水路运输管理支出</t>
  </si>
  <si>
    <t xml:space="preserve">      口岸建设</t>
  </si>
  <si>
    <t xml:space="preserve">      其他公路水路运输支出</t>
  </si>
  <si>
    <t xml:space="preserve">    铁路运输</t>
  </si>
  <si>
    <t xml:space="preserve">      铁路路网建设</t>
  </si>
  <si>
    <t xml:space="preserve">      铁路还贷专项</t>
  </si>
  <si>
    <t xml:space="preserve">      铁路安全</t>
  </si>
  <si>
    <t xml:space="preserve">      铁路专项运输</t>
  </si>
  <si>
    <t xml:space="preserve">      行业监管</t>
  </si>
  <si>
    <t xml:space="preserve">      其他铁路运输支出</t>
  </si>
  <si>
    <t xml:space="preserve">    民用航空运输</t>
  </si>
  <si>
    <t xml:space="preserve">      机场建设</t>
  </si>
  <si>
    <t xml:space="preserve">      空管系统建设</t>
  </si>
  <si>
    <t xml:space="preserve">      民航还贷专项支出</t>
  </si>
  <si>
    <t xml:space="preserve">      民用航空安全</t>
  </si>
  <si>
    <t xml:space="preserve">      民航专项运输</t>
  </si>
  <si>
    <t xml:space="preserve">      其他民用航空运输支出</t>
  </si>
  <si>
    <t xml:space="preserve">    邮政业支出</t>
  </si>
  <si>
    <t xml:space="preserve">      邮政普遍服务与特殊服务</t>
  </si>
  <si>
    <t xml:space="preserve">      其他邮政业支出</t>
  </si>
  <si>
    <t xml:space="preserve">    车辆购置税支出</t>
  </si>
  <si>
    <t xml:space="preserve">      车辆购置税用于公路等基础设施建设支出</t>
  </si>
  <si>
    <t xml:space="preserve">      车辆购置税用于农村公路建设支出</t>
  </si>
  <si>
    <t xml:space="preserve">      车辆购置税用于老旧汽车报废更新补贴</t>
  </si>
  <si>
    <t xml:space="preserve">      车辆购置税其他支出</t>
  </si>
  <si>
    <t xml:space="preserve">    其他交通运输支出</t>
  </si>
  <si>
    <t xml:space="preserve">      公共交通运营补助</t>
  </si>
  <si>
    <t xml:space="preserve">      其他交通运输支出</t>
  </si>
  <si>
    <t>资源勘探工业信息等支出</t>
  </si>
  <si>
    <t xml:space="preserve">    资源勘探开发</t>
  </si>
  <si>
    <t xml:space="preserve">      煤炭勘探开采和洗选</t>
  </si>
  <si>
    <t xml:space="preserve">      石油和天然气勘探开采</t>
  </si>
  <si>
    <t xml:space="preserve">      黑色金属矿勘探和采选</t>
  </si>
  <si>
    <t xml:space="preserve">      有色金属矿勘探和采选</t>
  </si>
  <si>
    <t xml:space="preserve">      非金属矿勘探和采选</t>
  </si>
  <si>
    <t xml:space="preserve">      其他资源勘探业支出</t>
  </si>
  <si>
    <t xml:space="preserve">    制造业</t>
  </si>
  <si>
    <t xml:space="preserve">      纺织业</t>
  </si>
  <si>
    <t xml:space="preserve">      医药制造业</t>
  </si>
  <si>
    <t xml:space="preserve">      非金属矿物制品业</t>
  </si>
  <si>
    <t xml:space="preserve">      通信设备、计算机及其他电子设备制造业</t>
  </si>
  <si>
    <t xml:space="preserve">      交通运输设备制造业</t>
  </si>
  <si>
    <t xml:space="preserve">      电气机械及器材制造业</t>
  </si>
  <si>
    <t xml:space="preserve">      工艺品及其他制造业</t>
  </si>
  <si>
    <t xml:space="preserve">      石油加工、炼焦及核燃料加工业</t>
  </si>
  <si>
    <t xml:space="preserve">      化学原料及化学制品制造业</t>
  </si>
  <si>
    <t xml:space="preserve">      黑色金属冶炼及压延加工业</t>
  </si>
  <si>
    <t xml:space="preserve">      有色金属冶炼及压延加工业</t>
  </si>
  <si>
    <t xml:space="preserve">      其他制造业支出</t>
  </si>
  <si>
    <t xml:space="preserve">    建筑业</t>
  </si>
  <si>
    <t xml:space="preserve">      其他建筑业支出</t>
  </si>
  <si>
    <t xml:space="preserve">    工业和信息产业监管</t>
  </si>
  <si>
    <t xml:space="preserve">      战备应急</t>
  </si>
  <si>
    <t xml:space="preserve">      专用通信</t>
  </si>
  <si>
    <t xml:space="preserve">      无线电及信息通信监管</t>
  </si>
  <si>
    <t xml:space="preserve">      工程建设及运行维护</t>
  </si>
  <si>
    <t xml:space="preserve">      产业发展</t>
  </si>
  <si>
    <t xml:space="preserve">      其他工业和信息产业监管支出</t>
  </si>
  <si>
    <t xml:space="preserve">    国有资产监管</t>
  </si>
  <si>
    <t xml:space="preserve">      国有企业监事会专项</t>
  </si>
  <si>
    <t xml:space="preserve">      中央企业专项管理</t>
  </si>
  <si>
    <t xml:space="preserve">      其他国有资产监管支出</t>
  </si>
  <si>
    <t xml:space="preserve">    支持中小企业发展和管理支出</t>
  </si>
  <si>
    <t xml:space="preserve">      科技型中小企业技术创新基金</t>
  </si>
  <si>
    <t xml:space="preserve">      中小企业发展专项</t>
  </si>
  <si>
    <t xml:space="preserve">      减免房租补贴</t>
  </si>
  <si>
    <t xml:space="preserve">      其他支持中小企业发展和管理支出</t>
  </si>
  <si>
    <t xml:space="preserve">    其他资源勘探工业信息等支出</t>
  </si>
  <si>
    <t xml:space="preserve">      黄金事务</t>
  </si>
  <si>
    <t xml:space="preserve">      技术改造支出</t>
  </si>
  <si>
    <t xml:space="preserve">      中药材扶持资金支出</t>
  </si>
  <si>
    <t xml:space="preserve">      重点产业振兴和技术改造项目贷款贴息</t>
  </si>
  <si>
    <t xml:space="preserve">      其他资源勘探工业信息等支出</t>
  </si>
  <si>
    <t>商业服务业等支出</t>
  </si>
  <si>
    <t xml:space="preserve">    商业流通事务</t>
  </si>
  <si>
    <t xml:space="preserve">      食品流通安全补贴</t>
  </si>
  <si>
    <t xml:space="preserve">      市场监测及信息管理</t>
  </si>
  <si>
    <t xml:space="preserve">      民贸企业补贴</t>
  </si>
  <si>
    <t xml:space="preserve">      民贸民品贷款贴息</t>
  </si>
  <si>
    <t xml:space="preserve">      其他商业流通事务支出</t>
  </si>
  <si>
    <t xml:space="preserve">    涉外发展服务支出</t>
  </si>
  <si>
    <t xml:space="preserve">      外商投资环境建设补助资金</t>
  </si>
  <si>
    <t xml:space="preserve">      其他涉外发展服务支出</t>
  </si>
  <si>
    <t xml:space="preserve">    其他商业服务业等支出</t>
  </si>
  <si>
    <t xml:space="preserve">      服务业基础设施建设</t>
  </si>
  <si>
    <t xml:space="preserve">      其他商业服务业等支出</t>
  </si>
  <si>
    <t xml:space="preserve">    金融部门行政支出</t>
  </si>
  <si>
    <t xml:space="preserve">      安全防卫</t>
  </si>
  <si>
    <t xml:space="preserve">      金融部门其他行政支出</t>
  </si>
  <si>
    <t xml:space="preserve">    金融部门监管支出</t>
  </si>
  <si>
    <t xml:space="preserve">      货币发行</t>
  </si>
  <si>
    <t xml:space="preserve">      金融服务</t>
  </si>
  <si>
    <t xml:space="preserve">      反假币</t>
  </si>
  <si>
    <t xml:space="preserve">      重点金融机构监管</t>
  </si>
  <si>
    <t xml:space="preserve">      金融稽查与案件处理</t>
  </si>
  <si>
    <t xml:space="preserve">      金融行业电子化建设</t>
  </si>
  <si>
    <t xml:space="preserve">      从业人员资格考试</t>
  </si>
  <si>
    <t xml:space="preserve">      反洗钱</t>
  </si>
  <si>
    <t xml:space="preserve">      金融部门其他监管支出</t>
  </si>
  <si>
    <t xml:space="preserve">    金融发展支出</t>
  </si>
  <si>
    <t xml:space="preserve">      政策性银行亏损补贴</t>
  </si>
  <si>
    <t xml:space="preserve">      利息费用补贴支出</t>
  </si>
  <si>
    <t xml:space="preserve">      补充资本金</t>
  </si>
  <si>
    <t xml:space="preserve">      风险基金补助</t>
  </si>
  <si>
    <t xml:space="preserve">      其他金融发展支出</t>
  </si>
  <si>
    <t xml:space="preserve">    金融调控支出</t>
  </si>
  <si>
    <t xml:space="preserve">      中央银行亏损补贴</t>
  </si>
  <si>
    <t xml:space="preserve">      其他金融调控支出</t>
  </si>
  <si>
    <t xml:space="preserve">    其他金融支出</t>
  </si>
  <si>
    <t xml:space="preserve">      重点企业贷款贴息</t>
  </si>
  <si>
    <t xml:space="preserve">      其他金融支出</t>
  </si>
  <si>
    <t>援助其他地区支出</t>
  </si>
  <si>
    <t xml:space="preserve">    一般公共服务</t>
  </si>
  <si>
    <t xml:space="preserve">    教育</t>
  </si>
  <si>
    <t xml:space="preserve">    文化旅游体育与传媒</t>
  </si>
  <si>
    <t xml:space="preserve">    卫生健康</t>
  </si>
  <si>
    <t xml:space="preserve">    节能环保</t>
  </si>
  <si>
    <t xml:space="preserve">    交通运输</t>
  </si>
  <si>
    <t xml:space="preserve">    住房保障</t>
  </si>
  <si>
    <t xml:space="preserve">    其他支出</t>
  </si>
  <si>
    <t>自然资源海洋气象等支出</t>
  </si>
  <si>
    <t xml:space="preserve">    自然资源事务</t>
  </si>
  <si>
    <t xml:space="preserve">      自然资源规划及管理</t>
  </si>
  <si>
    <t xml:space="preserve">      自然资源利用与保护</t>
  </si>
  <si>
    <t xml:space="preserve">      自然资源社会公益服务</t>
  </si>
  <si>
    <t xml:space="preserve">      自然资源行业业务管理</t>
  </si>
  <si>
    <t xml:space="preserve">      自然资源调查与确权登记</t>
  </si>
  <si>
    <t xml:space="preserve">      土地资源储备支出</t>
  </si>
  <si>
    <t xml:space="preserve">      地质矿产资源与环境调查</t>
  </si>
  <si>
    <t xml:space="preserve">      地质勘查与矿产资源管理</t>
  </si>
  <si>
    <t xml:space="preserve">      地质转产项目财政贴息</t>
  </si>
  <si>
    <t xml:space="preserve">      国外风险勘查</t>
  </si>
  <si>
    <t xml:space="preserve">      地质勘查基金（周转金）支出</t>
  </si>
  <si>
    <t xml:space="preserve">      海域与海岛管理</t>
  </si>
  <si>
    <t xml:space="preserve">      自然资源国际合作与海洋权益维护</t>
  </si>
  <si>
    <t xml:space="preserve">      自然资源卫星</t>
  </si>
  <si>
    <t xml:space="preserve">      极地考察</t>
  </si>
  <si>
    <t xml:space="preserve">      深海调查与资源开发</t>
  </si>
  <si>
    <t xml:space="preserve">      海港航标维护</t>
  </si>
  <si>
    <t xml:space="preserve">      海水淡化</t>
  </si>
  <si>
    <t xml:space="preserve">      无居民海岛使用金支出</t>
  </si>
  <si>
    <t xml:space="preserve">      海洋战略规划与预警监测</t>
  </si>
  <si>
    <t xml:space="preserve">      基础测绘与地理信息监管</t>
  </si>
  <si>
    <t xml:space="preserve">      其他自然资源事务支出</t>
  </si>
  <si>
    <t xml:space="preserve">    气象事务</t>
  </si>
  <si>
    <t xml:space="preserve">      气象事业机构</t>
  </si>
  <si>
    <t xml:space="preserve">      气象探测</t>
  </si>
  <si>
    <t xml:space="preserve">      气象信息传输及管理</t>
  </si>
  <si>
    <t xml:space="preserve">      气象预报预测</t>
  </si>
  <si>
    <t xml:space="preserve">      气象服务</t>
  </si>
  <si>
    <t xml:space="preserve">      气象装备保障维护</t>
  </si>
  <si>
    <t xml:space="preserve">      气象基础设施建设与维修</t>
  </si>
  <si>
    <t xml:space="preserve">      气象卫星</t>
  </si>
  <si>
    <t xml:space="preserve">      气象法规与标准</t>
  </si>
  <si>
    <t xml:space="preserve">      气象资金审计稽查</t>
  </si>
  <si>
    <t xml:space="preserve">      其他气象事务支出</t>
  </si>
  <si>
    <t xml:space="preserve">    其他自然资源海洋气象等支出</t>
  </si>
  <si>
    <t>住房保障支出</t>
  </si>
  <si>
    <t xml:space="preserve">    保障性安居工程支出</t>
  </si>
  <si>
    <t xml:space="preserve">      廉租住房</t>
  </si>
  <si>
    <t xml:space="preserve">      沉陷区治理</t>
  </si>
  <si>
    <t xml:space="preserve">      棚户区改造</t>
  </si>
  <si>
    <t xml:space="preserve">      少数民族地区游牧民定居工程</t>
  </si>
  <si>
    <t xml:space="preserve">      农村危房改造</t>
  </si>
  <si>
    <t xml:space="preserve">      公共租赁住房</t>
  </si>
  <si>
    <t xml:space="preserve">      保障性住房租金补贴</t>
  </si>
  <si>
    <t xml:space="preserve">      老旧小区改造</t>
  </si>
  <si>
    <t xml:space="preserve">      住房租赁市场发展</t>
  </si>
  <si>
    <t xml:space="preserve">      其他保障性安居工程支出</t>
  </si>
  <si>
    <t xml:space="preserve">    住房改革支出</t>
  </si>
  <si>
    <t xml:space="preserve">      住房公积金</t>
  </si>
  <si>
    <t xml:space="preserve">      提租补贴</t>
  </si>
  <si>
    <t xml:space="preserve">      购房补贴</t>
  </si>
  <si>
    <t xml:space="preserve">    城乡社区住宅</t>
  </si>
  <si>
    <t xml:space="preserve">      公有住房建设和维修改造支出</t>
  </si>
  <si>
    <t xml:space="preserve">      住房公积金管理</t>
  </si>
  <si>
    <t xml:space="preserve">      其他城乡社区住宅支出</t>
  </si>
  <si>
    <t>粮油物资储备支出</t>
  </si>
  <si>
    <t xml:space="preserve">    粮油物资事务</t>
  </si>
  <si>
    <t xml:space="preserve">      财务与审计支出</t>
  </si>
  <si>
    <t xml:space="preserve">      信息统计</t>
  </si>
  <si>
    <t xml:space="preserve">      专项业务活动</t>
  </si>
  <si>
    <t xml:space="preserve">      国家粮油差价补贴</t>
  </si>
  <si>
    <t xml:space="preserve">      粮食财务挂账利息补贴</t>
  </si>
  <si>
    <t xml:space="preserve">      粮食财务挂账消化款</t>
  </si>
  <si>
    <t xml:space="preserve">      处理陈化粮补贴</t>
  </si>
  <si>
    <t xml:space="preserve">      粮食风险基金</t>
  </si>
  <si>
    <t xml:space="preserve">      粮油市场调控专项资金</t>
  </si>
  <si>
    <t xml:space="preserve">      设施建设</t>
  </si>
  <si>
    <t xml:space="preserve">      设施安全</t>
  </si>
  <si>
    <t xml:space="preserve">      物资保管保养</t>
  </si>
  <si>
    <t xml:space="preserve">      其他粮油物资事务支出</t>
  </si>
  <si>
    <t xml:space="preserve">    能源储备</t>
  </si>
  <si>
    <t xml:space="preserve">      石油储备</t>
  </si>
  <si>
    <t xml:space="preserve">      天然铀能源储备</t>
  </si>
  <si>
    <t xml:space="preserve">      煤炭储备</t>
  </si>
  <si>
    <t xml:space="preserve">      成品油储备</t>
  </si>
  <si>
    <t xml:space="preserve">      其他能源储备支出</t>
  </si>
  <si>
    <t xml:space="preserve">    粮油储备</t>
  </si>
  <si>
    <t xml:space="preserve">      储备粮油补贴</t>
  </si>
  <si>
    <t xml:space="preserve">      储备粮油差价补贴</t>
  </si>
  <si>
    <t xml:space="preserve">      储备粮（油）库建设</t>
  </si>
  <si>
    <t xml:space="preserve">      最低收购价政策支出</t>
  </si>
  <si>
    <t xml:space="preserve">      其他粮油储备支出</t>
  </si>
  <si>
    <t xml:space="preserve">    重要商品储备</t>
  </si>
  <si>
    <t xml:space="preserve">      棉花储备</t>
  </si>
  <si>
    <t xml:space="preserve">      食糖储备</t>
  </si>
  <si>
    <t xml:space="preserve">      肉类储备</t>
  </si>
  <si>
    <t xml:space="preserve">      化肥储备</t>
  </si>
  <si>
    <t xml:space="preserve">      农药储备</t>
  </si>
  <si>
    <t xml:space="preserve">      边销茶储备</t>
  </si>
  <si>
    <t xml:space="preserve">      羊毛储备</t>
  </si>
  <si>
    <t xml:space="preserve">      医药储备</t>
  </si>
  <si>
    <t xml:space="preserve">      食盐储备</t>
  </si>
  <si>
    <t xml:space="preserve">      战略物资储备</t>
  </si>
  <si>
    <t xml:space="preserve">      应急物资储备</t>
  </si>
  <si>
    <t xml:space="preserve">      其他重要商品储备支出</t>
  </si>
  <si>
    <t>灾害防治及应急管理支出</t>
  </si>
  <si>
    <t xml:space="preserve">    应急管理事务</t>
  </si>
  <si>
    <t xml:space="preserve">      灾害风险防治</t>
  </si>
  <si>
    <t xml:space="preserve">      国务院安委会专项</t>
  </si>
  <si>
    <t xml:space="preserve">      安全监管</t>
  </si>
  <si>
    <t xml:space="preserve">      应急救援</t>
  </si>
  <si>
    <t xml:space="preserve">      应急管理</t>
  </si>
  <si>
    <t xml:space="preserve">      其他应急管理支出</t>
  </si>
  <si>
    <t xml:space="preserve">    消防救援事务</t>
  </si>
  <si>
    <t xml:space="preserve">      消防应急救援</t>
  </si>
  <si>
    <t xml:space="preserve">      其他消防救援事务支出</t>
  </si>
  <si>
    <t xml:space="preserve">    矿山安全</t>
  </si>
  <si>
    <t xml:space="preserve">      矿山安全监察事务</t>
  </si>
  <si>
    <t xml:space="preserve">      矿山应急救援事务</t>
  </si>
  <si>
    <t xml:space="preserve">      其他矿山安全支出</t>
  </si>
  <si>
    <t xml:space="preserve">    地震事务</t>
  </si>
  <si>
    <t xml:space="preserve">      地震监测</t>
  </si>
  <si>
    <t xml:space="preserve">      地震预测预报</t>
  </si>
  <si>
    <t xml:space="preserve">      地震灾害预防</t>
  </si>
  <si>
    <t xml:space="preserve">      地震应急救援</t>
  </si>
  <si>
    <t xml:space="preserve">      地震环境探察</t>
  </si>
  <si>
    <t xml:space="preserve">      防震减灾信息管理</t>
  </si>
  <si>
    <t xml:space="preserve">      防震减灾基础管理</t>
  </si>
  <si>
    <t xml:space="preserve">      地震事业机构</t>
  </si>
  <si>
    <t xml:space="preserve">      其他地震事务支出</t>
  </si>
  <si>
    <t xml:space="preserve">    自然灾害防治</t>
  </si>
  <si>
    <t xml:space="preserve">      地质灾害防治</t>
  </si>
  <si>
    <t xml:space="preserve">      森林草原防灾减灾</t>
  </si>
  <si>
    <t xml:space="preserve">      其他自然灾害防治支出</t>
  </si>
  <si>
    <t xml:space="preserve">    自然灾害救灾及恢复重建支出</t>
  </si>
  <si>
    <t xml:space="preserve">      自然灾害救灾补助</t>
  </si>
  <si>
    <t xml:space="preserve">      自然灾害灾后重建补助</t>
  </si>
  <si>
    <t xml:space="preserve">      其他自然灾害救灾及恢复重建支出</t>
  </si>
  <si>
    <t xml:space="preserve">    其他灾害防治及应急管理支出</t>
  </si>
  <si>
    <t>预备费</t>
  </si>
  <si>
    <t>其他支出</t>
  </si>
  <si>
    <t xml:space="preserve">    年初预留</t>
  </si>
  <si>
    <t>债务付息支出</t>
  </si>
  <si>
    <t xml:space="preserve">    地方政府一般债务付息支出</t>
  </si>
  <si>
    <t xml:space="preserve">      地方政府一般债券付息支出</t>
  </si>
  <si>
    <t xml:space="preserve">      地方政府向外国政府借款付息支出</t>
  </si>
  <si>
    <t xml:space="preserve">      地方政府向国际组织借款付息支出</t>
  </si>
  <si>
    <t xml:space="preserve">      地方政府其他一般债务付息支出</t>
  </si>
  <si>
    <t>债务发行费用支出</t>
  </si>
  <si>
    <t xml:space="preserve">    地方政府一般债务发行费用支出</t>
  </si>
  <si>
    <t>支出合计</t>
  </si>
  <si>
    <t>2023年南县一般公共预算基本支出表                  （按政府预算支出经济分类科目）</t>
  </si>
  <si>
    <t>项目（科目名称及编码）</t>
  </si>
  <si>
    <t>本年预算金额</t>
  </si>
  <si>
    <t>合计</t>
  </si>
  <si>
    <t>501</t>
  </si>
  <si>
    <t>机关工资福利支出</t>
  </si>
  <si>
    <t>50101</t>
  </si>
  <si>
    <t xml:space="preserve"> 工资奖金津补贴</t>
  </si>
  <si>
    <t>50102</t>
  </si>
  <si>
    <t xml:space="preserve"> 社会保障缴费</t>
  </si>
  <si>
    <t>50103</t>
  </si>
  <si>
    <t xml:space="preserve"> 住房公积金 </t>
  </si>
  <si>
    <t>50199</t>
  </si>
  <si>
    <t xml:space="preserve"> 其他工资福利支出</t>
  </si>
  <si>
    <t>502</t>
  </si>
  <si>
    <t>机关商品和服务支出</t>
  </si>
  <si>
    <t>50201</t>
  </si>
  <si>
    <t xml:space="preserve"> 办公经费</t>
  </si>
  <si>
    <t>50202</t>
  </si>
  <si>
    <t xml:space="preserve"> 会议费</t>
  </si>
  <si>
    <t>50203</t>
  </si>
  <si>
    <t xml:space="preserve"> 培训费</t>
  </si>
  <si>
    <t>50204</t>
  </si>
  <si>
    <t xml:space="preserve"> 专用材料购置费</t>
  </si>
  <si>
    <t>50205</t>
  </si>
  <si>
    <t xml:space="preserve"> 委托业务费</t>
  </si>
  <si>
    <t>50206</t>
  </si>
  <si>
    <t xml:space="preserve"> 公务接待费</t>
  </si>
  <si>
    <t>50208</t>
  </si>
  <si>
    <t xml:space="preserve"> 公务用车运行维护费</t>
  </si>
  <si>
    <t>50209</t>
  </si>
  <si>
    <t xml:space="preserve"> 维修（护）费</t>
  </si>
  <si>
    <t>50299</t>
  </si>
  <si>
    <t xml:space="preserve"> 其他商品和服务支出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</si>
  <si>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</si>
  <si>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</si>
  <si>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</si>
  <si>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</si>
  <si>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项      目</t>
  </si>
  <si>
    <t>上级补助收入</t>
  </si>
  <si>
    <t>（一）返还性收入</t>
  </si>
  <si>
    <t xml:space="preserve">   增值税和消费税税收返还</t>
  </si>
  <si>
    <t xml:space="preserve">   所得税基数返还</t>
  </si>
  <si>
    <t xml:space="preserve">   成品油价格和税费改革转移支付补助</t>
  </si>
  <si>
    <t xml:space="preserve">   其他税收返还</t>
  </si>
  <si>
    <t>（二）一般性转移支付</t>
  </si>
  <si>
    <t xml:space="preserve">   均衡性转移支付收入</t>
  </si>
  <si>
    <t xml:space="preserve">   县级基本财力保障机制奖补资金收入</t>
  </si>
  <si>
    <t xml:space="preserve">   补充区县财力转移支付支出</t>
  </si>
  <si>
    <t xml:space="preserve">   结算补助收入</t>
  </si>
  <si>
    <t xml:space="preserve">   企业事业单位划转补助收入</t>
  </si>
  <si>
    <t xml:space="preserve">   产粮（油）大县奖励资金收入</t>
  </si>
  <si>
    <t xml:space="preserve">   重点生态功能区转移支付收入</t>
  </si>
  <si>
    <t xml:space="preserve">   固定数额补助收入</t>
  </si>
  <si>
    <t xml:space="preserve">   革命老区转移支付收入</t>
  </si>
  <si>
    <t xml:space="preserve">   贫困地区转移支付收入</t>
  </si>
  <si>
    <t xml:space="preserve">   公共安全共同财政事权转移支付收入</t>
  </si>
  <si>
    <t xml:space="preserve">   教育共同财政事权转移支付收入</t>
  </si>
  <si>
    <t xml:space="preserve">   文化旅游体育与传媒共同财政事权转移支付收入</t>
  </si>
  <si>
    <t xml:space="preserve">   社会保障与就业共同财政事权转移支付收入</t>
  </si>
  <si>
    <t xml:space="preserve">   卫生健康共同财政事权转移支付收入</t>
  </si>
  <si>
    <t xml:space="preserve">   节能环保共同财政事权转移支付收入</t>
  </si>
  <si>
    <t xml:space="preserve">   农林水共同财政事权转移支付收入</t>
  </si>
  <si>
    <t xml:space="preserve">   交通运输共同财政事权转移支付收入</t>
  </si>
  <si>
    <t xml:space="preserve">   住房保障共同财政事权转移支付收入</t>
  </si>
  <si>
    <t xml:space="preserve">   粮油物资储备共同财政事权转移支付收入</t>
  </si>
  <si>
    <t xml:space="preserve">   灾害防治及应急管理共同财政事权转移支付收入</t>
  </si>
  <si>
    <r>
      <rPr>
        <sz val="14"/>
        <rFont val="方正仿宋简体"/>
        <family val="3"/>
        <charset val="134"/>
      </rPr>
      <t xml:space="preserve">  </t>
    </r>
    <r>
      <rPr>
        <b/>
        <sz val="14"/>
        <rFont val="方正仿宋简体"/>
        <family val="3"/>
        <charset val="134"/>
      </rPr>
      <t>（三）专项转移支付</t>
    </r>
  </si>
  <si>
    <t xml:space="preserve">   一般公共服务</t>
  </si>
  <si>
    <t xml:space="preserve">   公共安全</t>
  </si>
  <si>
    <t xml:space="preserve">   教育</t>
  </si>
  <si>
    <t xml:space="preserve">   科学技术</t>
  </si>
  <si>
    <t xml:space="preserve">   文化旅游体育与传媒</t>
  </si>
  <si>
    <t xml:space="preserve">   社会保障和就业</t>
  </si>
  <si>
    <t xml:space="preserve">   卫生健康</t>
  </si>
  <si>
    <t xml:space="preserve">   节能环保</t>
  </si>
  <si>
    <t xml:space="preserve">   城乡社区</t>
  </si>
  <si>
    <t xml:space="preserve">   农林水</t>
  </si>
  <si>
    <t xml:space="preserve">   交通运输</t>
  </si>
  <si>
    <t xml:space="preserve">   资源勘探信息等</t>
  </si>
  <si>
    <t xml:space="preserve">   商业服务业</t>
  </si>
  <si>
    <t xml:space="preserve">   金融</t>
  </si>
  <si>
    <t xml:space="preserve">   自然资源海洋气象等</t>
  </si>
  <si>
    <t xml:space="preserve">   住房保障</t>
  </si>
  <si>
    <t xml:space="preserve">   粮油物资储备</t>
  </si>
  <si>
    <t xml:space="preserve">   灾害防治及应急管理</t>
  </si>
  <si>
    <t>2023年度南县一般公共预算专项转移支付表    （分项目）</t>
  </si>
  <si>
    <t>预算科目</t>
  </si>
  <si>
    <t>一、专项转移支付</t>
  </si>
  <si>
    <t>　　一般公共服务</t>
  </si>
  <si>
    <t>　　外交</t>
  </si>
  <si>
    <t>　　国防</t>
  </si>
  <si>
    <t>　　公共安全</t>
  </si>
  <si>
    <t>　　教育</t>
  </si>
  <si>
    <t>　　科学技术</t>
  </si>
  <si>
    <t>　　社会保障和就业</t>
  </si>
  <si>
    <t>　　节能环保</t>
  </si>
  <si>
    <t>　　城乡社区</t>
  </si>
  <si>
    <t>　　农林水</t>
  </si>
  <si>
    <t>　　交通运输</t>
  </si>
  <si>
    <t>　　资源勘探信息等</t>
  </si>
  <si>
    <t>　　商业服务业等</t>
  </si>
  <si>
    <t>　　金融</t>
  </si>
  <si>
    <t xml:space="preserve">    自然资源海洋气象等</t>
  </si>
  <si>
    <t>　　住房保障</t>
  </si>
  <si>
    <t>　　粮油物资储备</t>
  </si>
  <si>
    <t xml:space="preserve">    灾害防治及应急管理</t>
  </si>
  <si>
    <t>　　其他</t>
  </si>
  <si>
    <t>2023年度南县一般公共预算专项转移支付表（分地区）</t>
  </si>
  <si>
    <t>单位:万元</t>
  </si>
  <si>
    <t>地  区</t>
  </si>
  <si>
    <t>县对乡镇转移支付</t>
  </si>
  <si>
    <t>合  计</t>
  </si>
  <si>
    <t>华阁镇</t>
  </si>
  <si>
    <t>明山头镇</t>
  </si>
  <si>
    <t>乌嘴乡</t>
  </si>
  <si>
    <t>青树嘴镇</t>
  </si>
  <si>
    <t>茅草街镇</t>
  </si>
  <si>
    <t>三仙湖镇</t>
  </si>
  <si>
    <t>中鱼口乡</t>
  </si>
  <si>
    <t>南洲镇</t>
  </si>
  <si>
    <t>浪拔湖镇</t>
  </si>
  <si>
    <t>麻河口镇</t>
  </si>
  <si>
    <t>武圣宫镇</t>
  </si>
  <si>
    <t>厂窖镇</t>
  </si>
  <si>
    <t>说明：现行结算体制县级未列对乡镇转移支付。</t>
  </si>
  <si>
    <t>收                              入</t>
  </si>
  <si>
    <t>支                           出</t>
  </si>
  <si>
    <t>项        目</t>
  </si>
  <si>
    <t>一、农网还贷资金收入</t>
  </si>
  <si>
    <t>一、文化体育与传媒支出</t>
  </si>
  <si>
    <t>二、海南省高等级公路车辆通行附加费收入</t>
  </si>
  <si>
    <t xml:space="preserve">    国家电影事业发展专项资金安排的支出</t>
  </si>
  <si>
    <t>三、港口建设费收入</t>
  </si>
  <si>
    <t>二、社会保障和就业支出</t>
  </si>
  <si>
    <t>四、散装水泥专项资金收入</t>
  </si>
  <si>
    <t xml:space="preserve">    大中型水库移民后期扶持基金的支出</t>
  </si>
  <si>
    <t>五、新型墙体材料专项基金收入</t>
  </si>
  <si>
    <t>三、节能环保支出</t>
  </si>
  <si>
    <t>六、旅游发展基金收入</t>
  </si>
  <si>
    <t>四、城乡社区支出</t>
  </si>
  <si>
    <t>七、新菜地开发建设基金收入</t>
  </si>
  <si>
    <t xml:space="preserve">    国有土地使用权出让收入及对应专项债券安排的支出</t>
  </si>
  <si>
    <t>八、新增建设用地土地有偿使用费收入</t>
  </si>
  <si>
    <t xml:space="preserve">    城市公用事业附加安排的支出</t>
  </si>
  <si>
    <t>九、南水北调工程建设基金收入</t>
  </si>
  <si>
    <t xml:space="preserve">    城市公共设施</t>
  </si>
  <si>
    <t>十、城市公用事业附加收入</t>
  </si>
  <si>
    <t xml:space="preserve">    其他城市公用事业附加安排的支出</t>
  </si>
  <si>
    <t>十一、国有土地收益基金收入</t>
  </si>
  <si>
    <t xml:space="preserve">    国有土地收益基金支出</t>
  </si>
  <si>
    <t>十二、农业土地开发资金收入</t>
  </si>
  <si>
    <t>　  其他国有土地收益基金支出</t>
  </si>
  <si>
    <t>十三、国有土地使用权出让收入</t>
  </si>
  <si>
    <t xml:space="preserve">    农业土地开发资金支出</t>
  </si>
  <si>
    <t>十四、大中型水库库区基金收入</t>
  </si>
  <si>
    <t xml:space="preserve">    城市基础设施配套费安排的支出</t>
  </si>
  <si>
    <t>十五、彩票公益金收入</t>
  </si>
  <si>
    <t xml:space="preserve">    污水处理费安排的支出</t>
  </si>
  <si>
    <t xml:space="preserve">        福利彩票公益金收入</t>
  </si>
  <si>
    <t>五、农林水支出</t>
  </si>
  <si>
    <t>　　    体育彩票公益金收入</t>
  </si>
  <si>
    <t xml:space="preserve">    国家重大水利工程基金安排的支出</t>
  </si>
  <si>
    <t>十六、城市基础设施配套费收入</t>
  </si>
  <si>
    <t>六、交通运输支出</t>
  </si>
  <si>
    <t>十七、污水处理费收入</t>
  </si>
  <si>
    <t xml:space="preserve">    车辆通行费安排的支出</t>
  </si>
  <si>
    <t>十八、国家重大水利工程建设基金收入</t>
  </si>
  <si>
    <t xml:space="preserve">      其他车辆通行费安排的支出</t>
  </si>
  <si>
    <t xml:space="preserve">        南水北调工程建设资金</t>
  </si>
  <si>
    <t>七、资源勘探信息等支出</t>
  </si>
  <si>
    <t xml:space="preserve">        三峡工程后续工作资金</t>
  </si>
  <si>
    <t xml:space="preserve">    散装水泥专项资金支出</t>
  </si>
  <si>
    <t xml:space="preserve">        省级重大水利工程建设资金</t>
  </si>
  <si>
    <t xml:space="preserve">    其他散装水泥专项资金支出</t>
  </si>
  <si>
    <t>十九、车辆通行费</t>
  </si>
  <si>
    <t>八、地方政府专项债务付息支出</t>
  </si>
  <si>
    <t>二十、其他政府性基金收入</t>
  </si>
  <si>
    <t>九、其他支出</t>
  </si>
  <si>
    <t xml:space="preserve">    彩票公益金安排的支出</t>
  </si>
  <si>
    <t>收入合计</t>
  </si>
  <si>
    <t xml:space="preserve">    政府性基金转移收入</t>
  </si>
  <si>
    <t xml:space="preserve">    政府性基金转移支付</t>
  </si>
  <si>
    <t xml:space="preserve">    调入资金</t>
  </si>
  <si>
    <t xml:space="preserve">      政府性基金上解支出</t>
  </si>
  <si>
    <t xml:space="preserve">    调出资金</t>
  </si>
  <si>
    <t xml:space="preserve">    地方政府专项债务转贷支出</t>
  </si>
  <si>
    <t xml:space="preserve">    地方政府专项债务还本支出</t>
  </si>
  <si>
    <t xml:space="preserve">    年终结余</t>
  </si>
  <si>
    <t xml:space="preserve">        体育彩票公益金收入</t>
  </si>
  <si>
    <t xml:space="preserve">    政府性基金转移支付收入</t>
  </si>
  <si>
    <t xml:space="preserve">    上年结余收入</t>
  </si>
  <si>
    <t xml:space="preserve">    地方政府专项债务转贷收入</t>
  </si>
  <si>
    <t>项  目</t>
  </si>
  <si>
    <t>一、政府性基金本级支出</t>
  </si>
  <si>
    <t>二、政府性基金上解支出</t>
  </si>
  <si>
    <t>三、政府性基金调出资金</t>
  </si>
  <si>
    <t>四、债务还本支出</t>
  </si>
  <si>
    <t>五、政府性基金预算年终结余</t>
  </si>
  <si>
    <t>2023年南县政府性基金转移支付预算支出表</t>
  </si>
  <si>
    <t>项目</t>
  </si>
  <si>
    <t xml:space="preserve">    大中型水库移民后期扶持基金</t>
  </si>
  <si>
    <t xml:space="preserve">    三峡后续支持</t>
  </si>
  <si>
    <t xml:space="preserve">    彩票发行机构业务费安排的支出</t>
  </si>
  <si>
    <t>2023年南县政府性基金预算转移支付表             （分地区）</t>
  </si>
  <si>
    <t xml:space="preserve">乡  镇 </t>
  </si>
  <si>
    <t>金  额</t>
  </si>
  <si>
    <t>合 计</t>
  </si>
  <si>
    <t>分乡镇</t>
  </si>
  <si>
    <t>政府性基金预算收入</t>
  </si>
  <si>
    <t>核电站乏燃料处理处置基金收入</t>
  </si>
  <si>
    <t>国家电影事业发展专项资金相关收入</t>
  </si>
  <si>
    <t>旅游发展基金收入</t>
  </si>
  <si>
    <t>大中型水库移民后期扶持基金收入</t>
  </si>
  <si>
    <t>小型水库移民扶助基金相关收入</t>
  </si>
  <si>
    <t>可再生能源电价附加收入</t>
  </si>
  <si>
    <t>废弃电器电子产品处理基金收入</t>
  </si>
  <si>
    <t>国有土地使用权出让相关收入</t>
  </si>
  <si>
    <t>国有土地收益基金相关收入</t>
  </si>
  <si>
    <t>农业土地开发资金相关收入</t>
  </si>
  <si>
    <t>城市基础设施配套费相关收入</t>
  </si>
  <si>
    <t>污水处理费相关收入</t>
  </si>
  <si>
    <t>大中型水库库区基金相关收入</t>
  </si>
  <si>
    <t>三峡水库库区基金收入</t>
  </si>
  <si>
    <t>国家重大水利工程建设基金相关收入</t>
  </si>
  <si>
    <t>海南省高等级公路车辆通行附加费相关收入</t>
  </si>
  <si>
    <t>车辆通行费相关收入</t>
  </si>
  <si>
    <t>港口建设费相关收入</t>
  </si>
  <si>
    <t>铁路建设基金收入</t>
  </si>
  <si>
    <t>船舶油污损害赔偿基金收入</t>
  </si>
  <si>
    <t>民航发展基金收入</t>
  </si>
  <si>
    <t>农网还贷资金收入</t>
  </si>
  <si>
    <t>中央特别国债经营基金收入</t>
  </si>
  <si>
    <t>中央特别国债经营基金财务收入</t>
  </si>
  <si>
    <t>彩票发行机构和彩票销售机构的业务费用</t>
  </si>
  <si>
    <t>彩票公益金收入</t>
  </si>
  <si>
    <t>其他政府性基金相关收入</t>
  </si>
  <si>
    <t>抗疫特别国债收入</t>
  </si>
  <si>
    <t>收         入</t>
  </si>
  <si>
    <t>支           出</t>
  </si>
  <si>
    <t>本年预算</t>
  </si>
  <si>
    <t>一、利润收入</t>
  </si>
  <si>
    <t>一、国有资本经营预算补充社保基金支出</t>
  </si>
  <si>
    <t xml:space="preserve">  电子企业利润收入</t>
  </si>
  <si>
    <t>二、解决历史遗留问题及改革成本支出</t>
  </si>
  <si>
    <t xml:space="preserve">  机械企业利润收入</t>
  </si>
  <si>
    <t>三、国有企业资本金注入</t>
  </si>
  <si>
    <t xml:space="preserve">  投资服务企业利润收入</t>
  </si>
  <si>
    <t>四、国有企业政策性补贴</t>
  </si>
  <si>
    <t xml:space="preserve">  贸易企业利润收入</t>
  </si>
  <si>
    <t>五、金融国有资本经营预算支出</t>
  </si>
  <si>
    <t xml:space="preserve">  教育文化广播企业利润收入</t>
  </si>
  <si>
    <t>六、其他国有资本经营预算支出</t>
  </si>
  <si>
    <t xml:space="preserve">  其他国有资本预算企业利润收入</t>
  </si>
  <si>
    <t>七、转移性支出</t>
  </si>
  <si>
    <t>二、股利、股息收入</t>
  </si>
  <si>
    <t>三、产权转让收入</t>
  </si>
  <si>
    <t>四、清算收入</t>
  </si>
  <si>
    <t>五、其他国有资本经营收入</t>
  </si>
  <si>
    <t>本年收入合计</t>
  </si>
  <si>
    <t>本年支出合计</t>
  </si>
  <si>
    <t xml:space="preserve">   电子企业利润收入</t>
  </si>
  <si>
    <t xml:space="preserve">   机械企业利润收入</t>
  </si>
  <si>
    <t xml:space="preserve">   投资服务企业利润收入</t>
  </si>
  <si>
    <t xml:space="preserve">   贸易企业利润收入</t>
  </si>
  <si>
    <t xml:space="preserve">   教育文化广播企业利润收入</t>
  </si>
  <si>
    <t xml:space="preserve">   其他国有资本预算企业利润收入</t>
  </si>
  <si>
    <t>支  出  总  计</t>
  </si>
  <si>
    <t>国有资本经营预算转移支付</t>
  </si>
  <si>
    <t>说明：现行体制下，南县县本级未列对下国有资本经营预算转移支付，本表以空表形式公开。</t>
  </si>
  <si>
    <t>金额</t>
  </si>
  <si>
    <t>国有资本经营预算上级补助收入</t>
  </si>
  <si>
    <t>说明：现行结算体制县级没有国有资本转移支付。</t>
  </si>
  <si>
    <t>2023年南县社会保险基金收支预算总表</t>
  </si>
  <si>
    <t>机关事业养老保险基金</t>
  </si>
  <si>
    <t>城乡居民养老保险基金</t>
  </si>
  <si>
    <t>职工基本医疗(生育）保险基金</t>
  </si>
  <si>
    <t>城乡居民基本
医疗保险基金</t>
  </si>
  <si>
    <t>失业保险基金</t>
  </si>
  <si>
    <t>工伤保险基金</t>
  </si>
  <si>
    <t>一、上年结余</t>
  </si>
  <si>
    <t>二、本年收入</t>
  </si>
  <si>
    <t>其中：1、社会保险费收入</t>
  </si>
  <si>
    <t xml:space="preserve">       2、利息收入</t>
  </si>
  <si>
    <t xml:space="preserve">       3、财政补贴收入</t>
  </si>
  <si>
    <t xml:space="preserve">       4、转移收入</t>
  </si>
  <si>
    <t xml:space="preserve">       5、其他收入</t>
  </si>
  <si>
    <t xml:space="preserve">       6、中央调剂资金收入（省级专用）</t>
  </si>
  <si>
    <t xml:space="preserve">       7、中央调剂基金收入（中央专用）</t>
  </si>
  <si>
    <t>三、本年支出</t>
  </si>
  <si>
    <t xml:space="preserve"> 其中：1、社会保险待遇支出</t>
  </si>
  <si>
    <t xml:space="preserve">        2、转移支出</t>
  </si>
  <si>
    <t xml:space="preserve">        3、其他支出</t>
  </si>
  <si>
    <t xml:space="preserve">        4、中央调剂基金支出（中央专用）</t>
  </si>
  <si>
    <t xml:space="preserve">        5、中央调剂资金支出（省级专用）</t>
  </si>
  <si>
    <t>四、本年收支结余</t>
  </si>
  <si>
    <t>五、年末滚存结余</t>
  </si>
  <si>
    <t xml:space="preserve">       6、中央调剂资金收入     （省级专用）</t>
  </si>
  <si>
    <t xml:space="preserve">       7、中央调剂基金收入    （中央专用）</t>
  </si>
  <si>
    <t>本年支出</t>
  </si>
  <si>
    <t xml:space="preserve">       2、转移支出</t>
  </si>
  <si>
    <t xml:space="preserve">       3、其他支出</t>
  </si>
  <si>
    <t xml:space="preserve">       4、中央调剂基金支出（中央专用）</t>
  </si>
  <si>
    <t xml:space="preserve">       5、中央调剂资金支出（省级专用）</t>
  </si>
  <si>
    <t>因公出国（境）费</t>
  </si>
  <si>
    <t>公务接待费</t>
  </si>
  <si>
    <t>公务用车购置及运行费</t>
  </si>
  <si>
    <t>小计</t>
  </si>
  <si>
    <t>购置费</t>
  </si>
  <si>
    <t>运行费</t>
  </si>
  <si>
    <t>2023年南县政府采购预算情况表</t>
  </si>
  <si>
    <t xml:space="preserve">                                               单位：万元</t>
  </si>
  <si>
    <t>单位名称</t>
  </si>
  <si>
    <t>项目名称</t>
  </si>
  <si>
    <t>采购品目</t>
  </si>
  <si>
    <t>采购单价</t>
  </si>
  <si>
    <t>计量单位</t>
  </si>
  <si>
    <t>说明：2023年全县部门预算单位政府采购预算额为0万元</t>
  </si>
  <si>
    <t>限额</t>
  </si>
  <si>
    <t>余额</t>
  </si>
  <si>
    <t>债务总限额</t>
  </si>
  <si>
    <t>余额总计</t>
  </si>
  <si>
    <t>2022年地方政府债券发行额</t>
  </si>
  <si>
    <t xml:space="preserve">    一般债券</t>
  </si>
  <si>
    <t xml:space="preserve">        新增一般债券发行额</t>
  </si>
  <si>
    <t xml:space="preserve">        再融资一般债券发行额</t>
  </si>
  <si>
    <r>
      <rPr>
        <sz val="14"/>
        <rFont val="方正仿宋简体"/>
        <family val="3"/>
        <charset val="134"/>
      </rPr>
      <t xml:space="preserve"> </t>
    </r>
    <r>
      <rPr>
        <b/>
        <sz val="14"/>
        <rFont val="方正仿宋简体"/>
        <family val="3"/>
        <charset val="134"/>
      </rPr>
      <t xml:space="preserve">   </t>
    </r>
    <r>
      <rPr>
        <sz val="14"/>
        <rFont val="方正仿宋简体"/>
        <family val="3"/>
        <charset val="134"/>
      </rPr>
      <t>专项债券</t>
    </r>
  </si>
  <si>
    <t xml:space="preserve">        新增专项债券发行额</t>
  </si>
  <si>
    <t xml:space="preserve">        再融资专项债券发行额</t>
  </si>
  <si>
    <t>2022年地方政府还本付息预算数</t>
  </si>
  <si>
    <t xml:space="preserve">    一般债</t>
  </si>
  <si>
    <t xml:space="preserve">        一般债还本支出</t>
  </si>
  <si>
    <t xml:space="preserve">        一般债付息支出</t>
  </si>
  <si>
    <r>
      <rPr>
        <sz val="14"/>
        <rFont val="方正仿宋简体"/>
        <family val="3"/>
        <charset val="134"/>
      </rPr>
      <t xml:space="preserve"> </t>
    </r>
    <r>
      <rPr>
        <b/>
        <sz val="14"/>
        <rFont val="方正仿宋简体"/>
        <family val="3"/>
        <charset val="134"/>
      </rPr>
      <t xml:space="preserve">   </t>
    </r>
    <r>
      <rPr>
        <sz val="14"/>
        <rFont val="方正仿宋简体"/>
        <family val="3"/>
        <charset val="134"/>
      </rPr>
      <t>专项债</t>
    </r>
  </si>
  <si>
    <t xml:space="preserve">         专项债还本支出</t>
  </si>
  <si>
    <t xml:space="preserve">         专项债付息支出</t>
  </si>
  <si>
    <t>2023年南县政府一般债务限额表</t>
  </si>
  <si>
    <t>债务类型</t>
  </si>
  <si>
    <t>一般债务</t>
  </si>
  <si>
    <t>注：因在人大批准南县2023年预算后的20工作日内，南县未新增债券，因此本表按2022年债务限额填报</t>
  </si>
  <si>
    <t>2023年南县政府专项债务限额表</t>
  </si>
  <si>
    <t>专项债务</t>
  </si>
  <si>
    <t>无</t>
  </si>
  <si>
    <t>说明：因在2023年预算公开时间时，南县未新增地方政府债券，本表以空表形式公开。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</si>
</sst>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_);\(0.00\)"/>
    <numFmt numFmtId="177" formatCode="0.00_ "/>
    <numFmt numFmtId="178" formatCode="0_ "/>
  </numFmts>
  <fonts count="96">
    <font>
      <sz val="11"/>
      <color theme="1"/>
      <name val="宋体"/>
      <charset val="134"/>
      <scheme val="minor"/>
    </font>
    <font>
      <sz val="12"/>
      <name val="黑体"/>
      <family val="3"/>
      <charset val="134"/>
    </font>
    <font>
      <sz val="12"/>
      <name val="宋体"/>
      <family val="3"/>
      <charset val="134"/>
    </font>
    <font>
      <sz val="20"/>
      <name val="方正小标宋简体"/>
      <family val="4"/>
      <charset val="134"/>
    </font>
    <font>
      <sz val="14"/>
      <name val="黑体"/>
      <family val="3"/>
      <charset val="134"/>
    </font>
    <font>
      <sz val="11"/>
      <name val="仿宋_GB2312"/>
      <family val="3"/>
      <charset val="134"/>
    </font>
    <font>
      <b/>
      <sz val="14"/>
      <name val="黑体"/>
      <family val="3"/>
      <charset val="134"/>
    </font>
    <font>
      <sz val="14"/>
      <name val="方正仿宋简体"/>
      <family val="3"/>
      <charset val="134"/>
    </font>
    <font>
      <sz val="11"/>
      <color theme="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9"/>
      <name val="宋体"/>
      <family val="3"/>
      <charset val="134"/>
    </font>
    <font>
      <sz val="20"/>
      <name val="宋体"/>
      <family val="3"/>
      <charset val="134"/>
    </font>
    <font>
      <sz val="12"/>
      <name val="Arial Narrow"/>
      <family val="2"/>
    </font>
    <font>
      <sz val="14"/>
      <name val="Times New Roman"/>
      <family val="1"/>
    </font>
    <font>
      <b/>
      <sz val="14"/>
      <name val="方正仿宋简体"/>
      <family val="3"/>
      <charset val="134"/>
    </font>
    <font>
      <sz val="11"/>
      <name val="宋体"/>
      <family val="3"/>
      <charset val="134"/>
      <scheme val="minor"/>
    </font>
    <font>
      <sz val="11"/>
      <name val="黑体"/>
      <family val="3"/>
      <charset val="134"/>
    </font>
    <font>
      <sz val="16"/>
      <color theme="1"/>
      <name val="宋体"/>
      <family val="3"/>
      <charset val="134"/>
      <scheme val="minor"/>
    </font>
    <font>
      <sz val="16"/>
      <name val="黑体"/>
      <family val="3"/>
      <charset val="134"/>
    </font>
    <font>
      <sz val="16"/>
      <color indexed="8"/>
      <name val="宋体"/>
      <family val="3"/>
      <charset val="134"/>
      <scheme val="minor"/>
    </font>
    <font>
      <sz val="20"/>
      <color rgb="FF000000"/>
      <name val="方正小标宋简体"/>
      <family val="4"/>
      <charset val="134"/>
    </font>
    <font>
      <sz val="14"/>
      <color theme="1"/>
      <name val="方正仿宋简体"/>
      <family val="3"/>
      <charset val="134"/>
    </font>
    <font>
      <sz val="14"/>
      <color theme="1"/>
      <name val="黑体"/>
      <family val="3"/>
      <charset val="134"/>
    </font>
    <font>
      <sz val="14"/>
      <color theme="1"/>
      <name val="宋体"/>
      <family val="3"/>
      <charset val="134"/>
    </font>
    <font>
      <sz val="14"/>
      <color rgb="FF000000"/>
      <name val="方正仿宋简体"/>
      <family val="3"/>
      <charset val="134"/>
    </font>
    <font>
      <sz val="14"/>
      <color rgb="FF000000"/>
      <name val="黑体"/>
      <family val="3"/>
      <charset val="134"/>
    </font>
    <font>
      <b/>
      <sz val="14"/>
      <color rgb="FF000000"/>
      <name val="Times New Roman"/>
      <family val="1"/>
    </font>
    <font>
      <sz val="14"/>
      <color rgb="FF000000"/>
      <name val="Times New Roman"/>
      <family val="1"/>
    </font>
    <font>
      <sz val="14"/>
      <name val="宋体"/>
      <family val="3"/>
      <charset val="134"/>
    </font>
    <font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4"/>
      <color indexed="8"/>
      <name val="Arial Narrow"/>
      <family val="2"/>
    </font>
    <font>
      <sz val="14"/>
      <color indexed="8"/>
      <name val="方正仿宋简体"/>
      <family val="3"/>
      <charset val="134"/>
    </font>
    <font>
      <b/>
      <sz val="14"/>
      <color indexed="8"/>
      <name val="黑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8"/>
      <name val="Arial Narrow"/>
      <family val="2"/>
    </font>
    <font>
      <sz val="11"/>
      <color indexed="8"/>
      <name val="宋体"/>
      <family val="3"/>
      <charset val="134"/>
    </font>
    <font>
      <sz val="11"/>
      <name val="宋体"/>
      <family val="3"/>
      <charset val="134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4.5"/>
      <name val="宋体"/>
      <family val="3"/>
      <charset val="134"/>
    </font>
    <font>
      <b/>
      <sz val="18"/>
      <color rgb="FF000000"/>
      <name val="仿宋_GB2312"/>
      <family val="3"/>
      <charset val="134"/>
    </font>
    <font>
      <b/>
      <sz val="18"/>
      <name val="宋体"/>
      <family val="3"/>
      <charset val="134"/>
    </font>
    <font>
      <b/>
      <sz val="15.95"/>
      <color rgb="FF000000"/>
      <name val="仿宋_GB2312"/>
      <family val="3"/>
      <charset val="134"/>
    </font>
    <font>
      <sz val="15.95"/>
      <color rgb="FF000000"/>
      <name val="仿宋_GB2312"/>
      <family val="3"/>
      <charset val="134"/>
    </font>
    <font>
      <b/>
      <sz val="9"/>
      <name val="宋体"/>
      <family val="3"/>
      <charset val="134"/>
    </font>
    <font>
      <b/>
      <sz val="9.5"/>
      <name val="宋体"/>
      <family val="3"/>
      <charset val="134"/>
    </font>
    <font>
      <b/>
      <sz val="10"/>
      <color rgb="FF000000"/>
      <name val="宋体"/>
      <family val="3"/>
      <charset val="134"/>
    </font>
    <font>
      <b/>
      <sz val="9.5"/>
      <color rgb="FF000000"/>
      <name val="宋体"/>
      <family val="3"/>
      <charset val="134"/>
      <scheme val="minor"/>
    </font>
    <font>
      <sz val="9.5"/>
      <color rgb="FF000000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8"/>
      <name val="宋体"/>
      <family val="3"/>
      <charset val="134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6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rgb="FF000000"/>
      <name val="宋体"/>
      <family val="3"/>
      <charset val="134"/>
    </font>
    <font>
      <b/>
      <sz val="18"/>
      <color rgb="FF000000"/>
      <name val="宋体"/>
      <family val="3"/>
      <charset val="134"/>
    </font>
    <font>
      <sz val="11"/>
      <color rgb="FF000000"/>
      <name val="宋体"/>
      <family val="3"/>
      <charset val="134"/>
    </font>
    <font>
      <sz val="9"/>
      <color rgb="FFFF0000"/>
      <name val="宋体"/>
      <family val="3"/>
      <charset val="134"/>
    </font>
    <font>
      <b/>
      <sz val="13.5"/>
      <name val="宋体"/>
      <family val="3"/>
      <charset val="134"/>
    </font>
    <font>
      <b/>
      <sz val="9.5"/>
      <color rgb="FF000000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b/>
      <sz val="10"/>
      <name val="宋体"/>
      <family val="3"/>
      <charset val="134"/>
    </font>
    <font>
      <b/>
      <sz val="14"/>
      <name val="Times New Roman"/>
      <family val="1"/>
    </font>
    <font>
      <b/>
      <sz val="12"/>
      <color rgb="FF000000"/>
      <name val="宋体"/>
      <family val="3"/>
      <charset val="134"/>
    </font>
    <font>
      <b/>
      <sz val="14"/>
      <color rgb="FF000000"/>
      <name val="宋体"/>
      <family val="3"/>
      <charset val="134"/>
    </font>
    <font>
      <sz val="14"/>
      <color rgb="FF000000"/>
      <name val="宋体"/>
      <family val="3"/>
      <charset val="134"/>
    </font>
    <font>
      <b/>
      <sz val="12"/>
      <name val="宋体"/>
      <family val="3"/>
      <charset val="134"/>
    </font>
    <font>
      <sz val="10"/>
      <name val="黑体"/>
      <family val="3"/>
      <charset val="134"/>
    </font>
    <font>
      <sz val="12"/>
      <color rgb="FF000000"/>
      <name val="Times New Roman"/>
      <family val="1"/>
    </font>
    <font>
      <sz val="10"/>
      <name val="宋体"/>
      <family val="3"/>
      <charset val="134"/>
      <scheme val="minor"/>
    </font>
    <font>
      <sz val="16"/>
      <color rgb="FF000000"/>
      <name val="Times New Roman"/>
      <family val="1"/>
    </font>
    <font>
      <b/>
      <sz val="11"/>
      <color indexed="8"/>
      <name val="宋体"/>
      <family val="3"/>
      <charset val="134"/>
    </font>
    <font>
      <b/>
      <sz val="14"/>
      <name val="宋体"/>
      <family val="3"/>
      <charset val="134"/>
    </font>
    <font>
      <b/>
      <sz val="16"/>
      <name val="黑体"/>
      <family val="3"/>
      <charset val="134"/>
    </font>
    <font>
      <sz val="11"/>
      <color rgb="FFFF0000"/>
      <name val="方正仿宋简体"/>
      <family val="3"/>
      <charset val="134"/>
    </font>
    <font>
      <sz val="11"/>
      <color rgb="FFFF0000"/>
      <name val="宋体"/>
      <family val="3"/>
      <charset val="134"/>
      <scheme val="minor"/>
    </font>
    <font>
      <sz val="11"/>
      <name val="方正仿宋简体"/>
      <family val="3"/>
      <charset val="134"/>
    </font>
    <font>
      <b/>
      <sz val="11"/>
      <name val="宋体"/>
      <family val="3"/>
      <charset val="134"/>
      <scheme val="minor"/>
    </font>
    <font>
      <b/>
      <sz val="16"/>
      <color rgb="FFFF0000"/>
      <name val="黑体"/>
      <family val="3"/>
      <charset val="134"/>
    </font>
    <font>
      <b/>
      <sz val="16"/>
      <name val="方正仿宋简体"/>
      <family val="3"/>
      <charset val="134"/>
    </font>
    <font>
      <sz val="16"/>
      <name val="仿宋_GB2312"/>
      <family val="3"/>
      <charset val="134"/>
    </font>
    <font>
      <sz val="12"/>
      <color rgb="FFFF0000"/>
      <name val="宋体"/>
      <family val="3"/>
      <charset val="134"/>
    </font>
    <font>
      <b/>
      <sz val="12"/>
      <color rgb="FF00B050"/>
      <name val="宋体"/>
      <family val="3"/>
      <charset val="134"/>
    </font>
    <font>
      <sz val="12"/>
      <color rgb="FF00B050"/>
      <name val="宋体"/>
      <family val="3"/>
      <charset val="134"/>
    </font>
    <font>
      <b/>
      <sz val="12"/>
      <color rgb="FFFF0000"/>
      <name val="宋体"/>
      <family val="3"/>
      <charset val="134"/>
    </font>
    <font>
      <sz val="12"/>
      <color rgb="FF7030A0"/>
      <name val="宋体"/>
      <family val="3"/>
      <charset val="134"/>
    </font>
    <font>
      <u/>
      <sz val="11"/>
      <color rgb="FF800080"/>
      <name val="宋体"/>
      <family val="3"/>
      <charset val="134"/>
      <scheme val="minor"/>
    </font>
    <font>
      <u/>
      <sz val="11"/>
      <color rgb="FF0000FF"/>
      <name val="宋体"/>
      <family val="3"/>
      <charset val="134"/>
      <scheme val="minor"/>
    </font>
    <font>
      <b/>
      <sz val="14"/>
      <name val="仿宋_GB2312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/>
      <top/>
      <bottom style="thin">
        <color indexed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4">
    <xf numFmtId="0" fontId="0" fillId="0" borderId="0">
      <alignment vertical="center"/>
    </xf>
    <xf numFmtId="0" fontId="92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0" fillId="0" borderId="0"/>
    <xf numFmtId="0" fontId="2" fillId="0" borderId="0">
      <alignment vertical="center"/>
    </xf>
    <xf numFmtId="0" fontId="39" fillId="0" borderId="0"/>
    <xf numFmtId="0" fontId="10" fillId="0" borderId="0"/>
    <xf numFmtId="0" fontId="29" fillId="0" borderId="0"/>
    <xf numFmtId="0" fontId="94" fillId="0" borderId="0">
      <alignment vertical="center"/>
    </xf>
    <xf numFmtId="0" fontId="2" fillId="0" borderId="0"/>
    <xf numFmtId="0" fontId="2" fillId="0" borderId="0"/>
    <xf numFmtId="0" fontId="94" fillId="0" borderId="0"/>
  </cellStyleXfs>
  <cellXfs count="300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/>
    <xf numFmtId="0" fontId="9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7" fillId="0" borderId="0" xfId="10" applyFont="1" applyFill="1" applyBorder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horizontal="center" vertical="center"/>
    </xf>
    <xf numFmtId="0" fontId="8" fillId="0" borderId="0" xfId="0" applyFont="1" applyFill="1" applyAlignment="1">
      <alignment vertical="center"/>
    </xf>
    <xf numFmtId="0" fontId="11" fillId="0" borderId="0" xfId="12" applyFont="1" applyFill="1" applyAlignment="1">
      <alignment vertical="center"/>
    </xf>
    <xf numFmtId="0" fontId="2" fillId="0" borderId="0" xfId="12" applyFont="1" applyFill="1" applyAlignment="1">
      <alignment vertical="center"/>
    </xf>
    <xf numFmtId="0" fontId="12" fillId="0" borderId="0" xfId="12" applyFont="1" applyFill="1" applyAlignment="1">
      <alignment vertical="center"/>
    </xf>
    <xf numFmtId="3" fontId="7" fillId="0" borderId="0" xfId="0" applyNumberFormat="1" applyFont="1" applyFill="1" applyBorder="1" applyAlignment="1" applyProtection="1">
      <alignment horizontal="right" vertical="center" wrapText="1"/>
    </xf>
    <xf numFmtId="0" fontId="4" fillId="0" borderId="1" xfId="12" applyFont="1" applyFill="1" applyBorder="1" applyAlignment="1">
      <alignment horizontal="center" vertical="center"/>
    </xf>
    <xf numFmtId="3" fontId="7" fillId="0" borderId="1" xfId="0" applyNumberFormat="1" applyFont="1" applyFill="1" applyBorder="1" applyAlignment="1" applyProtection="1">
      <alignment vertical="center" wrapText="1"/>
    </xf>
    <xf numFmtId="0" fontId="13" fillId="0" borderId="1" xfId="10" applyFont="1" applyFill="1" applyBorder="1" applyAlignment="1">
      <alignment horizontal="center" vertical="center" wrapText="1"/>
    </xf>
    <xf numFmtId="0" fontId="8" fillId="0" borderId="0" xfId="12" applyFont="1" applyFill="1" applyAlignment="1">
      <alignment vertical="center"/>
    </xf>
    <xf numFmtId="3" fontId="14" fillId="0" borderId="1" xfId="0" applyNumberFormat="1" applyFont="1" applyFill="1" applyBorder="1" applyAlignment="1" applyProtection="1">
      <alignment vertical="center" wrapText="1"/>
    </xf>
    <xf numFmtId="0" fontId="15" fillId="0" borderId="0" xfId="0" applyFont="1" applyFill="1">
      <alignment vertical="center"/>
    </xf>
    <xf numFmtId="0" fontId="1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7" fillId="0" borderId="1" xfId="10" applyFont="1" applyFill="1" applyBorder="1" applyAlignment="1">
      <alignment horizontal="center" vertical="center" wrapText="1"/>
    </xf>
    <xf numFmtId="176" fontId="7" fillId="0" borderId="1" xfId="0" applyNumberFormat="1" applyFont="1" applyBorder="1" applyAlignment="1">
      <alignment horizontal="center" vertical="center" wrapText="1"/>
    </xf>
    <xf numFmtId="0" fontId="17" fillId="0" borderId="0" xfId="0" applyFont="1">
      <alignment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vertical="center"/>
    </xf>
    <xf numFmtId="176" fontId="7" fillId="0" borderId="5" xfId="0" applyNumberFormat="1" applyFont="1" applyBorder="1" applyAlignment="1">
      <alignment horizontal="center" vertical="center" wrapText="1"/>
    </xf>
    <xf numFmtId="0" fontId="17" fillId="0" borderId="0" xfId="0" applyFont="1" applyFill="1">
      <alignment vertical="center"/>
    </xf>
    <xf numFmtId="0" fontId="22" fillId="0" borderId="1" xfId="0" applyFont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left" vertical="center" wrapText="1"/>
    </xf>
    <xf numFmtId="0" fontId="23" fillId="2" borderId="1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left"/>
    </xf>
    <xf numFmtId="0" fontId="8" fillId="0" borderId="0" xfId="0" applyFont="1">
      <alignment vertical="center"/>
    </xf>
    <xf numFmtId="0" fontId="25" fillId="0" borderId="1" xfId="0" applyFont="1" applyBorder="1" applyAlignment="1">
      <alignment horizontal="center" vertical="center" wrapText="1"/>
    </xf>
    <xf numFmtId="177" fontId="26" fillId="0" borderId="1" xfId="0" applyNumberFormat="1" applyFont="1" applyBorder="1" applyAlignment="1">
      <alignment horizontal="center" vertical="center" wrapText="1"/>
    </xf>
    <xf numFmtId="177" fontId="27" fillId="0" borderId="1" xfId="0" applyNumberFormat="1" applyFont="1" applyBorder="1" applyAlignment="1">
      <alignment horizontal="center" vertical="center" wrapText="1"/>
    </xf>
    <xf numFmtId="0" fontId="28" fillId="0" borderId="0" xfId="0" applyFont="1" applyFill="1" applyBorder="1" applyAlignment="1"/>
    <xf numFmtId="0" fontId="29" fillId="0" borderId="0" xfId="0" applyFont="1" applyFill="1" applyBorder="1" applyAlignment="1"/>
    <xf numFmtId="0" fontId="30" fillId="3" borderId="6" xfId="0" applyNumberFormat="1" applyFont="1" applyFill="1" applyBorder="1" applyAlignment="1" applyProtection="1">
      <alignment vertical="center"/>
    </xf>
    <xf numFmtId="0" fontId="31" fillId="3" borderId="6" xfId="0" applyNumberFormat="1" applyFont="1" applyFill="1" applyBorder="1" applyAlignment="1" applyProtection="1">
      <alignment vertical="center"/>
    </xf>
    <xf numFmtId="0" fontId="31" fillId="3" borderId="7" xfId="0" applyNumberFormat="1" applyFont="1" applyFill="1" applyBorder="1" applyAlignment="1" applyProtection="1">
      <alignment vertical="center"/>
    </xf>
    <xf numFmtId="0" fontId="28" fillId="3" borderId="7" xfId="0" applyNumberFormat="1" applyFont="1" applyFill="1" applyBorder="1" applyAlignment="1" applyProtection="1"/>
    <xf numFmtId="0" fontId="32" fillId="3" borderId="7" xfId="0" applyNumberFormat="1" applyFont="1" applyFill="1" applyBorder="1" applyAlignment="1" applyProtection="1">
      <alignment horizontal="right" vertical="center"/>
    </xf>
    <xf numFmtId="0" fontId="33" fillId="3" borderId="8" xfId="0" applyNumberFormat="1" applyFont="1" applyFill="1" applyBorder="1" applyAlignment="1" applyProtection="1">
      <alignment horizontal="center" vertical="center"/>
    </xf>
    <xf numFmtId="0" fontId="33" fillId="3" borderId="8" xfId="0" applyNumberFormat="1" applyFont="1" applyFill="1" applyBorder="1" applyAlignment="1" applyProtection="1">
      <alignment horizontal="center" vertical="center" wrapText="1"/>
    </xf>
    <xf numFmtId="0" fontId="34" fillId="3" borderId="9" xfId="0" applyNumberFormat="1" applyFont="1" applyFill="1" applyBorder="1" applyAlignment="1" applyProtection="1">
      <alignment horizontal="center" vertical="center" wrapText="1"/>
    </xf>
    <xf numFmtId="0" fontId="34" fillId="3" borderId="8" xfId="0" applyNumberFormat="1" applyFont="1" applyFill="1" applyBorder="1" applyAlignment="1" applyProtection="1">
      <alignment horizontal="center" vertical="center" wrapText="1"/>
    </xf>
    <xf numFmtId="0" fontId="14" fillId="3" borderId="8" xfId="0" applyNumberFormat="1" applyFont="1" applyFill="1" applyBorder="1" applyAlignment="1" applyProtection="1">
      <alignment horizontal="left" vertical="center"/>
    </xf>
    <xf numFmtId="177" fontId="13" fillId="0" borderId="8" xfId="0" applyNumberFormat="1" applyFont="1" applyFill="1" applyBorder="1" applyAlignment="1" applyProtection="1">
      <alignment horizontal="center" vertical="center"/>
    </xf>
    <xf numFmtId="0" fontId="7" fillId="3" borderId="8" xfId="0" applyNumberFormat="1" applyFont="1" applyFill="1" applyBorder="1" applyAlignment="1" applyProtection="1">
      <alignment horizontal="left" vertical="center"/>
    </xf>
    <xf numFmtId="0" fontId="7" fillId="3" borderId="8" xfId="0" applyNumberFormat="1" applyFont="1" applyFill="1" applyBorder="1" applyAlignment="1" applyProtection="1">
      <alignment vertical="center"/>
    </xf>
    <xf numFmtId="0" fontId="7" fillId="3" borderId="8" xfId="0" applyNumberFormat="1" applyFont="1" applyFill="1" applyBorder="1" applyAlignment="1" applyProtection="1">
      <alignment vertical="center" wrapText="1"/>
    </xf>
    <xf numFmtId="0" fontId="29" fillId="0" borderId="0" xfId="0" applyNumberFormat="1" applyFont="1" applyFill="1" applyBorder="1" applyAlignment="1" applyProtection="1"/>
    <xf numFmtId="0" fontId="35" fillId="0" borderId="0" xfId="0" applyNumberFormat="1" applyFont="1" applyFill="1" applyBorder="1" applyAlignment="1" applyProtection="1">
      <alignment vertical="center"/>
    </xf>
    <xf numFmtId="0" fontId="36" fillId="0" borderId="0" xfId="0" applyFont="1" applyFill="1" applyBorder="1" applyAlignment="1"/>
    <xf numFmtId="0" fontId="37" fillId="3" borderId="6" xfId="0" applyNumberFormat="1" applyFont="1" applyFill="1" applyBorder="1" applyAlignment="1" applyProtection="1">
      <alignment vertical="center"/>
    </xf>
    <xf numFmtId="0" fontId="38" fillId="3" borderId="6" xfId="0" applyNumberFormat="1" applyFont="1" applyFill="1" applyBorder="1" applyAlignment="1" applyProtection="1">
      <alignment vertical="center"/>
    </xf>
    <xf numFmtId="0" fontId="38" fillId="3" borderId="7" xfId="0" applyNumberFormat="1" applyFont="1" applyFill="1" applyBorder="1" applyAlignment="1" applyProtection="1">
      <alignment vertical="center"/>
    </xf>
    <xf numFmtId="0" fontId="29" fillId="3" borderId="7" xfId="0" applyNumberFormat="1" applyFont="1" applyFill="1" applyBorder="1" applyAlignment="1" applyProtection="1"/>
    <xf numFmtId="0" fontId="34" fillId="3" borderId="8" xfId="0" applyNumberFormat="1" applyFont="1" applyFill="1" applyBorder="1" applyAlignment="1" applyProtection="1">
      <alignment horizontal="center" vertical="center"/>
    </xf>
    <xf numFmtId="0" fontId="14" fillId="3" borderId="10" xfId="0" applyNumberFormat="1" applyFont="1" applyFill="1" applyBorder="1" applyAlignment="1" applyProtection="1">
      <alignment horizontal="left" vertical="center"/>
    </xf>
    <xf numFmtId="177" fontId="13" fillId="0" borderId="11" xfId="0" applyNumberFormat="1" applyFont="1" applyFill="1" applyBorder="1" applyAlignment="1" applyProtection="1">
      <alignment horizontal="center" vertical="center"/>
    </xf>
    <xf numFmtId="0" fontId="7" fillId="3" borderId="8" xfId="0" applyNumberFormat="1" applyFont="1" applyFill="1" applyBorder="1" applyAlignment="1" applyProtection="1">
      <alignment horizontal="left" vertical="center" wrapText="1"/>
    </xf>
    <xf numFmtId="0" fontId="29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wrapText="1"/>
    </xf>
    <xf numFmtId="0" fontId="0" fillId="0" borderId="0" xfId="0" applyAlignment="1">
      <alignment vertical="center" wrapText="1"/>
    </xf>
    <xf numFmtId="0" fontId="37" fillId="3" borderId="6" xfId="0" applyNumberFormat="1" applyFont="1" applyFill="1" applyBorder="1" applyAlignment="1" applyProtection="1">
      <alignment vertical="center" wrapText="1"/>
    </xf>
    <xf numFmtId="0" fontId="38" fillId="3" borderId="6" xfId="0" applyNumberFormat="1" applyFont="1" applyFill="1" applyBorder="1" applyAlignment="1" applyProtection="1">
      <alignment vertical="center" wrapText="1"/>
    </xf>
    <xf numFmtId="0" fontId="39" fillId="3" borderId="12" xfId="9" applyNumberFormat="1" applyFont="1" applyFill="1" applyBorder="1" applyAlignment="1" applyProtection="1">
      <alignment horizontal="right" vertical="center" wrapText="1"/>
    </xf>
    <xf numFmtId="0" fontId="39" fillId="3" borderId="7" xfId="9" applyNumberFormat="1" applyFont="1" applyFill="1" applyBorder="1" applyAlignment="1" applyProtection="1">
      <alignment horizontal="right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 wrapText="1"/>
    </xf>
    <xf numFmtId="177" fontId="13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0" fontId="39" fillId="3" borderId="0" xfId="0" applyNumberFormat="1" applyFont="1" applyFill="1" applyBorder="1" applyAlignment="1" applyProtection="1">
      <alignment horizontal="left" vertical="center" wrapText="1"/>
    </xf>
    <xf numFmtId="178" fontId="39" fillId="3" borderId="0" xfId="0" applyNumberFormat="1" applyFont="1" applyFill="1" applyBorder="1" applyAlignment="1" applyProtection="1">
      <alignment horizontal="center" vertical="center" wrapText="1"/>
    </xf>
    <xf numFmtId="178" fontId="40" fillId="0" borderId="0" xfId="0" applyNumberFormat="1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>
      <alignment horizontal="left" vertical="top"/>
    </xf>
    <xf numFmtId="0" fontId="42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left" vertical="top"/>
    </xf>
    <xf numFmtId="0" fontId="43" fillId="0" borderId="0" xfId="0" applyFont="1" applyFill="1" applyAlignment="1">
      <alignment horizontal="center" vertical="center" wrapText="1"/>
    </xf>
    <xf numFmtId="0" fontId="46" fillId="0" borderId="0" xfId="0" applyFont="1" applyFill="1" applyAlignment="1">
      <alignment horizontal="center" vertical="center" wrapText="1"/>
    </xf>
    <xf numFmtId="0" fontId="47" fillId="0" borderId="0" xfId="0" applyFont="1" applyFill="1" applyAlignment="1">
      <alignment horizontal="center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 applyProtection="1">
      <alignment vertical="center" wrapText="1"/>
    </xf>
    <xf numFmtId="0" fontId="50" fillId="0" borderId="1" xfId="0" applyFont="1" applyFill="1" applyBorder="1" applyAlignment="1">
      <alignment horizontal="center" vertical="center" wrapText="1"/>
    </xf>
    <xf numFmtId="3" fontId="51" fillId="0" borderId="1" xfId="0" applyNumberFormat="1" applyFont="1" applyFill="1" applyBorder="1" applyAlignment="1">
      <alignment horizontal="center" vertical="center" wrapText="1" shrinkToFit="1"/>
    </xf>
    <xf numFmtId="0" fontId="42" fillId="0" borderId="1" xfId="0" applyFont="1" applyFill="1" applyBorder="1" applyAlignment="1">
      <alignment horizontal="center" vertical="center" wrapText="1"/>
    </xf>
    <xf numFmtId="3" fontId="52" fillId="0" borderId="0" xfId="0" applyNumberFormat="1" applyFont="1" applyFill="1" applyBorder="1" applyAlignment="1">
      <alignment horizontal="center" vertical="center" wrapText="1" shrinkToFit="1"/>
    </xf>
    <xf numFmtId="0" fontId="53" fillId="0" borderId="0" xfId="0" applyFont="1" applyFill="1" applyAlignment="1">
      <alignment horizontal="right" vertical="center" wrapText="1"/>
    </xf>
    <xf numFmtId="0" fontId="55" fillId="0" borderId="0" xfId="0" applyFont="1" applyFill="1" applyBorder="1" applyAlignment="1">
      <alignment horizontal="left" vertical="top"/>
    </xf>
    <xf numFmtId="0" fontId="56" fillId="0" borderId="0" xfId="0" applyFont="1" applyFill="1" applyBorder="1" applyAlignment="1">
      <alignment horizontal="left" vertical="top"/>
    </xf>
    <xf numFmtId="0" fontId="57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58" fillId="0" borderId="1" xfId="0" applyFont="1" applyFill="1" applyBorder="1" applyAlignment="1">
      <alignment horizontal="center" vertical="center" wrapText="1"/>
    </xf>
    <xf numFmtId="3" fontId="59" fillId="0" borderId="1" xfId="0" applyNumberFormat="1" applyFont="1" applyFill="1" applyBorder="1" applyAlignment="1">
      <alignment horizontal="center" vertical="center" wrapText="1" shrinkToFit="1"/>
    </xf>
    <xf numFmtId="0" fontId="40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53" fillId="0" borderId="0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left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9" fillId="2" borderId="13" xfId="0" applyFont="1" applyFill="1" applyBorder="1" applyAlignment="1">
      <alignment horizontal="center" vertical="center" wrapText="1"/>
    </xf>
    <xf numFmtId="0" fontId="59" fillId="2" borderId="14" xfId="0" applyFont="1" applyFill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left" vertical="center"/>
    </xf>
    <xf numFmtId="0" fontId="59" fillId="2" borderId="15" xfId="0" applyFont="1" applyFill="1" applyBorder="1" applyAlignment="1">
      <alignment horizontal="center" vertical="center" wrapText="1"/>
    </xf>
    <xf numFmtId="0" fontId="61" fillId="2" borderId="15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59" fillId="2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/>
    <xf numFmtId="0" fontId="10" fillId="2" borderId="0" xfId="0" applyFont="1" applyFill="1" applyBorder="1" applyAlignment="1"/>
    <xf numFmtId="0" fontId="62" fillId="2" borderId="0" xfId="0" applyFont="1" applyFill="1" applyBorder="1" applyAlignment="1"/>
    <xf numFmtId="0" fontId="7" fillId="0" borderId="0" xfId="0" applyFont="1" applyFill="1" applyBorder="1" applyAlignment="1">
      <alignment horizontal="right" vertical="center"/>
    </xf>
    <xf numFmtId="178" fontId="13" fillId="2" borderId="1" xfId="0" applyNumberFormat="1" applyFont="1" applyFill="1" applyBorder="1" applyAlignment="1" applyProtection="1">
      <alignment horizontal="center" vertical="center" wrapText="1"/>
    </xf>
    <xf numFmtId="0" fontId="62" fillId="0" borderId="0" xfId="0" applyFont="1" applyFill="1" applyBorder="1" applyAlignment="1"/>
    <xf numFmtId="0" fontId="14" fillId="2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 wrapText="1"/>
    </xf>
    <xf numFmtId="2" fontId="29" fillId="2" borderId="1" xfId="0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right" vertical="center" wrapText="1"/>
    </xf>
    <xf numFmtId="0" fontId="53" fillId="0" borderId="0" xfId="0" applyFont="1" applyFill="1" applyBorder="1" applyAlignment="1">
      <alignment horizontal="center" vertical="center" wrapText="1"/>
    </xf>
    <xf numFmtId="0" fontId="53" fillId="0" borderId="0" xfId="0" applyNumberFormat="1" applyFont="1" applyFill="1" applyBorder="1" applyAlignment="1">
      <alignment horizontal="center" vertical="center" wrapText="1"/>
    </xf>
    <xf numFmtId="0" fontId="63" fillId="0" borderId="0" xfId="0" applyFont="1" applyFill="1" applyBorder="1" applyAlignment="1">
      <alignment horizontal="center" vertical="center" wrapText="1"/>
    </xf>
    <xf numFmtId="0" fontId="10" fillId="0" borderId="0" xfId="0" applyNumberFormat="1" applyFont="1" applyFill="1" applyBorder="1" applyAlignment="1">
      <alignment horizontal="right" vertical="center" wrapText="1"/>
    </xf>
    <xf numFmtId="0" fontId="53" fillId="0" borderId="1" xfId="0" applyNumberFormat="1" applyFont="1" applyFill="1" applyBorder="1" applyAlignment="1">
      <alignment horizontal="left" vertical="center" wrapText="1"/>
    </xf>
    <xf numFmtId="0" fontId="53" fillId="0" borderId="1" xfId="0" applyNumberFormat="1" applyFont="1" applyFill="1" applyBorder="1" applyAlignment="1">
      <alignment horizontal="center" vertical="center"/>
    </xf>
    <xf numFmtId="3" fontId="64" fillId="0" borderId="1" xfId="0" applyNumberFormat="1" applyFont="1" applyFill="1" applyBorder="1" applyAlignment="1">
      <alignment horizontal="center" vertical="center" wrapText="1" shrinkToFit="1"/>
    </xf>
    <xf numFmtId="3" fontId="52" fillId="0" borderId="1" xfId="0" applyNumberFormat="1" applyFont="1" applyFill="1" applyBorder="1" applyAlignment="1">
      <alignment horizontal="center" vertical="center" wrapText="1" shrinkToFit="1"/>
    </xf>
    <xf numFmtId="0" fontId="65" fillId="0" borderId="1" xfId="0" applyFont="1" applyFill="1" applyBorder="1" applyAlignment="1">
      <alignment horizontal="center" vertical="center" wrapText="1"/>
    </xf>
    <xf numFmtId="0" fontId="29" fillId="0" borderId="1" xfId="0" applyNumberFormat="1" applyFont="1" applyFill="1" applyBorder="1" applyAlignment="1" applyProtection="1">
      <alignment horizontal="left" vertical="center"/>
    </xf>
    <xf numFmtId="0" fontId="66" fillId="0" borderId="0" xfId="0" applyFont="1" applyFill="1" applyBorder="1" applyAlignment="1">
      <alignment horizontal="center" vertical="center" wrapText="1"/>
    </xf>
    <xf numFmtId="3" fontId="61" fillId="0" borderId="1" xfId="0" applyNumberFormat="1" applyFont="1" applyFill="1" applyBorder="1" applyAlignment="1">
      <alignment horizontal="center" vertical="center" wrapText="1" shrinkToFi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3" fontId="14" fillId="0" borderId="1" xfId="0" applyNumberFormat="1" applyFont="1" applyFill="1" applyBorder="1" applyAlignment="1" applyProtection="1">
      <alignment horizontal="center" vertical="center" wrapText="1"/>
    </xf>
    <xf numFmtId="0" fontId="67" fillId="0" borderId="1" xfId="0" applyNumberFormat="1" applyFont="1" applyFill="1" applyBorder="1" applyAlignment="1" applyProtection="1">
      <alignment horizontal="center" vertical="center" wrapText="1"/>
    </xf>
    <xf numFmtId="0" fontId="61" fillId="2" borderId="0" xfId="0" applyFont="1" applyFill="1" applyAlignment="1">
      <alignment horizontal="left" vertical="center" wrapText="1"/>
    </xf>
    <xf numFmtId="0" fontId="53" fillId="2" borderId="0" xfId="0" applyFont="1" applyFill="1" applyAlignment="1">
      <alignment horizontal="right" vertical="center" wrapText="1"/>
    </xf>
    <xf numFmtId="0" fontId="68" fillId="0" borderId="13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 applyProtection="1">
      <alignment horizontal="left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69" fillId="0" borderId="16" xfId="0" applyFont="1" applyFill="1" applyBorder="1" applyAlignment="1">
      <alignment horizontal="center" vertical="center" wrapText="1"/>
    </xf>
    <xf numFmtId="0" fontId="70" fillId="0" borderId="17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vertical="center"/>
    </xf>
    <xf numFmtId="0" fontId="2" fillId="4" borderId="0" xfId="0" applyFont="1" applyFill="1" applyBorder="1" applyAlignment="1">
      <alignment vertical="center"/>
    </xf>
    <xf numFmtId="57" fontId="72" fillId="0" borderId="0" xfId="0" applyNumberFormat="1" applyFont="1" applyFill="1" applyBorder="1" applyAlignment="1">
      <alignment horizontal="left" vertical="center"/>
    </xf>
    <xf numFmtId="0" fontId="4" fillId="4" borderId="1" xfId="0" applyFont="1" applyFill="1" applyBorder="1" applyAlignment="1">
      <alignment horizontal="center" vertical="center"/>
    </xf>
    <xf numFmtId="0" fontId="67" fillId="0" borderId="1" xfId="1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57" fontId="72" fillId="0" borderId="0" xfId="0" applyNumberFormat="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3" fontId="14" fillId="0" borderId="1" xfId="0" applyNumberFormat="1" applyFont="1" applyFill="1" applyBorder="1" applyAlignment="1" applyProtection="1">
      <alignment horizontal="left" vertical="center" wrapText="1"/>
    </xf>
    <xf numFmtId="0" fontId="14" fillId="0" borderId="1" xfId="0" applyFont="1" applyFill="1" applyBorder="1" applyAlignment="1">
      <alignment horizontal="distributed" vertical="center" wrapText="1"/>
    </xf>
    <xf numFmtId="0" fontId="14" fillId="0" borderId="1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horizontal="distributed" vertical="center" wrapText="1"/>
    </xf>
    <xf numFmtId="0" fontId="55" fillId="0" borderId="0" xfId="0" applyFont="1" applyFill="1" applyBorder="1" applyAlignment="1">
      <alignment horizontal="left" vertical="center" wrapText="1"/>
    </xf>
    <xf numFmtId="0" fontId="73" fillId="0" borderId="0" xfId="0" applyFont="1" applyFill="1" applyBorder="1" applyAlignment="1">
      <alignment horizontal="left" vertical="top"/>
    </xf>
    <xf numFmtId="0" fontId="61" fillId="2" borderId="1" xfId="0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center" vertical="center" wrapText="1"/>
    </xf>
    <xf numFmtId="0" fontId="74" fillId="0" borderId="0" xfId="0" applyNumberFormat="1" applyFont="1" applyFill="1" applyBorder="1" applyAlignment="1" applyProtection="1">
      <alignment horizontal="left" vertical="center" wrapText="1"/>
    </xf>
    <xf numFmtId="0" fontId="75" fillId="0" borderId="0" xfId="0" applyFont="1" applyFill="1" applyBorder="1" applyAlignment="1">
      <alignment horizontal="left" vertical="top"/>
    </xf>
    <xf numFmtId="0" fontId="59" fillId="2" borderId="1" xfId="0" applyFont="1" applyFill="1" applyBorder="1" applyAlignment="1">
      <alignment horizontal="left" vertical="center" wrapText="1"/>
    </xf>
    <xf numFmtId="0" fontId="59" fillId="2" borderId="1" xfId="0" applyNumberFormat="1" applyFont="1" applyFill="1" applyBorder="1" applyAlignment="1">
      <alignment horizontal="center" vertical="center" wrapText="1"/>
    </xf>
    <xf numFmtId="0" fontId="61" fillId="2" borderId="1" xfId="0" applyFont="1" applyFill="1" applyBorder="1" applyAlignment="1">
      <alignment horizontal="left" vertical="center" wrapText="1"/>
    </xf>
    <xf numFmtId="0" fontId="61" fillId="2" borderId="1" xfId="0" applyNumberFormat="1" applyFont="1" applyFill="1" applyBorder="1" applyAlignment="1">
      <alignment horizontal="center" vertical="center" wrapText="1"/>
    </xf>
    <xf numFmtId="0" fontId="14" fillId="0" borderId="1" xfId="10" applyFont="1" applyFill="1" applyBorder="1" applyAlignment="1">
      <alignment vertical="center"/>
    </xf>
    <xf numFmtId="0" fontId="67" fillId="0" borderId="1" xfId="10" applyFont="1" applyFill="1" applyBorder="1" applyAlignment="1">
      <alignment horizontal="center" vertical="center"/>
    </xf>
    <xf numFmtId="0" fontId="7" fillId="0" borderId="1" xfId="10" applyFont="1" applyFill="1" applyBorder="1" applyAlignment="1">
      <alignment vertical="center"/>
    </xf>
    <xf numFmtId="0" fontId="13" fillId="0" borderId="1" xfId="10" applyFont="1" applyFill="1" applyBorder="1" applyAlignment="1">
      <alignment horizontal="center" vertical="center"/>
    </xf>
    <xf numFmtId="0" fontId="76" fillId="0" borderId="0" xfId="6" applyFont="1" applyBorder="1" applyAlignment="1">
      <alignment horizontal="center" vertical="center" wrapText="1"/>
    </xf>
    <xf numFmtId="0" fontId="15" fillId="4" borderId="0" xfId="10" applyFont="1" applyFill="1" applyAlignment="1">
      <alignment horizontal="right" vertical="center"/>
    </xf>
    <xf numFmtId="0" fontId="6" fillId="4" borderId="1" xfId="10" applyFont="1" applyFill="1" applyBorder="1" applyAlignment="1">
      <alignment horizontal="center" vertical="center"/>
    </xf>
    <xf numFmtId="0" fontId="78" fillId="0" borderId="0" xfId="10" applyFont="1" applyFill="1" applyAlignment="1">
      <alignment vertical="center"/>
    </xf>
    <xf numFmtId="0" fontId="15" fillId="0" borderId="0" xfId="10" applyFont="1" applyFill="1" applyAlignment="1">
      <alignment vertical="center"/>
    </xf>
    <xf numFmtId="0" fontId="79" fillId="0" borderId="0" xfId="10" applyFont="1" applyFill="1" applyAlignment="1">
      <alignment horizontal="center" vertical="center"/>
    </xf>
    <xf numFmtId="0" fontId="80" fillId="0" borderId="0" xfId="10" applyFont="1" applyFill="1" applyAlignment="1">
      <alignment vertical="center"/>
    </xf>
    <xf numFmtId="0" fontId="80" fillId="0" borderId="0" xfId="10" applyFont="1" applyFill="1" applyAlignment="1">
      <alignment horizontal="center" vertical="center"/>
    </xf>
    <xf numFmtId="0" fontId="94" fillId="0" borderId="0" xfId="10" applyFill="1">
      <alignment vertical="center"/>
    </xf>
    <xf numFmtId="0" fontId="81" fillId="0" borderId="0" xfId="10" applyFont="1" applyFill="1" applyAlignment="1">
      <alignment horizontal="center" vertical="center"/>
    </xf>
    <xf numFmtId="0" fontId="15" fillId="0" borderId="0" xfId="10" applyFont="1" applyFill="1" applyAlignment="1">
      <alignment horizontal="center" vertical="center"/>
    </xf>
    <xf numFmtId="0" fontId="15" fillId="0" borderId="0" xfId="10" applyFont="1" applyFill="1" applyAlignment="1">
      <alignment horizontal="right" vertical="center"/>
    </xf>
    <xf numFmtId="0" fontId="6" fillId="0" borderId="1" xfId="10" applyFont="1" applyFill="1" applyBorder="1" applyAlignment="1">
      <alignment horizontal="center" vertical="center"/>
    </xf>
    <xf numFmtId="0" fontId="15" fillId="0" borderId="1" xfId="10" applyFont="1" applyFill="1" applyBorder="1" applyAlignment="1">
      <alignment vertical="center"/>
    </xf>
    <xf numFmtId="0" fontId="82" fillId="0" borderId="1" xfId="10" applyFont="1" applyFill="1" applyBorder="1" applyAlignment="1">
      <alignment vertical="center"/>
    </xf>
    <xf numFmtId="0" fontId="81" fillId="0" borderId="1" xfId="10" applyFont="1" applyFill="1" applyBorder="1" applyAlignment="1">
      <alignment horizontal="center" vertical="center"/>
    </xf>
    <xf numFmtId="0" fontId="80" fillId="0" borderId="1" xfId="10" applyFont="1" applyFill="1" applyBorder="1" applyAlignment="1">
      <alignment vertical="center"/>
    </xf>
    <xf numFmtId="0" fontId="15" fillId="0" borderId="1" xfId="4" applyFont="1" applyFill="1" applyBorder="1" applyAlignment="1">
      <alignment horizontal="left" vertical="center"/>
    </xf>
    <xf numFmtId="0" fontId="15" fillId="0" borderId="1" xfId="4" applyFont="1" applyFill="1" applyBorder="1" applyAlignment="1">
      <alignment vertical="center"/>
    </xf>
    <xf numFmtId="0" fontId="15" fillId="0" borderId="1" xfId="4" applyFont="1" applyFill="1" applyBorder="1" applyAlignment="1">
      <alignment horizontal="center" vertical="center"/>
    </xf>
    <xf numFmtId="0" fontId="82" fillId="0" borderId="1" xfId="4" applyFont="1" applyFill="1" applyBorder="1" applyAlignment="1">
      <alignment horizontal="distributed" vertical="center"/>
    </xf>
    <xf numFmtId="0" fontId="83" fillId="4" borderId="0" xfId="10" applyFont="1" applyFill="1" applyAlignment="1">
      <alignment vertical="center"/>
    </xf>
    <xf numFmtId="0" fontId="80" fillId="4" borderId="0" xfId="10" applyFont="1" applyFill="1" applyAlignment="1">
      <alignment vertical="center"/>
    </xf>
    <xf numFmtId="0" fontId="15" fillId="4" borderId="0" xfId="10" applyFont="1" applyFill="1" applyAlignment="1">
      <alignment vertical="center"/>
    </xf>
    <xf numFmtId="0" fontId="79" fillId="0" borderId="0" xfId="10" applyFont="1" applyAlignment="1">
      <alignment horizontal="center" vertical="center"/>
    </xf>
    <xf numFmtId="0" fontId="80" fillId="4" borderId="0" xfId="10" applyFont="1" applyFill="1" applyAlignment="1">
      <alignment horizontal="center" vertical="center"/>
    </xf>
    <xf numFmtId="0" fontId="80" fillId="0" borderId="0" xfId="10" applyFont="1">
      <alignment vertical="center"/>
    </xf>
    <xf numFmtId="0" fontId="84" fillId="0" borderId="0" xfId="10" applyFont="1" applyFill="1" applyAlignment="1">
      <alignment horizontal="center" vertical="center"/>
    </xf>
    <xf numFmtId="0" fontId="6" fillId="0" borderId="1" xfId="10" applyFont="1" applyFill="1" applyBorder="1" applyAlignment="1">
      <alignment horizontal="center" vertical="center" wrapText="1"/>
    </xf>
    <xf numFmtId="0" fontId="80" fillId="0" borderId="0" xfId="10" applyFont="1" applyFill="1">
      <alignment vertical="center"/>
    </xf>
    <xf numFmtId="0" fontId="15" fillId="0" borderId="0" xfId="10" applyFont="1" applyFill="1">
      <alignment vertical="center"/>
    </xf>
    <xf numFmtId="0" fontId="15" fillId="4" borderId="1" xfId="4" applyFont="1" applyFill="1" applyBorder="1" applyAlignment="1">
      <alignment horizontal="left" vertical="center"/>
    </xf>
    <xf numFmtId="0" fontId="15" fillId="4" borderId="1" xfId="4" applyFont="1" applyFill="1" applyBorder="1" applyAlignment="1">
      <alignment vertical="center"/>
    </xf>
    <xf numFmtId="0" fontId="15" fillId="4" borderId="1" xfId="4" applyFont="1" applyFill="1" applyBorder="1" applyAlignment="1">
      <alignment horizontal="center" vertical="center"/>
    </xf>
    <xf numFmtId="0" fontId="15" fillId="4" borderId="1" xfId="10" applyFont="1" applyFill="1" applyBorder="1" applyAlignment="1">
      <alignment vertical="center"/>
    </xf>
    <xf numFmtId="0" fontId="82" fillId="4" borderId="1" xfId="4" applyFont="1" applyFill="1" applyBorder="1" applyAlignment="1">
      <alignment horizontal="distributed" vertical="center"/>
    </xf>
    <xf numFmtId="0" fontId="79" fillId="4" borderId="0" xfId="10" applyFont="1" applyFill="1" applyAlignment="1">
      <alignment horizontal="center" vertical="center"/>
    </xf>
    <xf numFmtId="0" fontId="1" fillId="0" borderId="0" xfId="10" applyFont="1" applyFill="1" applyBorder="1" applyAlignment="1">
      <alignment vertical="center"/>
    </xf>
    <xf numFmtId="0" fontId="2" fillId="0" borderId="0" xfId="10" applyFont="1" applyFill="1" applyBorder="1" applyAlignment="1"/>
    <xf numFmtId="0" fontId="2" fillId="0" borderId="0" xfId="10" applyFont="1" applyFill="1" applyBorder="1" applyAlignment="1">
      <alignment vertical="center"/>
    </xf>
    <xf numFmtId="0" fontId="4" fillId="0" borderId="0" xfId="10" applyFont="1" applyFill="1" applyBorder="1" applyAlignment="1">
      <alignment vertical="center"/>
    </xf>
    <xf numFmtId="0" fontId="28" fillId="0" borderId="0" xfId="10" applyFont="1" applyFill="1" applyBorder="1" applyAlignment="1">
      <alignment vertical="center"/>
    </xf>
    <xf numFmtId="0" fontId="5" fillId="0" borderId="0" xfId="10" applyFont="1" applyFill="1" applyBorder="1" applyAlignment="1">
      <alignment horizontal="right" vertical="center"/>
    </xf>
    <xf numFmtId="0" fontId="4" fillId="0" borderId="1" xfId="10" applyFont="1" applyFill="1" applyBorder="1" applyAlignment="1">
      <alignment horizontal="center" vertical="center"/>
    </xf>
    <xf numFmtId="0" fontId="2" fillId="0" borderId="1" xfId="10" applyFont="1" applyFill="1" applyBorder="1" applyAlignment="1"/>
    <xf numFmtId="0" fontId="14" fillId="0" borderId="1" xfId="10" applyFont="1" applyFill="1" applyBorder="1" applyAlignment="1">
      <alignment horizontal="center" vertical="center"/>
    </xf>
    <xf numFmtId="0" fontId="85" fillId="0" borderId="0" xfId="10" applyFont="1" applyFill="1" applyBorder="1" applyAlignment="1">
      <alignment vertical="center"/>
    </xf>
    <xf numFmtId="0" fontId="4" fillId="0" borderId="1" xfId="10" applyFont="1" applyFill="1" applyBorder="1" applyAlignment="1">
      <alignment horizontal="center" vertical="center" wrapText="1"/>
    </xf>
    <xf numFmtId="0" fontId="86" fillId="0" borderId="0" xfId="0" applyFont="1" applyFill="1" applyBorder="1" applyAlignment="1">
      <alignment vertical="center"/>
    </xf>
    <xf numFmtId="0" fontId="87" fillId="0" borderId="0" xfId="0" applyFont="1" applyFill="1" applyBorder="1" applyAlignment="1">
      <alignment vertical="center"/>
    </xf>
    <xf numFmtId="0" fontId="88" fillId="0" borderId="0" xfId="0" applyFont="1" applyFill="1" applyBorder="1" applyAlignment="1">
      <alignment vertical="center"/>
    </xf>
    <xf numFmtId="0" fontId="89" fillId="0" borderId="0" xfId="0" applyFont="1" applyFill="1" applyBorder="1" applyAlignment="1">
      <alignment vertical="center"/>
    </xf>
    <xf numFmtId="0" fontId="90" fillId="4" borderId="0" xfId="0" applyFont="1" applyFill="1" applyBorder="1" applyAlignment="1">
      <alignment vertical="center"/>
    </xf>
    <xf numFmtId="49" fontId="54" fillId="0" borderId="0" xfId="0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49" fontId="4" fillId="4" borderId="1" xfId="0" applyNumberFormat="1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justify" vertical="center"/>
    </xf>
    <xf numFmtId="0" fontId="7" fillId="4" borderId="1" xfId="10" applyFont="1" applyFill="1" applyBorder="1" applyAlignment="1">
      <alignment horizontal="center" vertical="center"/>
    </xf>
    <xf numFmtId="0" fontId="91" fillId="4" borderId="1" xfId="1" applyNumberFormat="1" applyFont="1" applyFill="1" applyBorder="1" applyAlignment="1" applyProtection="1">
      <alignment vertical="center"/>
    </xf>
    <xf numFmtId="0" fontId="92" fillId="4" borderId="1" xfId="1" applyNumberFormat="1" applyFill="1" applyBorder="1" applyAlignment="1" applyProtection="1">
      <alignment vertical="center"/>
    </xf>
    <xf numFmtId="0" fontId="91" fillId="0" borderId="1" xfId="1" applyNumberFormat="1" applyFont="1" applyFill="1" applyBorder="1" applyAlignment="1" applyProtection="1">
      <alignment vertical="center"/>
    </xf>
    <xf numFmtId="0" fontId="91" fillId="0" borderId="1" xfId="1" applyNumberFormat="1" applyFont="1" applyFill="1" applyBorder="1" applyAlignment="1" applyProtection="1">
      <alignment vertical="center" wrapText="1"/>
    </xf>
    <xf numFmtId="0" fontId="92" fillId="0" borderId="1" xfId="1" applyNumberFormat="1" applyFill="1" applyBorder="1" applyAlignment="1" applyProtection="1">
      <alignment vertical="center"/>
    </xf>
    <xf numFmtId="0" fontId="6" fillId="0" borderId="1" xfId="0" applyFont="1" applyFill="1" applyBorder="1" applyAlignment="1">
      <alignment horizontal="justify" vertical="center"/>
    </xf>
    <xf numFmtId="0" fontId="92" fillId="4" borderId="1" xfId="1" applyNumberFormat="1" applyFill="1" applyBorder="1" applyAlignment="1" applyProtection="1">
      <alignment vertical="center" wrapText="1"/>
    </xf>
    <xf numFmtId="0" fontId="91" fillId="0" borderId="0" xfId="1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10" applyFont="1" applyFill="1" applyAlignment="1">
      <alignment horizontal="center" vertical="center"/>
    </xf>
    <xf numFmtId="0" fontId="4" fillId="0" borderId="2" xfId="10" applyFont="1" applyFill="1" applyBorder="1" applyAlignment="1">
      <alignment horizontal="center" vertical="center"/>
    </xf>
    <xf numFmtId="0" fontId="4" fillId="0" borderId="3" xfId="10" applyFont="1" applyFill="1" applyBorder="1" applyAlignment="1">
      <alignment horizontal="center" vertical="center"/>
    </xf>
    <xf numFmtId="0" fontId="3" fillId="0" borderId="0" xfId="10" applyFont="1" applyFill="1" applyBorder="1" applyAlignment="1">
      <alignment horizontal="center" vertical="center"/>
    </xf>
    <xf numFmtId="0" fontId="3" fillId="0" borderId="0" xfId="10" applyFont="1" applyFill="1" applyAlignment="1">
      <alignment horizontal="center" vertical="center" wrapText="1"/>
    </xf>
    <xf numFmtId="0" fontId="6" fillId="4" borderId="2" xfId="10" applyFont="1" applyFill="1" applyBorder="1" applyAlignment="1">
      <alignment horizontal="center" vertical="center"/>
    </xf>
    <xf numFmtId="0" fontId="6" fillId="4" borderId="3" xfId="10" applyFont="1" applyFill="1" applyBorder="1" applyAlignment="1">
      <alignment horizontal="center" vertical="center"/>
    </xf>
    <xf numFmtId="0" fontId="77" fillId="0" borderId="2" xfId="10" applyFont="1" applyFill="1" applyBorder="1" applyAlignment="1">
      <alignment horizontal="center" vertical="center"/>
    </xf>
    <xf numFmtId="0" fontId="67" fillId="0" borderId="3" xfId="1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 wrapText="1"/>
    </xf>
    <xf numFmtId="0" fontId="53" fillId="0" borderId="0" xfId="0" applyFont="1" applyFill="1" applyAlignment="1">
      <alignment horizontal="right" vertical="center" wrapText="1"/>
    </xf>
    <xf numFmtId="0" fontId="53" fillId="0" borderId="0" xfId="0" applyFont="1" applyFill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29" fillId="0" borderId="0" xfId="0" applyFont="1" applyFill="1" applyAlignment="1">
      <alignment horizontal="right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77" fontId="53" fillId="0" borderId="0" xfId="0" applyNumberFormat="1" applyFont="1" applyFill="1" applyAlignment="1">
      <alignment horizontal="left" vertical="center"/>
    </xf>
    <xf numFmtId="0" fontId="53" fillId="0" borderId="0" xfId="0" applyFont="1" applyFill="1" applyAlignment="1">
      <alignment horizontal="left" vertical="center" wrapText="1"/>
    </xf>
    <xf numFmtId="0" fontId="53" fillId="0" borderId="0" xfId="0" applyFont="1" applyFill="1" applyBorder="1" applyAlignment="1">
      <alignment horizontal="left" vertical="center" wrapText="1"/>
    </xf>
    <xf numFmtId="0" fontId="42" fillId="0" borderId="0" xfId="0" applyFont="1" applyFill="1" applyBorder="1" applyAlignment="1">
      <alignment horizontal="left" vertical="center" wrapText="1"/>
    </xf>
    <xf numFmtId="0" fontId="45" fillId="0" borderId="0" xfId="0" applyFont="1" applyFill="1" applyAlignment="1">
      <alignment horizontal="center" vertical="center" wrapText="1"/>
    </xf>
    <xf numFmtId="0" fontId="45" fillId="0" borderId="0" xfId="0" applyNumberFormat="1" applyFont="1" applyFill="1" applyAlignment="1">
      <alignment horizontal="center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53" fillId="0" borderId="0" xfId="0" applyNumberFormat="1" applyFont="1" applyFill="1" applyBorder="1" applyAlignment="1">
      <alignment horizontal="left" vertical="center" wrapText="1"/>
    </xf>
    <xf numFmtId="0" fontId="48" fillId="0" borderId="1" xfId="0" applyFont="1" applyFill="1" applyBorder="1" applyAlignment="1">
      <alignment horizontal="center" vertical="center" wrapText="1"/>
    </xf>
    <xf numFmtId="0" fontId="48" fillId="0" borderId="1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3" fontId="7" fillId="0" borderId="2" xfId="0" applyNumberFormat="1" applyFont="1" applyFill="1" applyBorder="1" applyAlignment="1" applyProtection="1">
      <alignment horizontal="center" vertical="center" wrapText="1"/>
    </xf>
    <xf numFmtId="3" fontId="7" fillId="0" borderId="3" xfId="0" applyNumberFormat="1" applyFont="1" applyFill="1" applyBorder="1" applyAlignment="1" applyProtection="1">
      <alignment horizontal="center" vertical="center" wrapText="1"/>
    </xf>
    <xf numFmtId="0" fontId="57" fillId="0" borderId="0" xfId="0" applyFont="1" applyFill="1" applyBorder="1" applyAlignment="1">
      <alignment horizontal="center" vertical="center" wrapText="1"/>
    </xf>
    <xf numFmtId="0" fontId="44" fillId="0" borderId="0" xfId="0" applyFont="1" applyFill="1" applyAlignment="1">
      <alignment horizontal="center" vertical="center" wrapText="1"/>
    </xf>
    <xf numFmtId="0" fontId="54" fillId="0" borderId="0" xfId="0" applyFont="1" applyFill="1" applyAlignment="1">
      <alignment horizontal="right" vertical="center" wrapText="1"/>
    </xf>
    <xf numFmtId="0" fontId="10" fillId="0" borderId="0" xfId="0" applyFont="1" applyFill="1" applyAlignment="1">
      <alignment horizontal="right" vertical="top" wrapText="1"/>
    </xf>
    <xf numFmtId="0" fontId="39" fillId="3" borderId="0" xfId="0" applyNumberFormat="1" applyFont="1" applyFill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left" vertical="center" wrapText="1"/>
    </xf>
    <xf numFmtId="0" fontId="20" fillId="0" borderId="0" xfId="10" applyFont="1" applyFill="1" applyAlignment="1">
      <alignment horizontal="center" vertical="center" wrapText="1"/>
    </xf>
    <xf numFmtId="0" fontId="24" fillId="0" borderId="0" xfId="0" applyFont="1" applyAlignment="1">
      <alignment horizontal="right" vertical="center"/>
    </xf>
    <xf numFmtId="0" fontId="25" fillId="0" borderId="1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1" fillId="0" borderId="0" xfId="0" applyFont="1" applyAlignment="1">
      <alignment horizontal="left" vertical="center"/>
    </xf>
    <xf numFmtId="0" fontId="7" fillId="0" borderId="0" xfId="10" applyFont="1" applyFill="1" applyAlignment="1">
      <alignment horizontal="right" vertical="center"/>
    </xf>
    <xf numFmtId="0" fontId="18" fillId="0" borderId="1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</cellXfs>
  <cellStyles count="14">
    <cellStyle name="Normal" xfId="13"/>
    <cellStyle name="常规" xfId="0" builtinId="0"/>
    <cellStyle name="常规 10" xfId="5"/>
    <cellStyle name="常规 10 10 2 2" xfId="2"/>
    <cellStyle name="常规 11" xfId="6"/>
    <cellStyle name="常规 2" xfId="8"/>
    <cellStyle name="常规 2 4" xfId="7"/>
    <cellStyle name="常规 29" xfId="9"/>
    <cellStyle name="常规 3" xfId="10"/>
    <cellStyle name="常规 3 2" xfId="4"/>
    <cellStyle name="常规 5" xfId="11"/>
    <cellStyle name="常规 6" xfId="3"/>
    <cellStyle name="常规_2016年预算表格20160314最后定稿)1" xfId="12"/>
    <cellStyle name="超链接" xfId="1" builtinId="8"/>
  </cellStyles>
  <dxfs count="0"/>
  <tableStyles count="0" defaultTableStyle="TableStyleMedium2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49"/>
  <sheetViews>
    <sheetView topLeftCell="B11" zoomScale="115" zoomScaleNormal="115" workbookViewId="0">
      <selection activeCell="B17" sqref="B17"/>
    </sheetView>
  </sheetViews>
  <sheetFormatPr defaultColWidth="115.875" defaultRowHeight="24.95" customHeight="1"/>
  <cols>
    <col min="1" max="1" width="17.5" style="239" customWidth="1"/>
    <col min="2" max="2" width="76.5" style="240" customWidth="1"/>
    <col min="3" max="32" width="9" style="3" customWidth="1"/>
    <col min="33" max="16384" width="115.875" style="3"/>
  </cols>
  <sheetData>
    <row r="1" spans="1:2" ht="30" customHeight="1">
      <c r="A1" s="253" t="s">
        <v>0</v>
      </c>
      <c r="B1" s="253"/>
    </row>
    <row r="2" spans="1:2" ht="15.95" customHeight="1">
      <c r="A2" s="241"/>
      <c r="B2" s="241"/>
    </row>
    <row r="3" spans="1:2" ht="23.1" customHeight="1">
      <c r="A3" s="242" t="s">
        <v>1</v>
      </c>
      <c r="B3" s="243" t="s">
        <v>2</v>
      </c>
    </row>
    <row r="4" spans="1:2" ht="23.25" customHeight="1">
      <c r="A4" s="244" t="s">
        <v>3</v>
      </c>
      <c r="B4" s="245" t="s">
        <v>4</v>
      </c>
    </row>
    <row r="5" spans="1:2" customFormat="1" ht="23.25" customHeight="1">
      <c r="A5" s="244" t="s">
        <v>5</v>
      </c>
      <c r="B5" s="245" t="s">
        <v>6</v>
      </c>
    </row>
    <row r="6" spans="1:2" s="234" customFormat="1" ht="23.25" customHeight="1">
      <c r="A6" s="244" t="s">
        <v>7</v>
      </c>
      <c r="B6" s="246" t="s">
        <v>8</v>
      </c>
    </row>
    <row r="7" spans="1:2" ht="23.25" customHeight="1">
      <c r="A7" s="244" t="s">
        <v>9</v>
      </c>
      <c r="B7" s="246" t="s">
        <v>10</v>
      </c>
    </row>
    <row r="8" spans="1:2" ht="23.25" customHeight="1">
      <c r="A8" s="244" t="s">
        <v>11</v>
      </c>
      <c r="B8" s="247" t="s">
        <v>12</v>
      </c>
    </row>
    <row r="9" spans="1:2" ht="23.25" customHeight="1">
      <c r="A9" s="244" t="s">
        <v>13</v>
      </c>
      <c r="B9" s="248" t="s">
        <v>14</v>
      </c>
    </row>
    <row r="10" spans="1:2" ht="23.25" customHeight="1">
      <c r="A10" s="244" t="s">
        <v>15</v>
      </c>
      <c r="B10" s="249" t="s">
        <v>16</v>
      </c>
    </row>
    <row r="11" spans="1:2" ht="23.25" customHeight="1">
      <c r="A11" s="244" t="s">
        <v>17</v>
      </c>
      <c r="B11" s="249" t="s">
        <v>18</v>
      </c>
    </row>
    <row r="12" spans="1:2" ht="23.25" customHeight="1">
      <c r="A12" s="244" t="s">
        <v>19</v>
      </c>
      <c r="B12" s="249" t="s">
        <v>20</v>
      </c>
    </row>
    <row r="13" spans="1:2" s="235" customFormat="1" ht="23.1" customHeight="1">
      <c r="A13" s="242" t="s">
        <v>21</v>
      </c>
      <c r="B13" s="250" t="s">
        <v>22</v>
      </c>
    </row>
    <row r="14" spans="1:2" s="236" customFormat="1" ht="23.1" customHeight="1">
      <c r="A14" s="244">
        <v>10</v>
      </c>
      <c r="B14" s="247" t="s">
        <v>23</v>
      </c>
    </row>
    <row r="15" spans="1:2" s="234" customFormat="1" ht="23.1" customHeight="1">
      <c r="A15" s="244">
        <v>11</v>
      </c>
      <c r="B15" s="249" t="s">
        <v>24</v>
      </c>
    </row>
    <row r="16" spans="1:2" s="234" customFormat="1" ht="23.1" customHeight="1">
      <c r="A16" s="244">
        <v>12</v>
      </c>
      <c r="B16" s="249" t="s">
        <v>25</v>
      </c>
    </row>
    <row r="17" spans="1:2" s="234" customFormat="1" ht="23.1" customHeight="1">
      <c r="A17" s="244">
        <v>13</v>
      </c>
      <c r="B17" s="247" t="s">
        <v>26</v>
      </c>
    </row>
    <row r="18" spans="1:2" s="234" customFormat="1" ht="23.1" customHeight="1">
      <c r="A18" s="244">
        <v>14</v>
      </c>
      <c r="B18" s="249" t="s">
        <v>27</v>
      </c>
    </row>
    <row r="19" spans="1:2" s="234" customFormat="1" ht="23.1" customHeight="1">
      <c r="A19" s="244">
        <v>15</v>
      </c>
      <c r="B19" s="249" t="s">
        <v>28</v>
      </c>
    </row>
    <row r="20" spans="1:2" s="234" customFormat="1" ht="23.1" customHeight="1">
      <c r="A20" s="244">
        <v>16</v>
      </c>
      <c r="B20" s="246" t="s">
        <v>29</v>
      </c>
    </row>
    <row r="21" spans="1:2" s="234" customFormat="1" ht="23.1" customHeight="1">
      <c r="A21" s="244">
        <v>17</v>
      </c>
      <c r="B21" s="245" t="s">
        <v>30</v>
      </c>
    </row>
    <row r="22" spans="1:2" s="235" customFormat="1" ht="23.1" customHeight="1">
      <c r="A22" s="242" t="s">
        <v>31</v>
      </c>
      <c r="B22" s="243" t="s">
        <v>32</v>
      </c>
    </row>
    <row r="23" spans="1:2" s="236" customFormat="1" ht="23.1" customHeight="1">
      <c r="A23" s="244">
        <v>18</v>
      </c>
      <c r="B23" s="246" t="s">
        <v>33</v>
      </c>
    </row>
    <row r="24" spans="1:2" s="234" customFormat="1" ht="23.1" customHeight="1">
      <c r="A24" s="244">
        <v>19</v>
      </c>
      <c r="B24" s="246" t="s">
        <v>34</v>
      </c>
    </row>
    <row r="25" spans="1:2" s="234" customFormat="1" ht="23.1" customHeight="1">
      <c r="A25" s="244">
        <v>20</v>
      </c>
      <c r="B25" s="246" t="s">
        <v>35</v>
      </c>
    </row>
    <row r="26" spans="1:2" s="234" customFormat="1" ht="23.1" customHeight="1">
      <c r="A26" s="244">
        <v>21</v>
      </c>
      <c r="B26" s="246" t="s">
        <v>36</v>
      </c>
    </row>
    <row r="27" spans="1:2" s="234" customFormat="1" ht="23.1" customHeight="1">
      <c r="A27" s="244">
        <v>22</v>
      </c>
      <c r="B27" s="246" t="s">
        <v>37</v>
      </c>
    </row>
    <row r="28" spans="1:2" s="234" customFormat="1" ht="23.1" customHeight="1">
      <c r="A28" s="244">
        <v>23</v>
      </c>
      <c r="B28" s="246" t="s">
        <v>38</v>
      </c>
    </row>
    <row r="29" spans="1:2" s="234" customFormat="1" ht="23.1" customHeight="1">
      <c r="A29" s="244">
        <v>24</v>
      </c>
      <c r="B29" s="246" t="s">
        <v>39</v>
      </c>
    </row>
    <row r="30" spans="1:2" s="234" customFormat="1" ht="23.1" customHeight="1">
      <c r="A30" s="244">
        <v>25</v>
      </c>
      <c r="B30" s="246" t="s">
        <v>40</v>
      </c>
    </row>
    <row r="31" spans="1:2" s="237" customFormat="1" ht="23.1" customHeight="1">
      <c r="A31" s="242" t="s">
        <v>41</v>
      </c>
      <c r="B31" s="243" t="s">
        <v>42</v>
      </c>
    </row>
    <row r="32" spans="1:2" s="234" customFormat="1" ht="23.1" customHeight="1">
      <c r="A32" s="244">
        <v>26</v>
      </c>
      <c r="B32" s="246" t="s">
        <v>43</v>
      </c>
    </row>
    <row r="33" spans="1:2" s="234" customFormat="1" ht="23.1" customHeight="1">
      <c r="A33" s="244">
        <v>27</v>
      </c>
      <c r="B33" s="246" t="s">
        <v>44</v>
      </c>
    </row>
    <row r="34" spans="1:2" s="234" customFormat="1" ht="23.1" customHeight="1">
      <c r="A34" s="244">
        <v>28</v>
      </c>
      <c r="B34" s="246" t="s">
        <v>45</v>
      </c>
    </row>
    <row r="35" spans="1:2" s="237" customFormat="1" ht="23.1" customHeight="1">
      <c r="A35" s="242" t="s">
        <v>46</v>
      </c>
      <c r="B35" s="243" t="s">
        <v>47</v>
      </c>
    </row>
    <row r="36" spans="1:2" s="234" customFormat="1" ht="23.1" customHeight="1">
      <c r="A36" s="244">
        <v>29</v>
      </c>
      <c r="B36" s="245" t="s">
        <v>48</v>
      </c>
    </row>
    <row r="37" spans="1:2" s="237" customFormat="1" ht="23.1" customHeight="1">
      <c r="A37" s="242" t="s">
        <v>49</v>
      </c>
      <c r="B37" s="243" t="s">
        <v>50</v>
      </c>
    </row>
    <row r="38" spans="1:2" s="234" customFormat="1" ht="23.1" customHeight="1">
      <c r="A38" s="244">
        <v>30</v>
      </c>
      <c r="B38" s="251" t="s">
        <v>51</v>
      </c>
    </row>
    <row r="39" spans="1:2" ht="24.95" customHeight="1">
      <c r="A39" s="242" t="s">
        <v>52</v>
      </c>
      <c r="B39" s="243" t="s">
        <v>53</v>
      </c>
    </row>
    <row r="40" spans="1:2" s="238" customFormat="1" ht="23.1" customHeight="1">
      <c r="A40" s="244">
        <v>31</v>
      </c>
      <c r="B40" s="245" t="s">
        <v>54</v>
      </c>
    </row>
    <row r="41" spans="1:2" s="236" customFormat="1" ht="23.1" customHeight="1">
      <c r="A41" s="244">
        <v>32</v>
      </c>
      <c r="B41" s="245" t="s">
        <v>55</v>
      </c>
    </row>
    <row r="42" spans="1:2" ht="23.1" customHeight="1">
      <c r="A42" s="244">
        <v>33</v>
      </c>
      <c r="B42" s="245" t="s">
        <v>56</v>
      </c>
    </row>
    <row r="43" spans="1:2" s="236" customFormat="1" ht="23.1" customHeight="1">
      <c r="A43" s="244">
        <v>34</v>
      </c>
      <c r="B43" s="246" t="s">
        <v>57</v>
      </c>
    </row>
    <row r="44" spans="1:2" ht="24.95" customHeight="1">
      <c r="A44" s="244">
        <v>35</v>
      </c>
      <c r="B44" s="245" t="s">
        <v>58</v>
      </c>
    </row>
    <row r="45" spans="1:2" ht="24.95" customHeight="1">
      <c r="A45" s="244">
        <v>36</v>
      </c>
      <c r="B45" s="245" t="s">
        <v>59</v>
      </c>
    </row>
    <row r="46" spans="1:2" ht="24.95" customHeight="1">
      <c r="A46" s="244">
        <v>37</v>
      </c>
      <c r="B46" s="252" t="s">
        <v>60</v>
      </c>
    </row>
    <row r="49" spans="2:2" ht="24.95" customHeight="1">
      <c r="B49" s="3"/>
    </row>
  </sheetData>
  <mergeCells count="1">
    <mergeCell ref="A1:B1"/>
  </mergeCells>
  <phoneticPr fontId="95" type="noConversion"/>
  <hyperlinks>
    <hyperlink ref="B4" location="表1!A1" display="2023年南县一般公共预算收入表"/>
    <hyperlink ref="B5" location="表2!A1" display="2023年南县一般公共预算本级收入表"/>
    <hyperlink ref="B6" location="表3!A1" display="2023年南县一般公共预算收支总表"/>
    <hyperlink ref="B7" location="表4!A1" display="2023年南县一般公共预算支出表"/>
    <hyperlink ref="B8" location="表5!A1" display="2023年南县一般公共预算本级支出表"/>
    <hyperlink ref="B9" location="表6!A1" display="2023年南县一般公共预算基本支出表（按政府预算支出经济分类科目）"/>
    <hyperlink ref="B10" location="表7!A1" display="2023年南县一般公共预算税收返还和转移支付表"/>
    <hyperlink ref="B11" location="表8!A1" display="2023年南县一般公共预算专项转移支付表（分项目）"/>
    <hyperlink ref="B12" location="表9!A1" display="2023年南县一般公共预算专项转移支付表（分地区）"/>
    <hyperlink ref="B14" location="表10!A1" display="2023年南县政府性基金预算收支总表"/>
    <hyperlink ref="B15" location="表11!A1" display="2023年南县政府性基金预算收入表"/>
    <hyperlink ref="B16" location="表12!A1" display="2023年南县政府性基金预算本级收入表"/>
    <hyperlink ref="B17" location="表13!A1" display="2023年南县政府性基金预算支出表"/>
    <hyperlink ref="B18" location="表14!A1" display="2023年南县政府性基金预算本级支出表"/>
    <hyperlink ref="B19" location="表15!A1" display="2023年南县政府性基金转移支付表"/>
    <hyperlink ref="B20" location="表16!A1" display="2023年南县政府性基金预算转移支付表（分地区）"/>
    <hyperlink ref="B21" location="表17!A1" display="2023年南县政府性基金预算转移支付表（分项目）"/>
    <hyperlink ref="B23" location="表18!A1" display="2023年南县国有资本经营预算收支总表"/>
    <hyperlink ref="B24" location="表19!A1" display="2023年南县国有资本经营预算收入表"/>
    <hyperlink ref="B25" location="表20!A1" display="2023年南县国有资本经营预算本级收入表"/>
    <hyperlink ref="B26" location="表21!A1" display="2023年南县国有资本经营预算支出表"/>
    <hyperlink ref="B27" location="表22!A1" display="2023年南县国有资本经营预算本级支出表"/>
    <hyperlink ref="B28" location="表23!A1" display="2023年南县国有资本经营预算转移支付表"/>
    <hyperlink ref="B29" location="表24!A1" display="2023年南县国有资本经营预算转移支付表（分地区）"/>
    <hyperlink ref="B30" location="表25!A1" display="2023年南县国有资本经营预算转移支付表（分项目）"/>
    <hyperlink ref="B32" location="表26!A1" display="2023年南县社会保险基金预算收支总表"/>
    <hyperlink ref="B33" location="表27!A1" display="2023年南县社会保险基金预算收入表"/>
    <hyperlink ref="B34" location="表28!A1" display="2023年南县社会保险基金预算支出表"/>
    <hyperlink ref="B36" location="表29!A1" display="2023年南县“三公”经费预算表"/>
    <hyperlink ref="B38" location="表30!A1" display="2023年南县政府采购预算情况表_x000a_  "/>
    <hyperlink ref="B40" location="表31!A1" display="2022年南县政府一般债务限额和余额情况表"/>
    <hyperlink ref="B41" location="表32!A1" display="2022年南县政府专项债务限额和余额情况表"/>
    <hyperlink ref="B42" location="表33!A1" display="2022年南县地方政府债券发行额及还本付息预算表"/>
    <hyperlink ref="B43" location="表34!A1" display="2023年南县地方政府债券还本付息预算表"/>
    <hyperlink ref="B44" location="表35!A1" display="2023年南县地方政府一般债务限额表"/>
    <hyperlink ref="B45" location="表36!A1" display="2023年南县地方政府专项债务限额表"/>
    <hyperlink ref="B46" location="表37!A1" display="2023年南县本级新增地方政府债券资金安排情况"/>
  </hyperlinks>
  <pageMargins left="0.82638888888888895" right="0.75" top="0.51180555555555596" bottom="0.51180555555555596" header="0.51180555555555596" footer="0.51180555555555596"/>
  <pageSetup paperSize="9" scale="73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B19"/>
  <sheetViews>
    <sheetView showGridLines="0" showZeros="0" zoomScale="70" zoomScaleNormal="70" workbookViewId="0">
      <selection activeCell="D12" sqref="D12"/>
    </sheetView>
  </sheetViews>
  <sheetFormatPr defaultColWidth="6.75" defaultRowHeight="12.75"/>
  <cols>
    <col min="1" max="1" width="55.125" style="86" customWidth="1"/>
    <col min="2" max="2" width="41" style="87" customWidth="1"/>
    <col min="3" max="16384" width="6.75" style="88"/>
  </cols>
  <sheetData>
    <row r="1" spans="1:2" ht="56.1" customHeight="1">
      <c r="A1" s="263" t="s">
        <v>1226</v>
      </c>
      <c r="B1" s="263"/>
    </row>
    <row r="2" spans="1:2" ht="15" customHeight="1">
      <c r="A2" s="267"/>
      <c r="B2" s="267"/>
    </row>
    <row r="3" spans="1:2" ht="15.95" customHeight="1">
      <c r="B3" s="98" t="s">
        <v>1227</v>
      </c>
    </row>
    <row r="4" spans="1:2" s="172" customFormat="1" ht="51" customHeight="1">
      <c r="A4" s="104" t="s">
        <v>1228</v>
      </c>
      <c r="B4" s="104" t="s">
        <v>1229</v>
      </c>
    </row>
    <row r="5" spans="1:2" s="173" customFormat="1" ht="33" customHeight="1">
      <c r="A5" s="174" t="s">
        <v>1230</v>
      </c>
      <c r="B5" s="175"/>
    </row>
    <row r="6" spans="1:2" s="173" customFormat="1" ht="33" customHeight="1">
      <c r="A6" s="174" t="s">
        <v>1231</v>
      </c>
      <c r="B6" s="175"/>
    </row>
    <row r="7" spans="1:2" s="173" customFormat="1" ht="33" customHeight="1">
      <c r="A7" s="174" t="s">
        <v>1232</v>
      </c>
      <c r="B7" s="175"/>
    </row>
    <row r="8" spans="1:2" s="173" customFormat="1" ht="33" customHeight="1">
      <c r="A8" s="174" t="s">
        <v>1233</v>
      </c>
      <c r="B8" s="175"/>
    </row>
    <row r="9" spans="1:2" s="173" customFormat="1" ht="33" customHeight="1">
      <c r="A9" s="174" t="s">
        <v>1234</v>
      </c>
      <c r="B9" s="175"/>
    </row>
    <row r="10" spans="1:2" s="173" customFormat="1" ht="33" customHeight="1">
      <c r="A10" s="174" t="s">
        <v>1235</v>
      </c>
      <c r="B10" s="175"/>
    </row>
    <row r="11" spans="1:2" s="173" customFormat="1" ht="33" customHeight="1">
      <c r="A11" s="174" t="s">
        <v>1236</v>
      </c>
      <c r="B11" s="175"/>
    </row>
    <row r="12" spans="1:2" s="173" customFormat="1" ht="33" customHeight="1">
      <c r="A12" s="174" t="s">
        <v>1237</v>
      </c>
      <c r="B12" s="175"/>
    </row>
    <row r="13" spans="1:2" s="173" customFormat="1" ht="33" customHeight="1">
      <c r="A13" s="174" t="s">
        <v>1238</v>
      </c>
      <c r="B13" s="175"/>
    </row>
    <row r="14" spans="1:2" s="173" customFormat="1" ht="33" customHeight="1">
      <c r="A14" s="174" t="s">
        <v>1239</v>
      </c>
      <c r="B14" s="175"/>
    </row>
    <row r="15" spans="1:2" s="173" customFormat="1" ht="33" customHeight="1">
      <c r="A15" s="174" t="s">
        <v>1240</v>
      </c>
      <c r="B15" s="175"/>
    </row>
    <row r="16" spans="1:2" s="173" customFormat="1" ht="33" customHeight="1">
      <c r="A16" s="174" t="s">
        <v>1241</v>
      </c>
      <c r="B16" s="175"/>
    </row>
    <row r="17" spans="1:2" s="173" customFormat="1" ht="33" customHeight="1">
      <c r="A17" s="174" t="s">
        <v>1242</v>
      </c>
      <c r="B17" s="175"/>
    </row>
    <row r="18" spans="1:2" ht="15" customHeight="1">
      <c r="A18" s="176"/>
    </row>
    <row r="19" spans="1:2" ht="15" customHeight="1">
      <c r="A19" s="108" t="s">
        <v>1243</v>
      </c>
    </row>
  </sheetData>
  <mergeCells count="2">
    <mergeCell ref="A1:B1"/>
    <mergeCell ref="A2:B2"/>
  </mergeCells>
  <phoneticPr fontId="95" type="noConversion"/>
  <pageMargins left="0.7" right="0.7" top="0.75" bottom="0.75" header="0.3" footer="0.3"/>
  <pageSetup paperSize="9" scale="86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47"/>
  <sheetViews>
    <sheetView topLeftCell="A10" zoomScale="85" zoomScaleNormal="85" workbookViewId="0">
      <selection activeCell="E25" sqref="E25"/>
    </sheetView>
  </sheetViews>
  <sheetFormatPr defaultColWidth="9" defaultRowHeight="14.25"/>
  <cols>
    <col min="1" max="1" width="45.875" style="161" customWidth="1"/>
    <col min="2" max="2" width="14.625" style="162" customWidth="1"/>
    <col min="3" max="3" width="51.75" style="161" customWidth="1"/>
    <col min="4" max="4" width="14.5" style="162" customWidth="1"/>
    <col min="5" max="16384" width="9" style="161"/>
  </cols>
  <sheetData>
    <row r="1" spans="1:4" ht="30" customHeight="1">
      <c r="A1" s="258" t="s">
        <v>23</v>
      </c>
      <c r="B1" s="258"/>
      <c r="C1" s="258"/>
      <c r="D1" s="258"/>
    </row>
    <row r="2" spans="1:4" ht="24.95" customHeight="1">
      <c r="A2" s="163"/>
      <c r="C2" s="164"/>
      <c r="D2" s="19" t="s">
        <v>61</v>
      </c>
    </row>
    <row r="3" spans="1:4" ht="24.95" customHeight="1">
      <c r="A3" s="268" t="s">
        <v>1244</v>
      </c>
      <c r="B3" s="269"/>
      <c r="C3" s="270" t="s">
        <v>1245</v>
      </c>
      <c r="D3" s="270"/>
    </row>
    <row r="4" spans="1:4" ht="24.95" customHeight="1">
      <c r="A4" s="165" t="s">
        <v>1246</v>
      </c>
      <c r="B4" s="166" t="s">
        <v>64</v>
      </c>
      <c r="C4" s="165" t="s">
        <v>1246</v>
      </c>
      <c r="D4" s="166" t="s">
        <v>64</v>
      </c>
    </row>
    <row r="5" spans="1:4" ht="24.95" customHeight="1">
      <c r="A5" s="24" t="s">
        <v>1247</v>
      </c>
      <c r="B5" s="22"/>
      <c r="C5" s="24" t="s">
        <v>1248</v>
      </c>
      <c r="D5" s="22">
        <v>52</v>
      </c>
    </row>
    <row r="6" spans="1:4" ht="37.5">
      <c r="A6" s="24" t="s">
        <v>1249</v>
      </c>
      <c r="B6" s="22"/>
      <c r="C6" s="21" t="s">
        <v>1250</v>
      </c>
      <c r="D6" s="22">
        <v>52</v>
      </c>
    </row>
    <row r="7" spans="1:4" ht="24.95" customHeight="1">
      <c r="A7" s="24" t="s">
        <v>1251</v>
      </c>
      <c r="B7" s="22"/>
      <c r="C7" s="24" t="s">
        <v>1252</v>
      </c>
      <c r="D7" s="22">
        <v>66</v>
      </c>
    </row>
    <row r="8" spans="1:4" ht="24.95" customHeight="1">
      <c r="A8" s="24" t="s">
        <v>1253</v>
      </c>
      <c r="B8" s="22"/>
      <c r="C8" s="21" t="s">
        <v>1254</v>
      </c>
      <c r="D8" s="22">
        <v>66</v>
      </c>
    </row>
    <row r="9" spans="1:4" ht="24.95" customHeight="1">
      <c r="A9" s="24" t="s">
        <v>1255</v>
      </c>
      <c r="B9" s="22"/>
      <c r="C9" s="24" t="s">
        <v>1256</v>
      </c>
      <c r="D9" s="22"/>
    </row>
    <row r="10" spans="1:4" ht="24.95" customHeight="1">
      <c r="A10" s="24" t="s">
        <v>1257</v>
      </c>
      <c r="B10" s="22"/>
      <c r="C10" s="24" t="s">
        <v>1258</v>
      </c>
      <c r="D10" s="22">
        <v>21499</v>
      </c>
    </row>
    <row r="11" spans="1:4" ht="37.5">
      <c r="A11" s="24" t="s">
        <v>1259</v>
      </c>
      <c r="B11" s="22"/>
      <c r="C11" s="21" t="s">
        <v>1260</v>
      </c>
      <c r="D11" s="22">
        <f>D10-D18-D19</f>
        <v>19999</v>
      </c>
    </row>
    <row r="12" spans="1:4" ht="24.95" customHeight="1">
      <c r="A12" s="24" t="s">
        <v>1261</v>
      </c>
      <c r="B12" s="22"/>
      <c r="C12" s="21" t="s">
        <v>1262</v>
      </c>
      <c r="D12" s="22"/>
    </row>
    <row r="13" spans="1:4" ht="24.95" customHeight="1">
      <c r="A13" s="24" t="s">
        <v>1263</v>
      </c>
      <c r="B13" s="22"/>
      <c r="C13" s="127" t="s">
        <v>1264</v>
      </c>
      <c r="D13" s="22"/>
    </row>
    <row r="14" spans="1:4" ht="24.95" customHeight="1">
      <c r="A14" s="24" t="s">
        <v>1265</v>
      </c>
      <c r="B14" s="22"/>
      <c r="C14" s="127" t="s">
        <v>1266</v>
      </c>
      <c r="D14" s="22"/>
    </row>
    <row r="15" spans="1:4" ht="24.95" customHeight="1">
      <c r="A15" s="24" t="s">
        <v>1267</v>
      </c>
      <c r="B15" s="22"/>
      <c r="C15" s="21" t="s">
        <v>1268</v>
      </c>
      <c r="D15" s="22"/>
    </row>
    <row r="16" spans="1:4" ht="24.95" customHeight="1">
      <c r="A16" s="24" t="s">
        <v>1269</v>
      </c>
      <c r="B16" s="22"/>
      <c r="C16" s="127" t="s">
        <v>1270</v>
      </c>
      <c r="D16" s="22"/>
    </row>
    <row r="17" spans="1:4" ht="24.95" customHeight="1">
      <c r="A17" s="24" t="s">
        <v>1271</v>
      </c>
      <c r="B17" s="22">
        <v>50000</v>
      </c>
      <c r="C17" s="21" t="s">
        <v>1272</v>
      </c>
      <c r="D17" s="22"/>
    </row>
    <row r="18" spans="1:4" ht="24.95" customHeight="1">
      <c r="A18" s="24" t="s">
        <v>1273</v>
      </c>
      <c r="B18" s="22"/>
      <c r="C18" s="21" t="s">
        <v>1274</v>
      </c>
      <c r="D18" s="22">
        <v>900</v>
      </c>
    </row>
    <row r="19" spans="1:4" ht="24.95" customHeight="1">
      <c r="A19" s="24" t="s">
        <v>1275</v>
      </c>
      <c r="B19" s="22"/>
      <c r="C19" s="127" t="s">
        <v>1276</v>
      </c>
      <c r="D19" s="22">
        <v>600</v>
      </c>
    </row>
    <row r="20" spans="1:4" ht="24.95" customHeight="1">
      <c r="A20" s="167" t="s">
        <v>1277</v>
      </c>
      <c r="B20" s="22"/>
      <c r="C20" s="168" t="s">
        <v>1278</v>
      </c>
      <c r="D20" s="22">
        <v>4528</v>
      </c>
    </row>
    <row r="21" spans="1:4" ht="24.95" customHeight="1">
      <c r="A21" s="167" t="s">
        <v>1279</v>
      </c>
      <c r="B21" s="22"/>
      <c r="C21" s="21" t="s">
        <v>1280</v>
      </c>
      <c r="D21" s="22">
        <v>4528</v>
      </c>
    </row>
    <row r="22" spans="1:4" ht="24.95" customHeight="1">
      <c r="A22" s="24" t="s">
        <v>1281</v>
      </c>
      <c r="B22" s="22">
        <v>900</v>
      </c>
      <c r="C22" s="168" t="s">
        <v>1282</v>
      </c>
      <c r="D22" s="22"/>
    </row>
    <row r="23" spans="1:4" ht="24.95" customHeight="1">
      <c r="A23" s="24" t="s">
        <v>1283</v>
      </c>
      <c r="B23" s="22">
        <v>600</v>
      </c>
      <c r="C23" s="127" t="s">
        <v>1284</v>
      </c>
      <c r="D23" s="22"/>
    </row>
    <row r="24" spans="1:4" ht="24.95" customHeight="1">
      <c r="A24" s="24" t="s">
        <v>1285</v>
      </c>
      <c r="B24" s="22"/>
      <c r="C24" s="127" t="s">
        <v>1286</v>
      </c>
      <c r="D24" s="22"/>
    </row>
    <row r="25" spans="1:4" ht="24.95" customHeight="1">
      <c r="A25" s="167" t="s">
        <v>1287</v>
      </c>
      <c r="B25" s="22"/>
      <c r="C25" s="168" t="s">
        <v>1288</v>
      </c>
      <c r="D25" s="22"/>
    </row>
    <row r="26" spans="1:4" ht="24.95" customHeight="1">
      <c r="A26" s="167" t="s">
        <v>1289</v>
      </c>
      <c r="B26" s="22"/>
      <c r="C26" s="127" t="s">
        <v>1290</v>
      </c>
      <c r="D26" s="22"/>
    </row>
    <row r="27" spans="1:4" ht="24.95" customHeight="1">
      <c r="A27" s="167" t="s">
        <v>1291</v>
      </c>
      <c r="B27" s="22"/>
      <c r="C27" s="127" t="s">
        <v>1292</v>
      </c>
      <c r="D27" s="22"/>
    </row>
    <row r="28" spans="1:4" ht="24.95" customHeight="1">
      <c r="A28" s="24" t="s">
        <v>1293</v>
      </c>
      <c r="B28" s="22"/>
      <c r="C28" s="168" t="s">
        <v>1294</v>
      </c>
      <c r="D28" s="22">
        <v>5664</v>
      </c>
    </row>
    <row r="29" spans="1:4" ht="24.95" customHeight="1">
      <c r="A29" s="24" t="s">
        <v>1295</v>
      </c>
      <c r="B29" s="22">
        <v>25000</v>
      </c>
      <c r="C29" s="168" t="s">
        <v>1296</v>
      </c>
      <c r="D29" s="22">
        <v>20860</v>
      </c>
    </row>
    <row r="30" spans="1:4" ht="24.95" customHeight="1">
      <c r="A30" s="169" t="s">
        <v>1298</v>
      </c>
      <c r="B30" s="158">
        <v>76500</v>
      </c>
      <c r="C30" s="169" t="s">
        <v>1117</v>
      </c>
      <c r="D30" s="158">
        <v>52669</v>
      </c>
    </row>
    <row r="31" spans="1:4" ht="24.95" customHeight="1">
      <c r="A31" s="170" t="s">
        <v>66</v>
      </c>
      <c r="B31" s="158">
        <v>5506</v>
      </c>
      <c r="C31" s="170" t="s">
        <v>151</v>
      </c>
      <c r="D31" s="158">
        <v>29337</v>
      </c>
    </row>
    <row r="32" spans="1:4" ht="24.95" customHeight="1">
      <c r="A32" s="167" t="s">
        <v>1299</v>
      </c>
      <c r="B32" s="22">
        <v>5506</v>
      </c>
      <c r="C32" s="167" t="s">
        <v>1300</v>
      </c>
      <c r="D32" s="22">
        <v>32</v>
      </c>
    </row>
    <row r="33" spans="1:4" ht="24.95" customHeight="1">
      <c r="A33" s="167" t="s">
        <v>1301</v>
      </c>
      <c r="B33" s="22"/>
      <c r="C33" s="167" t="s">
        <v>1302</v>
      </c>
      <c r="D33" s="22">
        <v>32</v>
      </c>
    </row>
    <row r="34" spans="1:4" ht="24.95" customHeight="1">
      <c r="A34" s="167"/>
      <c r="B34" s="22"/>
      <c r="C34" s="167" t="s">
        <v>1303</v>
      </c>
      <c r="D34" s="22">
        <v>29305</v>
      </c>
    </row>
    <row r="35" spans="1:4" s="160" customFormat="1" ht="24.95" customHeight="1">
      <c r="A35" s="170"/>
      <c r="B35" s="22"/>
      <c r="C35" s="167" t="s">
        <v>1304</v>
      </c>
      <c r="D35" s="22"/>
    </row>
    <row r="36" spans="1:4" ht="24.95" customHeight="1">
      <c r="A36" s="167"/>
      <c r="B36" s="22"/>
      <c r="C36" s="167" t="s">
        <v>1305</v>
      </c>
      <c r="D36" s="22"/>
    </row>
    <row r="37" spans="1:4" ht="24.95" customHeight="1">
      <c r="A37" s="167"/>
      <c r="B37" s="22"/>
      <c r="C37" s="167" t="s">
        <v>1306</v>
      </c>
      <c r="D37" s="22"/>
    </row>
    <row r="38" spans="1:4" ht="24.95" customHeight="1">
      <c r="A38" s="171" t="s">
        <v>119</v>
      </c>
      <c r="B38" s="158">
        <v>82006</v>
      </c>
      <c r="C38" s="171" t="s">
        <v>158</v>
      </c>
      <c r="D38" s="158">
        <v>82006</v>
      </c>
    </row>
    <row r="39" spans="1:4" ht="20.100000000000001" customHeight="1"/>
    <row r="40" spans="1:4" ht="20.100000000000001" customHeight="1"/>
    <row r="41" spans="1:4" ht="20.100000000000001" customHeight="1"/>
    <row r="42" spans="1:4" ht="20.100000000000001" customHeight="1"/>
    <row r="43" spans="1:4" ht="20.100000000000001" customHeight="1"/>
    <row r="44" spans="1:4" ht="20.100000000000001" customHeight="1"/>
    <row r="45" spans="1:4" ht="20.100000000000001" customHeight="1"/>
    <row r="46" spans="1:4" ht="21" customHeight="1"/>
    <row r="47" spans="1:4" ht="20.100000000000001" customHeight="1"/>
  </sheetData>
  <mergeCells count="3">
    <mergeCell ref="A1:D1"/>
    <mergeCell ref="A3:B3"/>
    <mergeCell ref="C3:D3"/>
  </mergeCells>
  <phoneticPr fontId="95" type="noConversion"/>
  <pageMargins left="0.75138888888888899" right="0.75138888888888899" top="0.55069444444444404" bottom="0.51180555555555596" header="0.51180555555555596" footer="0.51180555555555596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B43"/>
  <sheetViews>
    <sheetView topLeftCell="A7" workbookViewId="0">
      <selection activeCell="D38" sqref="D38"/>
    </sheetView>
  </sheetViews>
  <sheetFormatPr defaultColWidth="9" defaultRowHeight="14.25"/>
  <cols>
    <col min="1" max="1" width="51.5" style="3" customWidth="1"/>
    <col min="2" max="2" width="30.75" style="155" customWidth="1"/>
    <col min="3" max="16382" width="9" style="3"/>
  </cols>
  <sheetData>
    <row r="1" spans="1:2" s="3" customFormat="1" ht="30" customHeight="1">
      <c r="A1" s="258" t="s">
        <v>24</v>
      </c>
      <c r="B1" s="258"/>
    </row>
    <row r="2" spans="1:2" s="3" customFormat="1" ht="20.100000000000001" customHeight="1">
      <c r="A2" s="1"/>
      <c r="B2" s="19" t="s">
        <v>61</v>
      </c>
    </row>
    <row r="3" spans="1:2" s="3" customFormat="1" ht="18" customHeight="1">
      <c r="A3" s="6" t="s">
        <v>1246</v>
      </c>
      <c r="B3" s="159" t="s">
        <v>64</v>
      </c>
    </row>
    <row r="4" spans="1:2" s="3" customFormat="1" ht="18" customHeight="1">
      <c r="A4" s="24" t="s">
        <v>1247</v>
      </c>
      <c r="B4" s="22"/>
    </row>
    <row r="5" spans="1:2" s="3" customFormat="1" ht="18" customHeight="1">
      <c r="A5" s="24" t="s">
        <v>1249</v>
      </c>
      <c r="B5" s="22"/>
    </row>
    <row r="6" spans="1:2" s="3" customFormat="1" ht="18" customHeight="1">
      <c r="A6" s="24" t="s">
        <v>1251</v>
      </c>
      <c r="B6" s="22"/>
    </row>
    <row r="7" spans="1:2" s="3" customFormat="1" ht="18" customHeight="1">
      <c r="A7" s="24" t="s">
        <v>1253</v>
      </c>
      <c r="B7" s="22"/>
    </row>
    <row r="8" spans="1:2" s="3" customFormat="1" ht="18" customHeight="1">
      <c r="A8" s="24" t="s">
        <v>1255</v>
      </c>
      <c r="B8" s="22"/>
    </row>
    <row r="9" spans="1:2" s="3" customFormat="1" ht="18" customHeight="1">
      <c r="A9" s="24" t="s">
        <v>1257</v>
      </c>
      <c r="B9" s="22"/>
    </row>
    <row r="10" spans="1:2" s="3" customFormat="1" ht="18" customHeight="1">
      <c r="A10" s="24" t="s">
        <v>1259</v>
      </c>
      <c r="B10" s="22"/>
    </row>
    <row r="11" spans="1:2" s="3" customFormat="1" ht="18" customHeight="1">
      <c r="A11" s="24" t="s">
        <v>1261</v>
      </c>
      <c r="B11" s="22"/>
    </row>
    <row r="12" spans="1:2" s="3" customFormat="1" ht="18" customHeight="1">
      <c r="A12" s="24" t="s">
        <v>1263</v>
      </c>
      <c r="B12" s="22"/>
    </row>
    <row r="13" spans="1:2" s="3" customFormat="1" ht="18" customHeight="1">
      <c r="A13" s="24" t="s">
        <v>1265</v>
      </c>
      <c r="B13" s="22"/>
    </row>
    <row r="14" spans="1:2" s="3" customFormat="1" ht="18" customHeight="1">
      <c r="A14" s="24" t="s">
        <v>1267</v>
      </c>
      <c r="B14" s="22"/>
    </row>
    <row r="15" spans="1:2" s="3" customFormat="1" ht="18" customHeight="1">
      <c r="A15" s="24" t="s">
        <v>1269</v>
      </c>
      <c r="B15" s="22"/>
    </row>
    <row r="16" spans="1:2" s="3" customFormat="1" ht="18" customHeight="1">
      <c r="A16" s="24" t="s">
        <v>1271</v>
      </c>
      <c r="B16" s="22">
        <v>50000</v>
      </c>
    </row>
    <row r="17" spans="1:2" s="3" customFormat="1" ht="18" customHeight="1">
      <c r="A17" s="24" t="s">
        <v>1273</v>
      </c>
      <c r="B17" s="22"/>
    </row>
    <row r="18" spans="1:2" s="3" customFormat="1" ht="18" customHeight="1">
      <c r="A18" s="24" t="s">
        <v>1275</v>
      </c>
      <c r="B18" s="22"/>
    </row>
    <row r="19" spans="1:2" s="3" customFormat="1" ht="18" customHeight="1">
      <c r="A19" s="21" t="s">
        <v>1277</v>
      </c>
      <c r="B19" s="22"/>
    </row>
    <row r="20" spans="1:2" s="3" customFormat="1" ht="18" customHeight="1">
      <c r="A20" s="21" t="s">
        <v>1307</v>
      </c>
      <c r="B20" s="22"/>
    </row>
    <row r="21" spans="1:2" s="3" customFormat="1" ht="18" customHeight="1">
      <c r="A21" s="24" t="s">
        <v>1281</v>
      </c>
      <c r="B21" s="22">
        <v>900</v>
      </c>
    </row>
    <row r="22" spans="1:2" s="3" customFormat="1" ht="18" customHeight="1">
      <c r="A22" s="24" t="s">
        <v>1283</v>
      </c>
      <c r="B22" s="22">
        <v>600</v>
      </c>
    </row>
    <row r="23" spans="1:2" s="3" customFormat="1" ht="18" customHeight="1">
      <c r="A23" s="24" t="s">
        <v>1285</v>
      </c>
      <c r="B23" s="22"/>
    </row>
    <row r="24" spans="1:2" s="3" customFormat="1" ht="18" customHeight="1">
      <c r="A24" s="21" t="s">
        <v>1287</v>
      </c>
      <c r="B24" s="22"/>
    </row>
    <row r="25" spans="1:2" s="3" customFormat="1" ht="18" customHeight="1">
      <c r="A25" s="21" t="s">
        <v>1289</v>
      </c>
      <c r="B25" s="22"/>
    </row>
    <row r="26" spans="1:2" s="3" customFormat="1" ht="18" customHeight="1">
      <c r="A26" s="21" t="s">
        <v>1291</v>
      </c>
      <c r="B26" s="22"/>
    </row>
    <row r="27" spans="1:2" s="3" customFormat="1" ht="18" customHeight="1">
      <c r="A27" s="24" t="s">
        <v>1293</v>
      </c>
      <c r="B27" s="22"/>
    </row>
    <row r="28" spans="1:2" s="3" customFormat="1" ht="18" customHeight="1">
      <c r="A28" s="24" t="s">
        <v>1295</v>
      </c>
      <c r="B28" s="22">
        <v>25000</v>
      </c>
    </row>
    <row r="29" spans="1:2" s="3" customFormat="1" ht="18" customHeight="1">
      <c r="A29" s="21"/>
      <c r="B29" s="22"/>
    </row>
    <row r="30" spans="1:2" s="3" customFormat="1" ht="18" customHeight="1">
      <c r="A30" s="144" t="s">
        <v>1298</v>
      </c>
      <c r="B30" s="158">
        <v>76500</v>
      </c>
    </row>
    <row r="31" spans="1:2" s="3" customFormat="1" ht="18" customHeight="1">
      <c r="A31" s="24" t="s">
        <v>66</v>
      </c>
      <c r="B31" s="22">
        <v>5506</v>
      </c>
    </row>
    <row r="32" spans="1:2" s="3" customFormat="1" ht="18" customHeight="1">
      <c r="A32" s="21" t="s">
        <v>1308</v>
      </c>
      <c r="B32" s="22">
        <v>5506</v>
      </c>
    </row>
    <row r="33" spans="1:2" s="3" customFormat="1" ht="18" customHeight="1">
      <c r="A33" s="21" t="s">
        <v>1309</v>
      </c>
      <c r="B33" s="22"/>
    </row>
    <row r="34" spans="1:2" s="3" customFormat="1" ht="18" customHeight="1">
      <c r="A34" s="21" t="s">
        <v>1310</v>
      </c>
      <c r="B34" s="22"/>
    </row>
    <row r="35" spans="1:2" s="3" customFormat="1" ht="18" customHeight="1">
      <c r="A35" s="21" t="s">
        <v>1301</v>
      </c>
      <c r="B35" s="22"/>
    </row>
    <row r="36" spans="1:2" s="3" customFormat="1" ht="18" customHeight="1">
      <c r="A36" s="144" t="s">
        <v>119</v>
      </c>
      <c r="B36" s="158">
        <v>82006</v>
      </c>
    </row>
    <row r="37" spans="1:2" s="3" customFormat="1" ht="18" customHeight="1">
      <c r="B37" s="155"/>
    </row>
    <row r="38" spans="1:2" s="3" customFormat="1" ht="18" customHeight="1">
      <c r="B38" s="155"/>
    </row>
    <row r="39" spans="1:2" s="3" customFormat="1" ht="18" customHeight="1">
      <c r="B39" s="155"/>
    </row>
    <row r="40" spans="1:2" s="3" customFormat="1" ht="18" customHeight="1">
      <c r="B40" s="155"/>
    </row>
    <row r="41" spans="1:2" s="3" customFormat="1" ht="20.100000000000001" customHeight="1">
      <c r="B41" s="155"/>
    </row>
    <row r="42" spans="1:2" s="3" customFormat="1" ht="21" customHeight="1">
      <c r="B42" s="155"/>
    </row>
    <row r="43" spans="1:2" s="3" customFormat="1" ht="20.100000000000001" customHeight="1">
      <c r="B43" s="155"/>
    </row>
  </sheetData>
  <mergeCells count="1">
    <mergeCell ref="A1:B1"/>
  </mergeCells>
  <phoneticPr fontId="95" type="noConversion"/>
  <printOptions horizontalCentered="1"/>
  <pageMargins left="0.75138888888888899" right="0.75138888888888899" top="0.60624999999999996" bottom="0.60624999999999996" header="0.51180555555555596" footer="0.51180555555555596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B37"/>
  <sheetViews>
    <sheetView workbookViewId="0">
      <selection activeCell="B10" sqref="B10"/>
    </sheetView>
  </sheetViews>
  <sheetFormatPr defaultColWidth="9" defaultRowHeight="14.25"/>
  <cols>
    <col min="1" max="1" width="51.5" style="3" customWidth="1"/>
    <col min="2" max="2" width="30.75" style="155" customWidth="1"/>
    <col min="3" max="16382" width="9" style="3"/>
  </cols>
  <sheetData>
    <row r="1" spans="1:2" s="3" customFormat="1" ht="30" customHeight="1">
      <c r="A1" s="258" t="s">
        <v>25</v>
      </c>
      <c r="B1" s="258"/>
    </row>
    <row r="2" spans="1:2" s="3" customFormat="1" ht="20.100000000000001" customHeight="1">
      <c r="A2" s="1"/>
      <c r="B2" s="19" t="s">
        <v>61</v>
      </c>
    </row>
    <row r="3" spans="1:2" s="3" customFormat="1" ht="18" customHeight="1">
      <c r="A3" s="6" t="s">
        <v>1246</v>
      </c>
      <c r="B3" s="159" t="s">
        <v>64</v>
      </c>
    </row>
    <row r="4" spans="1:2" s="3" customFormat="1" ht="18" customHeight="1">
      <c r="A4" s="24" t="s">
        <v>1247</v>
      </c>
      <c r="B4" s="22"/>
    </row>
    <row r="5" spans="1:2" s="3" customFormat="1" ht="18" customHeight="1">
      <c r="A5" s="24" t="s">
        <v>1249</v>
      </c>
      <c r="B5" s="22"/>
    </row>
    <row r="6" spans="1:2" s="3" customFormat="1" ht="18" customHeight="1">
      <c r="A6" s="24" t="s">
        <v>1251</v>
      </c>
      <c r="B6" s="22"/>
    </row>
    <row r="7" spans="1:2" s="3" customFormat="1" ht="18" customHeight="1">
      <c r="A7" s="24" t="s">
        <v>1253</v>
      </c>
      <c r="B7" s="22"/>
    </row>
    <row r="8" spans="1:2" s="3" customFormat="1" ht="18" customHeight="1">
      <c r="A8" s="24" t="s">
        <v>1255</v>
      </c>
      <c r="B8" s="22"/>
    </row>
    <row r="9" spans="1:2" s="3" customFormat="1" ht="18" customHeight="1">
      <c r="A9" s="24" t="s">
        <v>1257</v>
      </c>
      <c r="B9" s="22"/>
    </row>
    <row r="10" spans="1:2" s="3" customFormat="1" ht="18" customHeight="1">
      <c r="A10" s="24" t="s">
        <v>1259</v>
      </c>
      <c r="B10" s="22"/>
    </row>
    <row r="11" spans="1:2" s="3" customFormat="1" ht="18" customHeight="1">
      <c r="A11" s="24" t="s">
        <v>1261</v>
      </c>
      <c r="B11" s="22"/>
    </row>
    <row r="12" spans="1:2" s="3" customFormat="1" ht="18" customHeight="1">
      <c r="A12" s="24" t="s">
        <v>1263</v>
      </c>
      <c r="B12" s="22"/>
    </row>
    <row r="13" spans="1:2" s="3" customFormat="1" ht="18" customHeight="1">
      <c r="A13" s="24" t="s">
        <v>1265</v>
      </c>
      <c r="B13" s="22"/>
    </row>
    <row r="14" spans="1:2" s="3" customFormat="1" ht="18" customHeight="1">
      <c r="A14" s="24" t="s">
        <v>1267</v>
      </c>
      <c r="B14" s="22"/>
    </row>
    <row r="15" spans="1:2" s="3" customFormat="1" ht="18" customHeight="1">
      <c r="A15" s="24" t="s">
        <v>1269</v>
      </c>
      <c r="B15" s="22"/>
    </row>
    <row r="16" spans="1:2" s="3" customFormat="1" ht="18" customHeight="1">
      <c r="A16" s="24" t="s">
        <v>1271</v>
      </c>
      <c r="B16" s="22">
        <v>50000</v>
      </c>
    </row>
    <row r="17" spans="1:2" s="3" customFormat="1" ht="18" customHeight="1">
      <c r="A17" s="24" t="s">
        <v>1273</v>
      </c>
      <c r="B17" s="22"/>
    </row>
    <row r="18" spans="1:2" s="3" customFormat="1" ht="18" customHeight="1">
      <c r="A18" s="24" t="s">
        <v>1275</v>
      </c>
      <c r="B18" s="22"/>
    </row>
    <row r="19" spans="1:2" s="3" customFormat="1" ht="18" customHeight="1">
      <c r="A19" s="21" t="s">
        <v>1277</v>
      </c>
      <c r="B19" s="22"/>
    </row>
    <row r="20" spans="1:2" s="3" customFormat="1" ht="18" customHeight="1">
      <c r="A20" s="21" t="s">
        <v>1307</v>
      </c>
      <c r="B20" s="22"/>
    </row>
    <row r="21" spans="1:2" s="3" customFormat="1" ht="18" customHeight="1">
      <c r="A21" s="24" t="s">
        <v>1281</v>
      </c>
      <c r="B21" s="22">
        <v>900</v>
      </c>
    </row>
    <row r="22" spans="1:2" s="3" customFormat="1" ht="18" customHeight="1">
      <c r="A22" s="24" t="s">
        <v>1283</v>
      </c>
      <c r="B22" s="22">
        <v>600</v>
      </c>
    </row>
    <row r="23" spans="1:2" s="3" customFormat="1" ht="18" customHeight="1">
      <c r="A23" s="24" t="s">
        <v>1285</v>
      </c>
      <c r="B23" s="22"/>
    </row>
    <row r="24" spans="1:2" s="3" customFormat="1" ht="18" customHeight="1">
      <c r="A24" s="21" t="s">
        <v>1287</v>
      </c>
      <c r="B24" s="22"/>
    </row>
    <row r="25" spans="1:2" s="3" customFormat="1" ht="18" customHeight="1">
      <c r="A25" s="21" t="s">
        <v>1289</v>
      </c>
      <c r="B25" s="22"/>
    </row>
    <row r="26" spans="1:2" s="3" customFormat="1" ht="18" customHeight="1">
      <c r="A26" s="21" t="s">
        <v>1291</v>
      </c>
      <c r="B26" s="22"/>
    </row>
    <row r="27" spans="1:2" s="3" customFormat="1" ht="18" customHeight="1">
      <c r="A27" s="24" t="s">
        <v>1293</v>
      </c>
      <c r="B27" s="22"/>
    </row>
    <row r="28" spans="1:2" s="3" customFormat="1" ht="18" customHeight="1">
      <c r="A28" s="24" t="s">
        <v>1295</v>
      </c>
      <c r="B28" s="22">
        <v>25000</v>
      </c>
    </row>
    <row r="29" spans="1:2" s="3" customFormat="1" ht="18" customHeight="1">
      <c r="A29" s="21"/>
      <c r="B29" s="22"/>
    </row>
    <row r="30" spans="1:2" s="3" customFormat="1" ht="18" customHeight="1">
      <c r="A30" s="144" t="s">
        <v>1298</v>
      </c>
      <c r="B30" s="158">
        <v>76500</v>
      </c>
    </row>
    <row r="31" spans="1:2" s="3" customFormat="1" ht="18" customHeight="1">
      <c r="B31" s="155"/>
    </row>
    <row r="32" spans="1:2" s="3" customFormat="1" ht="18" customHeight="1">
      <c r="B32" s="155"/>
    </row>
    <row r="33" spans="2:2" s="3" customFormat="1" ht="18" customHeight="1">
      <c r="B33" s="155"/>
    </row>
    <row r="34" spans="2:2" s="3" customFormat="1" ht="18" customHeight="1">
      <c r="B34" s="155"/>
    </row>
    <row r="35" spans="2:2" s="3" customFormat="1" ht="20.100000000000001" customHeight="1">
      <c r="B35" s="155"/>
    </row>
    <row r="36" spans="2:2" s="3" customFormat="1" ht="21" customHeight="1">
      <c r="B36" s="155"/>
    </row>
    <row r="37" spans="2:2" s="3" customFormat="1" ht="20.100000000000001" customHeight="1">
      <c r="B37" s="155"/>
    </row>
  </sheetData>
  <mergeCells count="1">
    <mergeCell ref="A1:B1"/>
  </mergeCells>
  <phoneticPr fontId="95" type="noConversion"/>
  <printOptions horizontalCentered="1"/>
  <pageMargins left="0.75138888888888899" right="0.75138888888888899" top="0.60624999999999996" bottom="0.60624999999999996" header="0.51180555555555596" footer="0.51180555555555596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B46"/>
  <sheetViews>
    <sheetView topLeftCell="A7" workbookViewId="0">
      <selection activeCell="B9" sqref="B9"/>
    </sheetView>
  </sheetViews>
  <sheetFormatPr defaultColWidth="9" defaultRowHeight="24.95" customHeight="1"/>
  <cols>
    <col min="1" max="1" width="66.625" style="3" customWidth="1"/>
    <col min="2" max="2" width="20.375" style="155" customWidth="1"/>
    <col min="3" max="16382" width="9" style="3"/>
  </cols>
  <sheetData>
    <row r="1" spans="1:2" s="3" customFormat="1" ht="24.95" customHeight="1">
      <c r="A1" s="258" t="s">
        <v>26</v>
      </c>
      <c r="B1" s="258"/>
    </row>
    <row r="2" spans="1:2" s="3" customFormat="1" ht="24.95" customHeight="1">
      <c r="A2" s="156"/>
      <c r="B2" s="19" t="s">
        <v>61</v>
      </c>
    </row>
    <row r="3" spans="1:2" s="3" customFormat="1" ht="24.95" customHeight="1">
      <c r="A3" s="13" t="s">
        <v>1246</v>
      </c>
      <c r="B3" s="157" t="s">
        <v>64</v>
      </c>
    </row>
    <row r="4" spans="1:2" s="3" customFormat="1" ht="24.95" customHeight="1">
      <c r="A4" s="24" t="s">
        <v>1248</v>
      </c>
      <c r="B4" s="22">
        <v>52</v>
      </c>
    </row>
    <row r="5" spans="1:2" s="3" customFormat="1" ht="24.95" customHeight="1">
      <c r="A5" s="21" t="s">
        <v>1250</v>
      </c>
      <c r="B5" s="22">
        <v>52</v>
      </c>
    </row>
    <row r="6" spans="1:2" s="3" customFormat="1" ht="24.95" customHeight="1">
      <c r="A6" s="24" t="s">
        <v>1252</v>
      </c>
      <c r="B6" s="22">
        <v>66</v>
      </c>
    </row>
    <row r="7" spans="1:2" s="3" customFormat="1" ht="24.95" customHeight="1">
      <c r="A7" s="21" t="s">
        <v>1254</v>
      </c>
      <c r="B7" s="22">
        <v>66</v>
      </c>
    </row>
    <row r="8" spans="1:2" s="3" customFormat="1" ht="24.95" customHeight="1">
      <c r="A8" s="24" t="s">
        <v>1256</v>
      </c>
      <c r="B8" s="22"/>
    </row>
    <row r="9" spans="1:2" s="3" customFormat="1" ht="24.95" customHeight="1">
      <c r="A9" s="24" t="s">
        <v>1258</v>
      </c>
      <c r="B9" s="22">
        <v>21499</v>
      </c>
    </row>
    <row r="10" spans="1:2" s="3" customFormat="1" ht="24.95" customHeight="1">
      <c r="A10" s="21" t="s">
        <v>1260</v>
      </c>
      <c r="B10" s="22">
        <f>21499-B17-B18</f>
        <v>19999</v>
      </c>
    </row>
    <row r="11" spans="1:2" s="3" customFormat="1" ht="24.95" customHeight="1">
      <c r="A11" s="21" t="s">
        <v>1262</v>
      </c>
      <c r="B11" s="22"/>
    </row>
    <row r="12" spans="1:2" s="3" customFormat="1" ht="24.95" customHeight="1">
      <c r="A12" s="21" t="s">
        <v>1264</v>
      </c>
      <c r="B12" s="22"/>
    </row>
    <row r="13" spans="1:2" s="3" customFormat="1" ht="24.95" customHeight="1">
      <c r="A13" s="21" t="s">
        <v>1266</v>
      </c>
      <c r="B13" s="22"/>
    </row>
    <row r="14" spans="1:2" s="3" customFormat="1" ht="24.95" customHeight="1">
      <c r="A14" s="21" t="s">
        <v>1268</v>
      </c>
      <c r="B14" s="22"/>
    </row>
    <row r="15" spans="1:2" s="3" customFormat="1" ht="24.95" customHeight="1">
      <c r="A15" s="21" t="s">
        <v>1270</v>
      </c>
      <c r="B15" s="22"/>
    </row>
    <row r="16" spans="1:2" s="3" customFormat="1" ht="24.95" customHeight="1">
      <c r="A16" s="21" t="s">
        <v>1272</v>
      </c>
      <c r="B16" s="22"/>
    </row>
    <row r="17" spans="1:2" s="3" customFormat="1" ht="24.95" customHeight="1">
      <c r="A17" s="21" t="s">
        <v>1274</v>
      </c>
      <c r="B17" s="22">
        <v>900</v>
      </c>
    </row>
    <row r="18" spans="1:2" s="3" customFormat="1" ht="24.95" customHeight="1">
      <c r="A18" s="21" t="s">
        <v>1276</v>
      </c>
      <c r="B18" s="22">
        <v>600</v>
      </c>
    </row>
    <row r="19" spans="1:2" s="3" customFormat="1" ht="24.95" customHeight="1">
      <c r="A19" s="24" t="s">
        <v>1278</v>
      </c>
      <c r="B19" s="22">
        <v>4528</v>
      </c>
    </row>
    <row r="20" spans="1:2" s="3" customFormat="1" ht="24.95" customHeight="1">
      <c r="A20" s="21" t="s">
        <v>1280</v>
      </c>
      <c r="B20" s="22">
        <v>4528</v>
      </c>
    </row>
    <row r="21" spans="1:2" s="3" customFormat="1" ht="24.95" customHeight="1">
      <c r="A21" s="24" t="s">
        <v>1282</v>
      </c>
      <c r="B21" s="22"/>
    </row>
    <row r="22" spans="1:2" s="3" customFormat="1" ht="24.95" customHeight="1">
      <c r="A22" s="21" t="s">
        <v>1284</v>
      </c>
      <c r="B22" s="22"/>
    </row>
    <row r="23" spans="1:2" s="3" customFormat="1" ht="24.95" customHeight="1">
      <c r="A23" s="21" t="s">
        <v>1286</v>
      </c>
      <c r="B23" s="22"/>
    </row>
    <row r="24" spans="1:2" s="3" customFormat="1" ht="24.95" customHeight="1">
      <c r="A24" s="24" t="s">
        <v>1288</v>
      </c>
      <c r="B24" s="22"/>
    </row>
    <row r="25" spans="1:2" s="3" customFormat="1" ht="24.95" customHeight="1">
      <c r="A25" s="21" t="s">
        <v>1290</v>
      </c>
      <c r="B25" s="22"/>
    </row>
    <row r="26" spans="1:2" s="3" customFormat="1" ht="24.95" customHeight="1">
      <c r="A26" s="21" t="s">
        <v>1292</v>
      </c>
      <c r="B26" s="22"/>
    </row>
    <row r="27" spans="1:2" s="3" customFormat="1" ht="24.95" customHeight="1">
      <c r="A27" s="24" t="s">
        <v>1294</v>
      </c>
      <c r="B27" s="22">
        <v>5664</v>
      </c>
    </row>
    <row r="28" spans="1:2" s="3" customFormat="1" ht="24.95" customHeight="1">
      <c r="A28" s="24" t="s">
        <v>1296</v>
      </c>
      <c r="B28" s="22">
        <v>20860</v>
      </c>
    </row>
    <row r="29" spans="1:2" s="3" customFormat="1" ht="24.95" customHeight="1">
      <c r="A29" s="21" t="s">
        <v>1297</v>
      </c>
      <c r="B29" s="22">
        <v>20860</v>
      </c>
    </row>
    <row r="30" spans="1:2" s="3" customFormat="1" ht="24.95" customHeight="1">
      <c r="A30" s="144" t="s">
        <v>1117</v>
      </c>
      <c r="B30" s="158">
        <v>52669</v>
      </c>
    </row>
    <row r="31" spans="1:2" s="3" customFormat="1" ht="24.95" customHeight="1">
      <c r="A31" s="24" t="s">
        <v>151</v>
      </c>
      <c r="B31" s="158">
        <v>29337</v>
      </c>
    </row>
    <row r="32" spans="1:2" s="3" customFormat="1" ht="24.95" customHeight="1">
      <c r="A32" s="21" t="s">
        <v>1300</v>
      </c>
      <c r="B32" s="22">
        <v>32</v>
      </c>
    </row>
    <row r="33" spans="1:2" s="3" customFormat="1" ht="24.95" customHeight="1">
      <c r="A33" s="21" t="s">
        <v>1302</v>
      </c>
      <c r="B33" s="22">
        <v>32</v>
      </c>
    </row>
    <row r="34" spans="1:2" s="154" customFormat="1" ht="24.95" customHeight="1">
      <c r="A34" s="21" t="s">
        <v>1303</v>
      </c>
      <c r="B34" s="22">
        <v>29305</v>
      </c>
    </row>
    <row r="35" spans="1:2" s="3" customFormat="1" ht="24.95" customHeight="1">
      <c r="A35" s="21" t="s">
        <v>1304</v>
      </c>
      <c r="B35" s="22"/>
    </row>
    <row r="36" spans="1:2" s="3" customFormat="1" ht="24.95" customHeight="1">
      <c r="A36" s="21" t="s">
        <v>1305</v>
      </c>
      <c r="B36" s="22"/>
    </row>
    <row r="37" spans="1:2" s="3" customFormat="1" ht="24.95" customHeight="1">
      <c r="A37" s="21" t="s">
        <v>1306</v>
      </c>
      <c r="B37" s="22"/>
    </row>
    <row r="38" spans="1:2" s="3" customFormat="1" ht="24.95" customHeight="1">
      <c r="A38" s="144" t="s">
        <v>158</v>
      </c>
      <c r="B38" s="158">
        <v>82006</v>
      </c>
    </row>
    <row r="39" spans="1:2" s="3" customFormat="1" ht="24.95" customHeight="1">
      <c r="B39" s="155"/>
    </row>
    <row r="40" spans="1:2" s="3" customFormat="1" ht="24.95" customHeight="1">
      <c r="B40" s="155"/>
    </row>
    <row r="41" spans="1:2" s="3" customFormat="1" ht="24.95" customHeight="1">
      <c r="B41" s="155"/>
    </row>
    <row r="42" spans="1:2" s="3" customFormat="1" ht="24.95" customHeight="1">
      <c r="B42" s="155"/>
    </row>
    <row r="43" spans="1:2" s="3" customFormat="1" ht="24.95" customHeight="1">
      <c r="B43" s="155"/>
    </row>
    <row r="44" spans="1:2" s="3" customFormat="1" ht="24.95" customHeight="1">
      <c r="B44" s="155"/>
    </row>
    <row r="45" spans="1:2" s="3" customFormat="1" ht="24.95" customHeight="1">
      <c r="B45" s="155"/>
    </row>
    <row r="46" spans="1:2" s="3" customFormat="1" ht="24.95" customHeight="1">
      <c r="B46" s="155"/>
    </row>
  </sheetData>
  <mergeCells count="1">
    <mergeCell ref="A1:B1"/>
  </mergeCells>
  <phoneticPr fontId="95" type="noConversion"/>
  <printOptions horizontalCentered="1"/>
  <pageMargins left="0.75138888888888899" right="0.75138888888888899" top="0.60624999999999996" bottom="0.40902777777777799" header="0.51180555555555596" footer="0.51180555555555596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B12"/>
  <sheetViews>
    <sheetView workbookViewId="0">
      <selection activeCell="J12" sqref="J12"/>
    </sheetView>
  </sheetViews>
  <sheetFormatPr defaultColWidth="7" defaultRowHeight="35.1" customHeight="1"/>
  <cols>
    <col min="1" max="1" width="39.5" style="108" customWidth="1"/>
    <col min="2" max="2" width="35" style="108" customWidth="1"/>
    <col min="3" max="16384" width="7" style="88"/>
  </cols>
  <sheetData>
    <row r="1" spans="1:2" ht="35.1" customHeight="1">
      <c r="A1" s="258" t="s">
        <v>27</v>
      </c>
      <c r="B1" s="258"/>
    </row>
    <row r="2" spans="1:2" ht="15.95" customHeight="1">
      <c r="A2" s="146"/>
      <c r="B2" s="147"/>
    </row>
    <row r="3" spans="1:2" ht="17.100000000000001" customHeight="1">
      <c r="A3" s="146"/>
      <c r="B3" s="147" t="s">
        <v>1227</v>
      </c>
    </row>
    <row r="4" spans="1:2" s="85" customFormat="1" ht="39.950000000000003" customHeight="1">
      <c r="A4" s="148" t="s">
        <v>1311</v>
      </c>
      <c r="B4" s="149" t="s">
        <v>64</v>
      </c>
    </row>
    <row r="5" spans="1:2" ht="39.950000000000003" customHeight="1">
      <c r="A5" s="150" t="s">
        <v>1312</v>
      </c>
      <c r="B5" s="151">
        <v>52669</v>
      </c>
    </row>
    <row r="6" spans="1:2" ht="39.950000000000003" customHeight="1">
      <c r="A6" s="150" t="s">
        <v>1313</v>
      </c>
      <c r="B6" s="151">
        <v>32</v>
      </c>
    </row>
    <row r="7" spans="1:2" ht="39.950000000000003" customHeight="1">
      <c r="A7" s="150" t="s">
        <v>1314</v>
      </c>
      <c r="B7" s="151">
        <v>29305</v>
      </c>
    </row>
    <row r="8" spans="1:2" ht="39.950000000000003" customHeight="1">
      <c r="A8" s="150" t="s">
        <v>1315</v>
      </c>
      <c r="B8" s="151"/>
    </row>
    <row r="9" spans="1:2" ht="39.950000000000003" customHeight="1">
      <c r="A9" s="150" t="s">
        <v>1316</v>
      </c>
      <c r="B9" s="151">
        <v>0</v>
      </c>
    </row>
    <row r="10" spans="1:2" ht="39.950000000000003" customHeight="1">
      <c r="A10" s="152" t="s">
        <v>1121</v>
      </c>
      <c r="B10" s="153">
        <f>B7+B8+B6+B5+B9</f>
        <v>82006</v>
      </c>
    </row>
    <row r="11" spans="1:2" ht="27" customHeight="1">
      <c r="A11" s="271"/>
      <c r="B11" s="271"/>
    </row>
    <row r="12" spans="1:2" ht="24.95" customHeight="1">
      <c r="A12" s="272"/>
      <c r="B12" s="272"/>
    </row>
  </sheetData>
  <mergeCells count="3">
    <mergeCell ref="A1:B1"/>
    <mergeCell ref="A11:B11"/>
    <mergeCell ref="A12:B12"/>
  </mergeCells>
  <phoneticPr fontId="95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Q21"/>
  <sheetViews>
    <sheetView zoomScale="130" zoomScaleNormal="130" workbookViewId="0">
      <selection activeCell="C18" sqref="C18"/>
    </sheetView>
  </sheetViews>
  <sheetFormatPr defaultColWidth="9" defaultRowHeight="14.25"/>
  <cols>
    <col min="1" max="1" width="57.625" style="17" customWidth="1"/>
    <col min="2" max="2" width="22.75" style="17" customWidth="1"/>
    <col min="3" max="3" width="39.375" style="17" customWidth="1"/>
    <col min="4" max="4" width="16" style="17" customWidth="1"/>
    <col min="5" max="243" width="9" style="17" customWidth="1"/>
    <col min="244" max="16371" width="9" style="17"/>
  </cols>
  <sheetData>
    <row r="1" spans="1:2" s="16" customFormat="1" ht="30" customHeight="1">
      <c r="A1" s="258" t="s">
        <v>1317</v>
      </c>
      <c r="B1" s="258"/>
    </row>
    <row r="2" spans="1:2" s="17" customFormat="1" ht="22.5" customHeight="1">
      <c r="A2" s="18"/>
      <c r="B2" s="19" t="s">
        <v>61</v>
      </c>
    </row>
    <row r="3" spans="1:2" s="17" customFormat="1" ht="22.5" customHeight="1">
      <c r="A3" s="20" t="s">
        <v>1318</v>
      </c>
      <c r="B3" s="20" t="s">
        <v>64</v>
      </c>
    </row>
    <row r="4" spans="1:2" s="17" customFormat="1" ht="22.5" customHeight="1">
      <c r="A4" s="24" t="s">
        <v>454</v>
      </c>
      <c r="B4" s="143">
        <v>52</v>
      </c>
    </row>
    <row r="5" spans="1:2" s="17" customFormat="1" ht="22.5" customHeight="1">
      <c r="A5" s="21" t="s">
        <v>1250</v>
      </c>
      <c r="B5" s="143">
        <v>52</v>
      </c>
    </row>
    <row r="6" spans="1:2" s="17" customFormat="1" ht="22.5" customHeight="1">
      <c r="A6" s="24" t="s">
        <v>496</v>
      </c>
      <c r="B6" s="143">
        <v>66</v>
      </c>
    </row>
    <row r="7" spans="1:2" s="17" customFormat="1" ht="24" customHeight="1">
      <c r="A7" s="21" t="s">
        <v>1319</v>
      </c>
      <c r="B7" s="143">
        <v>66</v>
      </c>
    </row>
    <row r="8" spans="1:2" s="17" customFormat="1" ht="24" customHeight="1">
      <c r="A8" s="24" t="s">
        <v>747</v>
      </c>
      <c r="B8" s="143">
        <v>4528</v>
      </c>
    </row>
    <row r="9" spans="1:2" s="17" customFormat="1" ht="24" customHeight="1">
      <c r="A9" s="21" t="s">
        <v>1320</v>
      </c>
      <c r="B9" s="143">
        <v>4528</v>
      </c>
    </row>
    <row r="10" spans="1:2" s="17" customFormat="1" ht="22.5" customHeight="1">
      <c r="A10" s="24" t="s">
        <v>1107</v>
      </c>
      <c r="B10" s="143">
        <v>860</v>
      </c>
    </row>
    <row r="11" spans="1:2" s="17" customFormat="1" ht="22.5" customHeight="1">
      <c r="A11" s="21" t="s">
        <v>1321</v>
      </c>
      <c r="B11" s="143">
        <v>0</v>
      </c>
    </row>
    <row r="12" spans="1:2" s="17" customFormat="1" ht="22.5" customHeight="1">
      <c r="A12" s="21" t="s">
        <v>1297</v>
      </c>
      <c r="B12" s="143">
        <v>860</v>
      </c>
    </row>
    <row r="13" spans="1:2" s="17" customFormat="1" ht="22.5" customHeight="1">
      <c r="A13" s="144" t="s">
        <v>1117</v>
      </c>
      <c r="B13" s="145">
        <f>B4+B6+B8+B10</f>
        <v>5506</v>
      </c>
    </row>
    <row r="14" spans="1:2" s="17" customFormat="1"/>
    <row r="15" spans="1:2" s="17" customFormat="1"/>
    <row r="16" spans="1:2" s="17" customFormat="1"/>
    <row r="17" s="17" customFormat="1"/>
    <row r="18" s="17" customFormat="1"/>
    <row r="19" s="17" customFormat="1"/>
    <row r="20" s="17" customFormat="1"/>
    <row r="21" s="17" customFormat="1"/>
  </sheetData>
  <mergeCells count="1">
    <mergeCell ref="A1:B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21"/>
  <sheetViews>
    <sheetView workbookViewId="0">
      <selection activeCell="G20" sqref="G20"/>
    </sheetView>
  </sheetViews>
  <sheetFormatPr defaultColWidth="6.75" defaultRowHeight="12.75"/>
  <cols>
    <col min="1" max="1" width="46.625" style="87" customWidth="1"/>
    <col min="2" max="2" width="30.25" style="87" customWidth="1"/>
    <col min="3" max="16384" width="6.75" style="88"/>
  </cols>
  <sheetData>
    <row r="1" spans="1:2" ht="51" customHeight="1">
      <c r="A1" s="258" t="s">
        <v>1322</v>
      </c>
      <c r="B1" s="258"/>
    </row>
    <row r="2" spans="1:2" ht="18.95" customHeight="1">
      <c r="A2" s="141"/>
      <c r="B2" s="103"/>
    </row>
    <row r="3" spans="1:2" ht="15" customHeight="1">
      <c r="B3" s="103" t="s">
        <v>61</v>
      </c>
    </row>
    <row r="4" spans="1:2" s="99" customFormat="1" ht="21.95" customHeight="1">
      <c r="A4" s="104" t="s">
        <v>1323</v>
      </c>
      <c r="B4" s="104" t="s">
        <v>1324</v>
      </c>
    </row>
    <row r="5" spans="1:2" s="100" customFormat="1" ht="24.95" customHeight="1">
      <c r="A5" s="104" t="s">
        <v>1325</v>
      </c>
      <c r="B5" s="105"/>
    </row>
    <row r="6" spans="1:2" s="100" customFormat="1" ht="24.95" customHeight="1">
      <c r="A6" s="106" t="s">
        <v>1231</v>
      </c>
      <c r="B6" s="142"/>
    </row>
    <row r="7" spans="1:2" s="100" customFormat="1" ht="24.95" customHeight="1">
      <c r="A7" s="106" t="s">
        <v>1232</v>
      </c>
      <c r="B7" s="142"/>
    </row>
    <row r="8" spans="1:2" s="100" customFormat="1" ht="24.95" customHeight="1">
      <c r="A8" s="106" t="s">
        <v>1233</v>
      </c>
      <c r="B8" s="142"/>
    </row>
    <row r="9" spans="1:2" s="100" customFormat="1" ht="24.95" customHeight="1">
      <c r="A9" s="106" t="s">
        <v>1234</v>
      </c>
      <c r="B9" s="142"/>
    </row>
    <row r="10" spans="1:2" s="100" customFormat="1" ht="24.95" customHeight="1">
      <c r="A10" s="106" t="s">
        <v>1235</v>
      </c>
      <c r="B10" s="142"/>
    </row>
    <row r="11" spans="1:2" s="100" customFormat="1" ht="24.95" customHeight="1">
      <c r="A11" s="106" t="s">
        <v>1236</v>
      </c>
      <c r="B11" s="142"/>
    </row>
    <row r="12" spans="1:2" s="100" customFormat="1" ht="24.95" customHeight="1">
      <c r="A12" s="106" t="s">
        <v>1237</v>
      </c>
      <c r="B12" s="142"/>
    </row>
    <row r="13" spans="1:2" s="100" customFormat="1" ht="24.95" customHeight="1">
      <c r="A13" s="106" t="s">
        <v>1238</v>
      </c>
      <c r="B13" s="142"/>
    </row>
    <row r="14" spans="1:2" s="100" customFormat="1" ht="24.95" customHeight="1">
      <c r="A14" s="106" t="s">
        <v>1239</v>
      </c>
      <c r="B14" s="142"/>
    </row>
    <row r="15" spans="1:2" s="100" customFormat="1" ht="24.95" customHeight="1">
      <c r="A15" s="106" t="s">
        <v>1240</v>
      </c>
      <c r="B15" s="142"/>
    </row>
    <row r="16" spans="1:2" s="100" customFormat="1" ht="24.95" customHeight="1">
      <c r="A16" s="106" t="s">
        <v>1241</v>
      </c>
      <c r="B16" s="142"/>
    </row>
    <row r="17" spans="1:2" s="100" customFormat="1" ht="24.95" customHeight="1">
      <c r="A17" s="106" t="s">
        <v>1242</v>
      </c>
      <c r="B17" s="142"/>
    </row>
    <row r="18" spans="1:2" ht="30" customHeight="1">
      <c r="A18" s="273" t="s">
        <v>1243</v>
      </c>
      <c r="B18" s="274"/>
    </row>
    <row r="19" spans="1:2" ht="20.100000000000001" customHeight="1"/>
    <row r="20" spans="1:2" ht="20.100000000000001" customHeight="1"/>
    <row r="21" spans="1:2" ht="20.100000000000001" customHeight="1"/>
  </sheetData>
  <mergeCells count="2">
    <mergeCell ref="A1:B1"/>
    <mergeCell ref="A18:B18"/>
  </mergeCells>
  <phoneticPr fontId="95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XFA36"/>
  <sheetViews>
    <sheetView showZeros="0" tabSelected="1" topLeftCell="A10" workbookViewId="0">
      <selection activeCell="L21" sqref="L21"/>
    </sheetView>
  </sheetViews>
  <sheetFormatPr defaultColWidth="6.75" defaultRowHeight="13.5"/>
  <cols>
    <col min="1" max="1" width="42.375" style="131" customWidth="1"/>
    <col min="2" max="2" width="14.25" style="132" customWidth="1"/>
    <col min="3" max="14" width="6.625" style="87" customWidth="1"/>
    <col min="15" max="15" width="6.625" style="88" customWidth="1"/>
    <col min="16" max="16381" width="6.75" style="88"/>
  </cols>
  <sheetData>
    <row r="1" spans="1:14" ht="33" customHeight="1">
      <c r="A1" s="275" t="s">
        <v>30</v>
      </c>
      <c r="B1" s="276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</row>
    <row r="2" spans="1:14" ht="20.100000000000001" customHeight="1">
      <c r="A2" s="133"/>
      <c r="B2" s="134"/>
      <c r="C2" s="89"/>
      <c r="D2" s="89"/>
      <c r="E2" s="89"/>
      <c r="F2" s="89"/>
      <c r="G2" s="89"/>
      <c r="H2" s="89"/>
      <c r="I2" s="89"/>
      <c r="J2" s="89"/>
      <c r="K2" s="89"/>
      <c r="L2" s="89"/>
      <c r="M2" s="267"/>
      <c r="N2" s="267"/>
    </row>
    <row r="3" spans="1:14" ht="14.25" customHeight="1">
      <c r="B3" s="134"/>
      <c r="G3" s="91"/>
      <c r="L3" s="264" t="s">
        <v>61</v>
      </c>
      <c r="M3" s="264"/>
      <c r="N3" s="264"/>
    </row>
    <row r="4" spans="1:14" s="85" customFormat="1" ht="21.95" customHeight="1">
      <c r="A4" s="279" t="s">
        <v>1311</v>
      </c>
      <c r="B4" s="280" t="s">
        <v>1121</v>
      </c>
      <c r="C4" s="277" t="s">
        <v>1326</v>
      </c>
      <c r="D4" s="277"/>
      <c r="E4" s="277"/>
      <c r="F4" s="277"/>
      <c r="G4" s="277"/>
      <c r="H4" s="277"/>
      <c r="I4" s="277"/>
      <c r="J4" s="277"/>
      <c r="K4" s="277"/>
      <c r="L4" s="277"/>
      <c r="M4" s="277"/>
      <c r="N4" s="277"/>
    </row>
    <row r="5" spans="1:14" s="85" customFormat="1" ht="66.95" customHeight="1">
      <c r="A5" s="279"/>
      <c r="B5" s="280"/>
      <c r="C5" s="92" t="s">
        <v>1231</v>
      </c>
      <c r="D5" s="92" t="s">
        <v>1232</v>
      </c>
      <c r="E5" s="92" t="s">
        <v>1233</v>
      </c>
      <c r="F5" s="92" t="s">
        <v>1234</v>
      </c>
      <c r="G5" s="92" t="s">
        <v>1235</v>
      </c>
      <c r="H5" s="92" t="s">
        <v>1236</v>
      </c>
      <c r="I5" s="92" t="s">
        <v>1237</v>
      </c>
      <c r="J5" s="92" t="s">
        <v>1238</v>
      </c>
      <c r="K5" s="92" t="s">
        <v>1239</v>
      </c>
      <c r="L5" s="92" t="s">
        <v>1240</v>
      </c>
      <c r="M5" s="92" t="s">
        <v>1241</v>
      </c>
      <c r="N5" s="92" t="s">
        <v>1242</v>
      </c>
    </row>
    <row r="6" spans="1:14" ht="20.100000000000001" customHeight="1">
      <c r="A6" s="135" t="s">
        <v>1327</v>
      </c>
      <c r="B6" s="136">
        <v>5506</v>
      </c>
      <c r="C6" s="137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</row>
    <row r="7" spans="1:14" ht="20.100000000000001" customHeight="1">
      <c r="A7" s="135" t="s">
        <v>1328</v>
      </c>
      <c r="B7" s="136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 ht="20.100000000000001" customHeight="1">
      <c r="A8" s="135" t="s">
        <v>1329</v>
      </c>
      <c r="B8" s="136">
        <v>52</v>
      </c>
      <c r="C8" s="95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</row>
    <row r="9" spans="1:14" ht="20.100000000000001" customHeight="1">
      <c r="A9" s="135" t="s">
        <v>1330</v>
      </c>
      <c r="B9" s="136"/>
      <c r="C9" s="138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</row>
    <row r="10" spans="1:14" ht="20.100000000000001" customHeight="1">
      <c r="A10" s="135" t="s">
        <v>1331</v>
      </c>
      <c r="B10" s="136">
        <v>66</v>
      </c>
      <c r="C10" s="138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</row>
    <row r="11" spans="1:14" ht="20.100000000000001" customHeight="1">
      <c r="A11" s="135" t="s">
        <v>1332</v>
      </c>
      <c r="B11" s="136"/>
      <c r="C11" s="138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</row>
    <row r="12" spans="1:14" ht="20.100000000000001" customHeight="1">
      <c r="A12" s="135" t="s">
        <v>1333</v>
      </c>
      <c r="B12" s="136"/>
      <c r="C12" s="138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</row>
    <row r="13" spans="1:14" ht="20.100000000000001" customHeight="1">
      <c r="A13" s="135" t="s">
        <v>1334</v>
      </c>
      <c r="B13" s="136"/>
      <c r="C13" s="138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</row>
    <row r="14" spans="1:14" ht="20.100000000000001" customHeight="1">
      <c r="A14" s="135" t="s">
        <v>1335</v>
      </c>
      <c r="B14" s="136"/>
      <c r="C14" s="95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</row>
    <row r="15" spans="1:14" ht="20.100000000000001" customHeight="1">
      <c r="A15" s="135" t="s">
        <v>1336</v>
      </c>
      <c r="B15" s="136"/>
      <c r="C15" s="138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</row>
    <row r="16" spans="1:14" ht="20.100000000000001" customHeight="1">
      <c r="A16" s="135" t="s">
        <v>1337</v>
      </c>
      <c r="B16" s="136"/>
      <c r="C16" s="139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</row>
    <row r="17" spans="1:14" ht="20.100000000000001" customHeight="1">
      <c r="A17" s="135" t="s">
        <v>1338</v>
      </c>
      <c r="B17" s="136"/>
      <c r="C17" s="138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</row>
    <row r="18" spans="1:14" ht="20.100000000000001" customHeight="1">
      <c r="A18" s="135" t="s">
        <v>1339</v>
      </c>
      <c r="B18" s="136"/>
      <c r="C18" s="138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</row>
    <row r="19" spans="1:14" ht="20.100000000000001" customHeight="1">
      <c r="A19" s="135" t="s">
        <v>1340</v>
      </c>
      <c r="B19" s="136"/>
      <c r="C19" s="138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</row>
    <row r="20" spans="1:14" ht="20.100000000000001" customHeight="1">
      <c r="A20" s="135" t="s">
        <v>1341</v>
      </c>
      <c r="B20" s="136"/>
      <c r="C20" s="138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</row>
    <row r="21" spans="1:14" ht="20.100000000000001" customHeight="1">
      <c r="A21" s="135" t="s">
        <v>1342</v>
      </c>
      <c r="B21" s="136">
        <v>4528</v>
      </c>
      <c r="C21" s="138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</row>
    <row r="22" spans="1:14" ht="20.100000000000001" customHeight="1">
      <c r="A22" s="135" t="s">
        <v>1343</v>
      </c>
      <c r="B22" s="136"/>
      <c r="C22" s="138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</row>
    <row r="23" spans="1:14" ht="20.100000000000001" customHeight="1">
      <c r="A23" s="135" t="s">
        <v>1344</v>
      </c>
      <c r="B23" s="136"/>
      <c r="C23" s="138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</row>
    <row r="24" spans="1:14" ht="20.100000000000001" customHeight="1">
      <c r="A24" s="135" t="s">
        <v>1345</v>
      </c>
      <c r="B24" s="136"/>
      <c r="C24" s="138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</row>
    <row r="25" spans="1:14" ht="20.100000000000001" customHeight="1">
      <c r="A25" s="135" t="s">
        <v>1346</v>
      </c>
      <c r="B25" s="136"/>
      <c r="C25" s="138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</row>
    <row r="26" spans="1:14" ht="20.100000000000001" customHeight="1">
      <c r="A26" s="135" t="s">
        <v>1347</v>
      </c>
      <c r="B26" s="136"/>
      <c r="C26" s="138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</row>
    <row r="27" spans="1:14" ht="20.100000000000001" customHeight="1">
      <c r="A27" s="135" t="s">
        <v>1348</v>
      </c>
      <c r="B27" s="136"/>
      <c r="C27" s="138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</row>
    <row r="28" spans="1:14" ht="20.100000000000001" customHeight="1">
      <c r="A28" s="135" t="s">
        <v>1349</v>
      </c>
      <c r="B28" s="136"/>
      <c r="C28" s="138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</row>
    <row r="29" spans="1:14" ht="20.100000000000001" customHeight="1">
      <c r="A29" s="135" t="s">
        <v>1350</v>
      </c>
      <c r="B29" s="136"/>
      <c r="C29" s="138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</row>
    <row r="30" spans="1:14" ht="20.100000000000001" customHeight="1">
      <c r="A30" s="135" t="s">
        <v>1351</v>
      </c>
      <c r="B30" s="13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</row>
    <row r="31" spans="1:14" ht="20.100000000000001" customHeight="1">
      <c r="A31" s="135" t="s">
        <v>1352</v>
      </c>
      <c r="B31" s="13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</row>
    <row r="32" spans="1:14" ht="20.100000000000001" customHeight="1">
      <c r="A32" s="135" t="s">
        <v>1353</v>
      </c>
      <c r="B32" s="136">
        <v>860</v>
      </c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</row>
    <row r="33" spans="1:14" ht="20.100000000000001" customHeight="1">
      <c r="A33" s="135" t="s">
        <v>1354</v>
      </c>
      <c r="B33" s="13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</row>
    <row r="34" spans="1:14" ht="20.100000000000001" customHeight="1">
      <c r="A34" s="140" t="s">
        <v>1355</v>
      </c>
      <c r="B34" s="13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</row>
    <row r="36" spans="1:14">
      <c r="A36" s="273" t="s">
        <v>1243</v>
      </c>
      <c r="B36" s="278"/>
    </row>
  </sheetData>
  <mergeCells count="7">
    <mergeCell ref="A1:N1"/>
    <mergeCell ref="M2:N2"/>
    <mergeCell ref="L3:N3"/>
    <mergeCell ref="C4:N4"/>
    <mergeCell ref="A36:B36"/>
    <mergeCell ref="A4:A5"/>
    <mergeCell ref="B4:B5"/>
  </mergeCells>
  <phoneticPr fontId="95" type="noConversion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8"/>
  <sheetViews>
    <sheetView workbookViewId="0">
      <selection activeCell="D17" sqref="D17"/>
    </sheetView>
  </sheetViews>
  <sheetFormatPr defaultColWidth="6.875" defaultRowHeight="24.95" customHeight="1"/>
  <cols>
    <col min="1" max="1" width="41.75" style="120" customWidth="1"/>
    <col min="2" max="2" width="22" style="120" customWidth="1"/>
    <col min="3" max="3" width="47.625" style="120" customWidth="1"/>
    <col min="4" max="4" width="19.875" style="120" customWidth="1"/>
    <col min="5" max="16382" width="6.875" style="120"/>
  </cols>
  <sheetData>
    <row r="1" spans="1:16382" s="120" customFormat="1" ht="15" customHeight="1">
      <c r="A1" s="258" t="s">
        <v>33</v>
      </c>
      <c r="B1" s="258"/>
      <c r="C1" s="258"/>
      <c r="D1" s="258"/>
    </row>
    <row r="2" spans="1:16382" s="120" customFormat="1" ht="15" customHeight="1">
      <c r="A2" s="258"/>
      <c r="B2" s="258"/>
      <c r="C2" s="258"/>
      <c r="D2" s="258"/>
    </row>
    <row r="3" spans="1:16382" s="120" customFormat="1" ht="24.95" customHeight="1">
      <c r="A3" s="45"/>
      <c r="B3" s="45"/>
      <c r="C3" s="45"/>
      <c r="D3" s="130" t="s">
        <v>61</v>
      </c>
    </row>
    <row r="4" spans="1:16382" s="120" customFormat="1" ht="24.95" customHeight="1">
      <c r="A4" s="281" t="s">
        <v>1356</v>
      </c>
      <c r="B4" s="282"/>
      <c r="C4" s="283" t="s">
        <v>1357</v>
      </c>
      <c r="D4" s="283"/>
    </row>
    <row r="5" spans="1:16382" s="120" customFormat="1" ht="24.95" customHeight="1">
      <c r="A5" s="27" t="s">
        <v>1156</v>
      </c>
      <c r="B5" s="27" t="s">
        <v>1358</v>
      </c>
      <c r="C5" s="27" t="s">
        <v>1156</v>
      </c>
      <c r="D5" s="27" t="s">
        <v>1358</v>
      </c>
    </row>
    <row r="6" spans="1:16382" s="121" customFormat="1" ht="24.95" customHeight="1">
      <c r="A6" s="127" t="s">
        <v>1359</v>
      </c>
      <c r="B6" s="118"/>
      <c r="C6" s="127" t="s">
        <v>1360</v>
      </c>
      <c r="D6" s="118"/>
    </row>
    <row r="7" spans="1:16382" s="121" customFormat="1" ht="24.95" customHeight="1">
      <c r="A7" s="127" t="s">
        <v>1361</v>
      </c>
      <c r="B7" s="118"/>
      <c r="C7" s="127" t="s">
        <v>1362</v>
      </c>
      <c r="D7" s="118"/>
    </row>
    <row r="8" spans="1:16382" s="121" customFormat="1" ht="24.95" customHeight="1">
      <c r="A8" s="127" t="s">
        <v>1363</v>
      </c>
      <c r="B8" s="118"/>
      <c r="C8" s="127" t="s">
        <v>1364</v>
      </c>
      <c r="D8" s="118"/>
    </row>
    <row r="9" spans="1:16382" s="121" customFormat="1" ht="24.95" customHeight="1">
      <c r="A9" s="127" t="s">
        <v>1365</v>
      </c>
      <c r="B9" s="118"/>
      <c r="C9" s="127" t="s">
        <v>1366</v>
      </c>
      <c r="D9" s="118"/>
    </row>
    <row r="10" spans="1:16382" s="121" customFormat="1" ht="24.95" customHeight="1">
      <c r="A10" s="127" t="s">
        <v>1367</v>
      </c>
      <c r="B10" s="118"/>
      <c r="C10" s="127" t="s">
        <v>1368</v>
      </c>
      <c r="D10" s="118"/>
    </row>
    <row r="11" spans="1:16382" s="121" customFormat="1" ht="24.95" customHeight="1">
      <c r="A11" s="127" t="s">
        <v>1369</v>
      </c>
      <c r="B11" s="118"/>
      <c r="C11" s="127" t="s">
        <v>1370</v>
      </c>
      <c r="D11" s="118">
        <v>3562</v>
      </c>
    </row>
    <row r="12" spans="1:16382" s="121" customFormat="1" ht="24.95" customHeight="1">
      <c r="A12" s="127" t="s">
        <v>1371</v>
      </c>
      <c r="B12" s="118"/>
      <c r="C12" s="127" t="s">
        <v>1372</v>
      </c>
      <c r="D12" s="118"/>
    </row>
    <row r="13" spans="1:16382" s="121" customFormat="1" ht="24.95" customHeight="1">
      <c r="A13" s="127" t="s">
        <v>1373</v>
      </c>
      <c r="B13" s="118"/>
      <c r="C13" s="127" t="s">
        <v>1303</v>
      </c>
      <c r="D13" s="118"/>
    </row>
    <row r="14" spans="1:16382" s="121" customFormat="1" ht="24.95" customHeight="1">
      <c r="A14" s="127" t="s">
        <v>1374</v>
      </c>
      <c r="B14" s="118"/>
      <c r="C14" s="127"/>
      <c r="D14" s="118"/>
    </row>
    <row r="15" spans="1:16382" s="121" customFormat="1" ht="24.95" customHeight="1">
      <c r="A15" s="127" t="s">
        <v>1375</v>
      </c>
      <c r="B15" s="118"/>
      <c r="C15" s="127"/>
      <c r="D15" s="118"/>
    </row>
    <row r="16" spans="1:16382" s="122" customFormat="1" ht="24.95" customHeight="1">
      <c r="A16" s="127" t="s">
        <v>1376</v>
      </c>
      <c r="B16" s="118">
        <v>3562</v>
      </c>
      <c r="C16" s="127"/>
      <c r="D16" s="118"/>
      <c r="E16" s="125"/>
      <c r="F16" s="125"/>
      <c r="G16" s="125"/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/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  <c r="FQ16" s="125"/>
      <c r="FR16" s="125"/>
      <c r="FS16" s="125"/>
      <c r="FT16" s="125"/>
      <c r="FU16" s="125"/>
      <c r="FV16" s="125"/>
      <c r="FW16" s="125"/>
      <c r="FX16" s="125"/>
      <c r="FY16" s="125"/>
      <c r="FZ16" s="125"/>
      <c r="GA16" s="125"/>
      <c r="GB16" s="125"/>
      <c r="GC16" s="125"/>
      <c r="GD16" s="125"/>
      <c r="GE16" s="125"/>
      <c r="GF16" s="125"/>
      <c r="GG16" s="125"/>
      <c r="GH16" s="125"/>
      <c r="GI16" s="125"/>
      <c r="GJ16" s="125"/>
      <c r="GK16" s="125"/>
      <c r="GL16" s="125"/>
      <c r="GM16" s="125"/>
      <c r="GN16" s="125"/>
      <c r="GO16" s="125"/>
      <c r="GP16" s="125"/>
      <c r="GQ16" s="125"/>
      <c r="GR16" s="125"/>
      <c r="GS16" s="125"/>
      <c r="GT16" s="125"/>
      <c r="GU16" s="125"/>
      <c r="GV16" s="125"/>
      <c r="GW16" s="125"/>
      <c r="GX16" s="125"/>
      <c r="GY16" s="125"/>
      <c r="GZ16" s="125"/>
      <c r="HA16" s="125"/>
      <c r="HB16" s="125"/>
      <c r="HC16" s="125"/>
      <c r="HD16" s="125"/>
      <c r="HE16" s="125"/>
      <c r="HF16" s="125"/>
      <c r="HG16" s="125"/>
      <c r="HH16" s="125"/>
      <c r="HI16" s="125"/>
      <c r="HJ16" s="125"/>
      <c r="HK16" s="125"/>
      <c r="HL16" s="125"/>
      <c r="HM16" s="125"/>
      <c r="HN16" s="125"/>
      <c r="HO16" s="125"/>
      <c r="HP16" s="125"/>
      <c r="HQ16" s="125"/>
      <c r="HR16" s="125"/>
      <c r="HS16" s="125"/>
      <c r="HT16" s="125"/>
      <c r="HU16" s="125"/>
      <c r="HV16" s="125"/>
      <c r="HW16" s="125"/>
      <c r="HX16" s="125"/>
      <c r="HY16" s="125"/>
      <c r="HZ16" s="125"/>
      <c r="IA16" s="125"/>
      <c r="IB16" s="125"/>
      <c r="IC16" s="125"/>
      <c r="ID16" s="125"/>
      <c r="IE16" s="125"/>
      <c r="IF16" s="125"/>
      <c r="IG16" s="125"/>
      <c r="IH16" s="125"/>
      <c r="II16" s="125"/>
      <c r="IJ16" s="125"/>
      <c r="IK16" s="125"/>
      <c r="IL16" s="125"/>
      <c r="IM16" s="125"/>
      <c r="IN16" s="125"/>
      <c r="IO16" s="125"/>
      <c r="IP16" s="125"/>
      <c r="IQ16" s="125"/>
      <c r="IR16" s="125"/>
      <c r="IS16" s="125"/>
      <c r="IT16" s="125"/>
      <c r="IU16" s="125"/>
      <c r="IV16" s="125"/>
      <c r="IW16" s="125"/>
      <c r="IX16" s="125"/>
      <c r="IY16" s="125"/>
      <c r="IZ16" s="125"/>
      <c r="JA16" s="125"/>
      <c r="JB16" s="125"/>
      <c r="JC16" s="125"/>
      <c r="JD16" s="125"/>
      <c r="JE16" s="125"/>
      <c r="JF16" s="125"/>
      <c r="JG16" s="125"/>
      <c r="JH16" s="125"/>
      <c r="JI16" s="125"/>
      <c r="JJ16" s="125"/>
      <c r="JK16" s="125"/>
      <c r="JL16" s="125"/>
      <c r="JM16" s="125"/>
      <c r="JN16" s="125"/>
      <c r="JO16" s="125"/>
      <c r="JP16" s="125"/>
      <c r="JQ16" s="125"/>
      <c r="JR16" s="125"/>
      <c r="JS16" s="125"/>
      <c r="JT16" s="125"/>
      <c r="JU16" s="125"/>
      <c r="JV16" s="125"/>
      <c r="JW16" s="125"/>
      <c r="JX16" s="125"/>
      <c r="JY16" s="125"/>
      <c r="JZ16" s="125"/>
      <c r="KA16" s="125"/>
      <c r="KB16" s="125"/>
      <c r="KC16" s="125"/>
      <c r="KD16" s="125"/>
      <c r="KE16" s="125"/>
      <c r="KF16" s="125"/>
      <c r="KG16" s="125"/>
      <c r="KH16" s="125"/>
      <c r="KI16" s="125"/>
      <c r="KJ16" s="125"/>
      <c r="KK16" s="125"/>
      <c r="KL16" s="125"/>
      <c r="KM16" s="125"/>
      <c r="KN16" s="125"/>
      <c r="KO16" s="125"/>
      <c r="KP16" s="125"/>
      <c r="KQ16" s="125"/>
      <c r="KR16" s="125"/>
      <c r="KS16" s="125"/>
      <c r="KT16" s="125"/>
      <c r="KU16" s="125"/>
      <c r="KV16" s="125"/>
      <c r="KW16" s="125"/>
      <c r="KX16" s="125"/>
      <c r="KY16" s="125"/>
      <c r="KZ16" s="125"/>
      <c r="LA16" s="125"/>
      <c r="LB16" s="125"/>
      <c r="LC16" s="125"/>
      <c r="LD16" s="125"/>
      <c r="LE16" s="125"/>
      <c r="LF16" s="125"/>
      <c r="LG16" s="125"/>
      <c r="LH16" s="125"/>
      <c r="LI16" s="125"/>
      <c r="LJ16" s="125"/>
      <c r="LK16" s="125"/>
      <c r="LL16" s="125"/>
      <c r="LM16" s="125"/>
      <c r="LN16" s="125"/>
      <c r="LO16" s="125"/>
      <c r="LP16" s="125"/>
      <c r="LQ16" s="125"/>
      <c r="LR16" s="125"/>
      <c r="LS16" s="125"/>
      <c r="LT16" s="125"/>
      <c r="LU16" s="125"/>
      <c r="LV16" s="125"/>
      <c r="LW16" s="125"/>
      <c r="LX16" s="125"/>
      <c r="LY16" s="125"/>
      <c r="LZ16" s="125"/>
      <c r="MA16" s="125"/>
      <c r="MB16" s="125"/>
      <c r="MC16" s="125"/>
      <c r="MD16" s="125"/>
      <c r="ME16" s="125"/>
      <c r="MF16" s="125"/>
      <c r="MG16" s="125"/>
      <c r="MH16" s="125"/>
      <c r="MI16" s="125"/>
      <c r="MJ16" s="125"/>
      <c r="MK16" s="125"/>
      <c r="ML16" s="125"/>
      <c r="MM16" s="125"/>
      <c r="MN16" s="125"/>
      <c r="MO16" s="125"/>
      <c r="MP16" s="125"/>
      <c r="MQ16" s="125"/>
      <c r="MR16" s="125"/>
      <c r="MS16" s="125"/>
      <c r="MT16" s="125"/>
      <c r="MU16" s="125"/>
      <c r="MV16" s="125"/>
      <c r="MW16" s="125"/>
      <c r="MX16" s="125"/>
      <c r="MY16" s="125"/>
      <c r="MZ16" s="125"/>
      <c r="NA16" s="125"/>
      <c r="NB16" s="125"/>
      <c r="NC16" s="125"/>
      <c r="ND16" s="125"/>
      <c r="NE16" s="125"/>
      <c r="NF16" s="125"/>
      <c r="NG16" s="125"/>
      <c r="NH16" s="125"/>
      <c r="NI16" s="125"/>
      <c r="NJ16" s="125"/>
      <c r="NK16" s="125"/>
      <c r="NL16" s="125"/>
      <c r="NM16" s="125"/>
      <c r="NN16" s="125"/>
      <c r="NO16" s="125"/>
      <c r="NP16" s="125"/>
      <c r="NQ16" s="125"/>
      <c r="NR16" s="125"/>
      <c r="NS16" s="125"/>
      <c r="NT16" s="125"/>
      <c r="NU16" s="125"/>
      <c r="NV16" s="125"/>
      <c r="NW16" s="125"/>
      <c r="NX16" s="125"/>
      <c r="NY16" s="125"/>
      <c r="NZ16" s="125"/>
      <c r="OA16" s="125"/>
      <c r="OB16" s="125"/>
      <c r="OC16" s="125"/>
      <c r="OD16" s="125"/>
      <c r="OE16" s="125"/>
      <c r="OF16" s="125"/>
      <c r="OG16" s="125"/>
      <c r="OH16" s="125"/>
      <c r="OI16" s="125"/>
      <c r="OJ16" s="125"/>
      <c r="OK16" s="125"/>
      <c r="OL16" s="125"/>
      <c r="OM16" s="125"/>
      <c r="ON16" s="125"/>
      <c r="OO16" s="125"/>
      <c r="OP16" s="125"/>
      <c r="OQ16" s="125"/>
      <c r="OR16" s="125"/>
      <c r="OS16" s="125"/>
      <c r="OT16" s="125"/>
      <c r="OU16" s="125"/>
      <c r="OV16" s="125"/>
      <c r="OW16" s="125"/>
      <c r="OX16" s="125"/>
      <c r="OY16" s="125"/>
      <c r="OZ16" s="125"/>
      <c r="PA16" s="125"/>
      <c r="PB16" s="125"/>
      <c r="PC16" s="125"/>
      <c r="PD16" s="125"/>
      <c r="PE16" s="125"/>
      <c r="PF16" s="125"/>
      <c r="PG16" s="125"/>
      <c r="PH16" s="125"/>
      <c r="PI16" s="125"/>
      <c r="PJ16" s="125"/>
      <c r="PK16" s="125"/>
      <c r="PL16" s="125"/>
      <c r="PM16" s="125"/>
      <c r="PN16" s="125"/>
      <c r="PO16" s="125"/>
      <c r="PP16" s="125"/>
      <c r="PQ16" s="125"/>
      <c r="PR16" s="125"/>
      <c r="PS16" s="125"/>
      <c r="PT16" s="125"/>
      <c r="PU16" s="125"/>
      <c r="PV16" s="125"/>
      <c r="PW16" s="125"/>
      <c r="PX16" s="125"/>
      <c r="PY16" s="125"/>
      <c r="PZ16" s="125"/>
      <c r="QA16" s="125"/>
      <c r="QB16" s="125"/>
      <c r="QC16" s="125"/>
      <c r="QD16" s="125"/>
      <c r="QE16" s="125"/>
      <c r="QF16" s="125"/>
      <c r="QG16" s="125"/>
      <c r="QH16" s="125"/>
      <c r="QI16" s="125"/>
      <c r="QJ16" s="125"/>
      <c r="QK16" s="125"/>
      <c r="QL16" s="125"/>
      <c r="QM16" s="125"/>
      <c r="QN16" s="125"/>
      <c r="QO16" s="125"/>
      <c r="QP16" s="125"/>
      <c r="QQ16" s="125"/>
      <c r="QR16" s="125"/>
      <c r="QS16" s="125"/>
      <c r="QT16" s="125"/>
      <c r="QU16" s="125"/>
      <c r="QV16" s="125"/>
      <c r="QW16" s="125"/>
      <c r="QX16" s="125"/>
      <c r="QY16" s="125"/>
      <c r="QZ16" s="125"/>
      <c r="RA16" s="125"/>
      <c r="RB16" s="125"/>
      <c r="RC16" s="125"/>
      <c r="RD16" s="125"/>
      <c r="RE16" s="125"/>
      <c r="RF16" s="125"/>
      <c r="RG16" s="125"/>
      <c r="RH16" s="125"/>
      <c r="RI16" s="125"/>
      <c r="RJ16" s="125"/>
      <c r="RK16" s="125"/>
      <c r="RL16" s="125"/>
      <c r="RM16" s="125"/>
      <c r="RN16" s="125"/>
      <c r="RO16" s="125"/>
      <c r="RP16" s="125"/>
      <c r="RQ16" s="125"/>
      <c r="RR16" s="125"/>
      <c r="RS16" s="125"/>
      <c r="RT16" s="125"/>
      <c r="RU16" s="125"/>
      <c r="RV16" s="125"/>
      <c r="RW16" s="125"/>
      <c r="RX16" s="125"/>
      <c r="RY16" s="125"/>
      <c r="RZ16" s="125"/>
      <c r="SA16" s="125"/>
      <c r="SB16" s="125"/>
      <c r="SC16" s="125"/>
      <c r="SD16" s="125"/>
      <c r="SE16" s="125"/>
      <c r="SF16" s="125"/>
      <c r="SG16" s="125"/>
      <c r="SH16" s="125"/>
      <c r="SI16" s="125"/>
      <c r="SJ16" s="125"/>
      <c r="SK16" s="125"/>
      <c r="SL16" s="125"/>
      <c r="SM16" s="125"/>
      <c r="SN16" s="125"/>
      <c r="SO16" s="125"/>
      <c r="SP16" s="125"/>
      <c r="SQ16" s="125"/>
      <c r="SR16" s="125"/>
      <c r="SS16" s="125"/>
      <c r="ST16" s="125"/>
      <c r="SU16" s="125"/>
      <c r="SV16" s="125"/>
      <c r="SW16" s="125"/>
      <c r="SX16" s="125"/>
      <c r="SY16" s="125"/>
      <c r="SZ16" s="125"/>
      <c r="TA16" s="125"/>
      <c r="TB16" s="125"/>
      <c r="TC16" s="125"/>
      <c r="TD16" s="125"/>
      <c r="TE16" s="125"/>
      <c r="TF16" s="125"/>
      <c r="TG16" s="125"/>
      <c r="TH16" s="125"/>
      <c r="TI16" s="125"/>
      <c r="TJ16" s="125"/>
      <c r="TK16" s="125"/>
      <c r="TL16" s="125"/>
      <c r="TM16" s="125"/>
      <c r="TN16" s="125"/>
      <c r="TO16" s="125"/>
      <c r="TP16" s="125"/>
      <c r="TQ16" s="125"/>
      <c r="TR16" s="125"/>
      <c r="TS16" s="125"/>
      <c r="TT16" s="125"/>
      <c r="TU16" s="125"/>
      <c r="TV16" s="125"/>
      <c r="TW16" s="125"/>
      <c r="TX16" s="125"/>
      <c r="TY16" s="125"/>
      <c r="TZ16" s="125"/>
      <c r="UA16" s="125"/>
      <c r="UB16" s="125"/>
      <c r="UC16" s="125"/>
      <c r="UD16" s="125"/>
      <c r="UE16" s="125"/>
      <c r="UF16" s="125"/>
      <c r="UG16" s="125"/>
      <c r="UH16" s="125"/>
      <c r="UI16" s="125"/>
      <c r="UJ16" s="125"/>
      <c r="UK16" s="125"/>
      <c r="UL16" s="125"/>
      <c r="UM16" s="125"/>
      <c r="UN16" s="125"/>
      <c r="UO16" s="125"/>
      <c r="UP16" s="125"/>
      <c r="UQ16" s="125"/>
      <c r="UR16" s="125"/>
      <c r="US16" s="125"/>
      <c r="UT16" s="125"/>
      <c r="UU16" s="125"/>
      <c r="UV16" s="125"/>
      <c r="UW16" s="125"/>
      <c r="UX16" s="125"/>
      <c r="UY16" s="125"/>
      <c r="UZ16" s="125"/>
      <c r="VA16" s="125"/>
      <c r="VB16" s="125"/>
      <c r="VC16" s="125"/>
      <c r="VD16" s="125"/>
      <c r="VE16" s="125"/>
      <c r="VF16" s="125"/>
      <c r="VG16" s="125"/>
      <c r="VH16" s="125"/>
      <c r="VI16" s="125"/>
      <c r="VJ16" s="125"/>
      <c r="VK16" s="125"/>
      <c r="VL16" s="125"/>
      <c r="VM16" s="125"/>
      <c r="VN16" s="125"/>
      <c r="VO16" s="125"/>
      <c r="VP16" s="125"/>
      <c r="VQ16" s="125"/>
      <c r="VR16" s="125"/>
      <c r="VS16" s="125"/>
      <c r="VT16" s="125"/>
      <c r="VU16" s="125"/>
      <c r="VV16" s="125"/>
      <c r="VW16" s="125"/>
      <c r="VX16" s="125"/>
      <c r="VY16" s="125"/>
      <c r="VZ16" s="125"/>
      <c r="WA16" s="125"/>
      <c r="WB16" s="125"/>
      <c r="WC16" s="125"/>
      <c r="WD16" s="125"/>
      <c r="WE16" s="125"/>
      <c r="WF16" s="125"/>
      <c r="WG16" s="125"/>
      <c r="WH16" s="125"/>
      <c r="WI16" s="125"/>
      <c r="WJ16" s="125"/>
      <c r="WK16" s="125"/>
      <c r="WL16" s="125"/>
      <c r="WM16" s="125"/>
      <c r="WN16" s="125"/>
      <c r="WO16" s="125"/>
      <c r="WP16" s="125"/>
      <c r="WQ16" s="125"/>
      <c r="WR16" s="125"/>
      <c r="WS16" s="125"/>
      <c r="WT16" s="125"/>
      <c r="WU16" s="125"/>
      <c r="WV16" s="125"/>
      <c r="WW16" s="125"/>
      <c r="WX16" s="125"/>
      <c r="WY16" s="125"/>
      <c r="WZ16" s="125"/>
      <c r="XA16" s="125"/>
      <c r="XB16" s="125"/>
      <c r="XC16" s="125"/>
      <c r="XD16" s="125"/>
      <c r="XE16" s="125"/>
      <c r="XF16" s="125"/>
      <c r="XG16" s="125"/>
      <c r="XH16" s="125"/>
      <c r="XI16" s="125"/>
      <c r="XJ16" s="125"/>
      <c r="XK16" s="125"/>
      <c r="XL16" s="125"/>
      <c r="XM16" s="125"/>
      <c r="XN16" s="125"/>
      <c r="XO16" s="125"/>
      <c r="XP16" s="125"/>
      <c r="XQ16" s="125"/>
      <c r="XR16" s="125"/>
      <c r="XS16" s="125"/>
      <c r="XT16" s="125"/>
      <c r="XU16" s="125"/>
      <c r="XV16" s="125"/>
      <c r="XW16" s="125"/>
      <c r="XX16" s="125"/>
      <c r="XY16" s="125"/>
      <c r="XZ16" s="125"/>
      <c r="YA16" s="125"/>
      <c r="YB16" s="125"/>
      <c r="YC16" s="125"/>
      <c r="YD16" s="125"/>
      <c r="YE16" s="125"/>
      <c r="YF16" s="125"/>
      <c r="YG16" s="125"/>
      <c r="YH16" s="125"/>
      <c r="YI16" s="125"/>
      <c r="YJ16" s="125"/>
      <c r="YK16" s="125"/>
      <c r="YL16" s="125"/>
      <c r="YM16" s="125"/>
      <c r="YN16" s="125"/>
      <c r="YO16" s="125"/>
      <c r="YP16" s="125"/>
      <c r="YQ16" s="125"/>
      <c r="YR16" s="125"/>
      <c r="YS16" s="125"/>
      <c r="YT16" s="125"/>
      <c r="YU16" s="125"/>
      <c r="YV16" s="125"/>
      <c r="YW16" s="125"/>
      <c r="YX16" s="125"/>
      <c r="YY16" s="125"/>
      <c r="YZ16" s="125"/>
      <c r="ZA16" s="125"/>
      <c r="ZB16" s="125"/>
      <c r="ZC16" s="125"/>
      <c r="ZD16" s="125"/>
      <c r="ZE16" s="125"/>
      <c r="ZF16" s="125"/>
      <c r="ZG16" s="125"/>
      <c r="ZH16" s="125"/>
      <c r="ZI16" s="125"/>
      <c r="ZJ16" s="125"/>
      <c r="ZK16" s="125"/>
      <c r="ZL16" s="125"/>
      <c r="ZM16" s="125"/>
      <c r="ZN16" s="125"/>
      <c r="ZO16" s="125"/>
      <c r="ZP16" s="125"/>
      <c r="ZQ16" s="125"/>
      <c r="ZR16" s="125"/>
      <c r="ZS16" s="125"/>
      <c r="ZT16" s="125"/>
      <c r="ZU16" s="125"/>
      <c r="ZV16" s="125"/>
      <c r="ZW16" s="125"/>
      <c r="ZX16" s="125"/>
      <c r="ZY16" s="125"/>
      <c r="ZZ16" s="125"/>
      <c r="AAA16" s="125"/>
      <c r="AAB16" s="125"/>
      <c r="AAC16" s="125"/>
      <c r="AAD16" s="125"/>
      <c r="AAE16" s="125"/>
      <c r="AAF16" s="125"/>
      <c r="AAG16" s="125"/>
      <c r="AAH16" s="125"/>
      <c r="AAI16" s="125"/>
      <c r="AAJ16" s="125"/>
      <c r="AAK16" s="125"/>
      <c r="AAL16" s="125"/>
      <c r="AAM16" s="125"/>
      <c r="AAN16" s="125"/>
      <c r="AAO16" s="125"/>
      <c r="AAP16" s="125"/>
      <c r="AAQ16" s="125"/>
      <c r="AAR16" s="125"/>
      <c r="AAS16" s="125"/>
      <c r="AAT16" s="125"/>
      <c r="AAU16" s="125"/>
      <c r="AAV16" s="125"/>
      <c r="AAW16" s="125"/>
      <c r="AAX16" s="125"/>
      <c r="AAY16" s="125"/>
      <c r="AAZ16" s="125"/>
      <c r="ABA16" s="125"/>
      <c r="ABB16" s="125"/>
      <c r="ABC16" s="125"/>
      <c r="ABD16" s="125"/>
      <c r="ABE16" s="125"/>
      <c r="ABF16" s="125"/>
      <c r="ABG16" s="125"/>
      <c r="ABH16" s="125"/>
      <c r="ABI16" s="125"/>
      <c r="ABJ16" s="125"/>
      <c r="ABK16" s="125"/>
      <c r="ABL16" s="125"/>
      <c r="ABM16" s="125"/>
      <c r="ABN16" s="125"/>
      <c r="ABO16" s="125"/>
      <c r="ABP16" s="125"/>
      <c r="ABQ16" s="125"/>
      <c r="ABR16" s="125"/>
      <c r="ABS16" s="125"/>
      <c r="ABT16" s="125"/>
      <c r="ABU16" s="125"/>
      <c r="ABV16" s="125"/>
      <c r="ABW16" s="125"/>
      <c r="ABX16" s="125"/>
      <c r="ABY16" s="125"/>
      <c r="ABZ16" s="125"/>
      <c r="ACA16" s="125"/>
      <c r="ACB16" s="125"/>
      <c r="ACC16" s="125"/>
      <c r="ACD16" s="125"/>
      <c r="ACE16" s="125"/>
      <c r="ACF16" s="125"/>
      <c r="ACG16" s="125"/>
      <c r="ACH16" s="125"/>
      <c r="ACI16" s="125"/>
      <c r="ACJ16" s="125"/>
      <c r="ACK16" s="125"/>
      <c r="ACL16" s="125"/>
      <c r="ACM16" s="125"/>
      <c r="ACN16" s="125"/>
      <c r="ACO16" s="125"/>
      <c r="ACP16" s="125"/>
      <c r="ACQ16" s="125"/>
      <c r="ACR16" s="125"/>
      <c r="ACS16" s="125"/>
      <c r="ACT16" s="125"/>
      <c r="ACU16" s="125"/>
      <c r="ACV16" s="125"/>
      <c r="ACW16" s="125"/>
      <c r="ACX16" s="125"/>
      <c r="ACY16" s="125"/>
      <c r="ACZ16" s="125"/>
      <c r="ADA16" s="125"/>
      <c r="ADB16" s="125"/>
      <c r="ADC16" s="125"/>
      <c r="ADD16" s="125"/>
      <c r="ADE16" s="125"/>
      <c r="ADF16" s="125"/>
      <c r="ADG16" s="125"/>
      <c r="ADH16" s="125"/>
      <c r="ADI16" s="125"/>
      <c r="ADJ16" s="125"/>
      <c r="ADK16" s="125"/>
      <c r="ADL16" s="125"/>
      <c r="ADM16" s="125"/>
      <c r="ADN16" s="125"/>
      <c r="ADO16" s="125"/>
      <c r="ADP16" s="125"/>
      <c r="ADQ16" s="125"/>
      <c r="ADR16" s="125"/>
      <c r="ADS16" s="125"/>
      <c r="ADT16" s="125"/>
      <c r="ADU16" s="125"/>
      <c r="ADV16" s="125"/>
      <c r="ADW16" s="125"/>
      <c r="ADX16" s="125"/>
      <c r="ADY16" s="125"/>
      <c r="ADZ16" s="125"/>
      <c r="AEA16" s="125"/>
      <c r="AEB16" s="125"/>
      <c r="AEC16" s="125"/>
      <c r="AED16" s="125"/>
      <c r="AEE16" s="125"/>
      <c r="AEF16" s="125"/>
      <c r="AEG16" s="125"/>
      <c r="AEH16" s="125"/>
      <c r="AEI16" s="125"/>
      <c r="AEJ16" s="125"/>
      <c r="AEK16" s="125"/>
      <c r="AEL16" s="125"/>
      <c r="AEM16" s="125"/>
      <c r="AEN16" s="125"/>
      <c r="AEO16" s="125"/>
      <c r="AEP16" s="125"/>
      <c r="AEQ16" s="125"/>
      <c r="AER16" s="125"/>
      <c r="AES16" s="125"/>
      <c r="AET16" s="125"/>
      <c r="AEU16" s="125"/>
      <c r="AEV16" s="125"/>
      <c r="AEW16" s="125"/>
      <c r="AEX16" s="125"/>
      <c r="AEY16" s="125"/>
      <c r="AEZ16" s="125"/>
      <c r="AFA16" s="125"/>
      <c r="AFB16" s="125"/>
      <c r="AFC16" s="125"/>
      <c r="AFD16" s="125"/>
      <c r="AFE16" s="125"/>
      <c r="AFF16" s="125"/>
      <c r="AFG16" s="125"/>
      <c r="AFH16" s="125"/>
      <c r="AFI16" s="125"/>
      <c r="AFJ16" s="125"/>
      <c r="AFK16" s="125"/>
      <c r="AFL16" s="125"/>
      <c r="AFM16" s="125"/>
      <c r="AFN16" s="125"/>
      <c r="AFO16" s="125"/>
      <c r="AFP16" s="125"/>
      <c r="AFQ16" s="125"/>
      <c r="AFR16" s="125"/>
      <c r="AFS16" s="125"/>
      <c r="AFT16" s="125"/>
      <c r="AFU16" s="125"/>
      <c r="AFV16" s="125"/>
      <c r="AFW16" s="125"/>
      <c r="AFX16" s="125"/>
      <c r="AFY16" s="125"/>
      <c r="AFZ16" s="125"/>
      <c r="AGA16" s="125"/>
      <c r="AGB16" s="125"/>
      <c r="AGC16" s="125"/>
      <c r="AGD16" s="125"/>
      <c r="AGE16" s="125"/>
      <c r="AGF16" s="125"/>
      <c r="AGG16" s="125"/>
      <c r="AGH16" s="125"/>
      <c r="AGI16" s="125"/>
      <c r="AGJ16" s="125"/>
      <c r="AGK16" s="125"/>
      <c r="AGL16" s="125"/>
      <c r="AGM16" s="125"/>
      <c r="AGN16" s="125"/>
      <c r="AGO16" s="125"/>
      <c r="AGP16" s="125"/>
      <c r="AGQ16" s="125"/>
      <c r="AGR16" s="125"/>
      <c r="AGS16" s="125"/>
      <c r="AGT16" s="125"/>
      <c r="AGU16" s="125"/>
      <c r="AGV16" s="125"/>
      <c r="AGW16" s="125"/>
      <c r="AGX16" s="125"/>
      <c r="AGY16" s="125"/>
      <c r="AGZ16" s="125"/>
      <c r="AHA16" s="125"/>
      <c r="AHB16" s="125"/>
      <c r="AHC16" s="125"/>
      <c r="AHD16" s="125"/>
      <c r="AHE16" s="125"/>
      <c r="AHF16" s="125"/>
      <c r="AHG16" s="125"/>
      <c r="AHH16" s="125"/>
      <c r="AHI16" s="125"/>
      <c r="AHJ16" s="125"/>
      <c r="AHK16" s="125"/>
      <c r="AHL16" s="125"/>
      <c r="AHM16" s="125"/>
      <c r="AHN16" s="125"/>
      <c r="AHO16" s="125"/>
      <c r="AHP16" s="125"/>
      <c r="AHQ16" s="125"/>
      <c r="AHR16" s="125"/>
      <c r="AHS16" s="125"/>
      <c r="AHT16" s="125"/>
      <c r="AHU16" s="125"/>
      <c r="AHV16" s="125"/>
      <c r="AHW16" s="125"/>
      <c r="AHX16" s="125"/>
      <c r="AHY16" s="125"/>
      <c r="AHZ16" s="125"/>
      <c r="AIA16" s="125"/>
      <c r="AIB16" s="125"/>
      <c r="AIC16" s="125"/>
      <c r="AID16" s="125"/>
      <c r="AIE16" s="125"/>
      <c r="AIF16" s="125"/>
      <c r="AIG16" s="125"/>
      <c r="AIH16" s="125"/>
      <c r="AII16" s="125"/>
      <c r="AIJ16" s="125"/>
      <c r="AIK16" s="125"/>
      <c r="AIL16" s="125"/>
      <c r="AIM16" s="125"/>
      <c r="AIN16" s="125"/>
      <c r="AIO16" s="125"/>
      <c r="AIP16" s="125"/>
      <c r="AIQ16" s="125"/>
      <c r="AIR16" s="125"/>
      <c r="AIS16" s="125"/>
      <c r="AIT16" s="125"/>
      <c r="AIU16" s="125"/>
      <c r="AIV16" s="125"/>
      <c r="AIW16" s="125"/>
      <c r="AIX16" s="125"/>
      <c r="AIY16" s="125"/>
      <c r="AIZ16" s="125"/>
      <c r="AJA16" s="125"/>
      <c r="AJB16" s="125"/>
      <c r="AJC16" s="125"/>
      <c r="AJD16" s="125"/>
      <c r="AJE16" s="125"/>
      <c r="AJF16" s="125"/>
      <c r="AJG16" s="125"/>
      <c r="AJH16" s="125"/>
      <c r="AJI16" s="125"/>
      <c r="AJJ16" s="125"/>
      <c r="AJK16" s="125"/>
      <c r="AJL16" s="125"/>
      <c r="AJM16" s="125"/>
      <c r="AJN16" s="125"/>
      <c r="AJO16" s="125"/>
      <c r="AJP16" s="125"/>
      <c r="AJQ16" s="125"/>
      <c r="AJR16" s="125"/>
      <c r="AJS16" s="125"/>
      <c r="AJT16" s="125"/>
      <c r="AJU16" s="125"/>
      <c r="AJV16" s="125"/>
      <c r="AJW16" s="125"/>
      <c r="AJX16" s="125"/>
      <c r="AJY16" s="125"/>
      <c r="AJZ16" s="125"/>
      <c r="AKA16" s="125"/>
      <c r="AKB16" s="125"/>
      <c r="AKC16" s="125"/>
      <c r="AKD16" s="125"/>
      <c r="AKE16" s="125"/>
      <c r="AKF16" s="125"/>
      <c r="AKG16" s="125"/>
      <c r="AKH16" s="125"/>
      <c r="AKI16" s="125"/>
      <c r="AKJ16" s="125"/>
      <c r="AKK16" s="125"/>
      <c r="AKL16" s="125"/>
      <c r="AKM16" s="125"/>
      <c r="AKN16" s="125"/>
      <c r="AKO16" s="125"/>
      <c r="AKP16" s="125"/>
      <c r="AKQ16" s="125"/>
      <c r="AKR16" s="125"/>
      <c r="AKS16" s="125"/>
      <c r="AKT16" s="125"/>
      <c r="AKU16" s="125"/>
      <c r="AKV16" s="125"/>
      <c r="AKW16" s="125"/>
      <c r="AKX16" s="125"/>
      <c r="AKY16" s="125"/>
      <c r="AKZ16" s="125"/>
      <c r="ALA16" s="125"/>
      <c r="ALB16" s="125"/>
      <c r="ALC16" s="125"/>
      <c r="ALD16" s="125"/>
      <c r="ALE16" s="125"/>
      <c r="ALF16" s="125"/>
      <c r="ALG16" s="125"/>
      <c r="ALH16" s="125"/>
      <c r="ALI16" s="125"/>
      <c r="ALJ16" s="125"/>
      <c r="ALK16" s="125"/>
      <c r="ALL16" s="125"/>
      <c r="ALM16" s="125"/>
      <c r="ALN16" s="125"/>
      <c r="ALO16" s="125"/>
      <c r="ALP16" s="125"/>
      <c r="ALQ16" s="125"/>
      <c r="ALR16" s="125"/>
      <c r="ALS16" s="125"/>
      <c r="ALT16" s="125"/>
      <c r="ALU16" s="125"/>
      <c r="ALV16" s="125"/>
      <c r="ALW16" s="125"/>
      <c r="ALX16" s="125"/>
      <c r="ALY16" s="125"/>
      <c r="ALZ16" s="125"/>
      <c r="AMA16" s="125"/>
      <c r="AMB16" s="125"/>
      <c r="AMC16" s="125"/>
      <c r="AMD16" s="125"/>
      <c r="AME16" s="125"/>
      <c r="AMF16" s="125"/>
      <c r="AMG16" s="125"/>
      <c r="AMH16" s="125"/>
      <c r="AMI16" s="125"/>
      <c r="AMJ16" s="125"/>
      <c r="AMK16" s="125"/>
      <c r="AML16" s="125"/>
      <c r="AMM16" s="125"/>
      <c r="AMN16" s="125"/>
      <c r="AMO16" s="125"/>
      <c r="AMP16" s="125"/>
      <c r="AMQ16" s="125"/>
      <c r="AMR16" s="125"/>
      <c r="AMS16" s="125"/>
      <c r="AMT16" s="125"/>
      <c r="AMU16" s="125"/>
      <c r="AMV16" s="125"/>
      <c r="AMW16" s="125"/>
      <c r="AMX16" s="125"/>
      <c r="AMY16" s="125"/>
      <c r="AMZ16" s="125"/>
      <c r="ANA16" s="125"/>
      <c r="ANB16" s="125"/>
      <c r="ANC16" s="125"/>
      <c r="AND16" s="125"/>
      <c r="ANE16" s="125"/>
      <c r="ANF16" s="125"/>
      <c r="ANG16" s="125"/>
      <c r="ANH16" s="125"/>
      <c r="ANI16" s="125"/>
      <c r="ANJ16" s="125"/>
      <c r="ANK16" s="125"/>
      <c r="ANL16" s="125"/>
      <c r="ANM16" s="125"/>
      <c r="ANN16" s="125"/>
      <c r="ANO16" s="125"/>
      <c r="ANP16" s="125"/>
      <c r="ANQ16" s="125"/>
      <c r="ANR16" s="125"/>
      <c r="ANS16" s="125"/>
      <c r="ANT16" s="125"/>
      <c r="ANU16" s="125"/>
      <c r="ANV16" s="125"/>
      <c r="ANW16" s="125"/>
      <c r="ANX16" s="125"/>
      <c r="ANY16" s="125"/>
      <c r="ANZ16" s="125"/>
      <c r="AOA16" s="125"/>
      <c r="AOB16" s="125"/>
      <c r="AOC16" s="125"/>
      <c r="AOD16" s="125"/>
      <c r="AOE16" s="125"/>
      <c r="AOF16" s="125"/>
      <c r="AOG16" s="125"/>
      <c r="AOH16" s="125"/>
      <c r="AOI16" s="125"/>
      <c r="AOJ16" s="125"/>
      <c r="AOK16" s="125"/>
      <c r="AOL16" s="125"/>
      <c r="AOM16" s="125"/>
      <c r="AON16" s="125"/>
      <c r="AOO16" s="125"/>
      <c r="AOP16" s="125"/>
      <c r="AOQ16" s="125"/>
      <c r="AOR16" s="125"/>
      <c r="AOS16" s="125"/>
      <c r="AOT16" s="125"/>
      <c r="AOU16" s="125"/>
      <c r="AOV16" s="125"/>
      <c r="AOW16" s="125"/>
      <c r="AOX16" s="125"/>
      <c r="AOY16" s="125"/>
      <c r="AOZ16" s="125"/>
      <c r="APA16" s="125"/>
      <c r="APB16" s="125"/>
      <c r="APC16" s="125"/>
      <c r="APD16" s="125"/>
      <c r="APE16" s="125"/>
      <c r="APF16" s="125"/>
      <c r="APG16" s="125"/>
      <c r="APH16" s="125"/>
      <c r="API16" s="125"/>
      <c r="APJ16" s="125"/>
      <c r="APK16" s="125"/>
      <c r="APL16" s="125"/>
      <c r="APM16" s="125"/>
      <c r="APN16" s="125"/>
      <c r="APO16" s="125"/>
      <c r="APP16" s="125"/>
      <c r="APQ16" s="125"/>
      <c r="APR16" s="125"/>
      <c r="APS16" s="125"/>
      <c r="APT16" s="125"/>
      <c r="APU16" s="125"/>
      <c r="APV16" s="125"/>
      <c r="APW16" s="125"/>
      <c r="APX16" s="125"/>
      <c r="APY16" s="125"/>
      <c r="APZ16" s="125"/>
      <c r="AQA16" s="125"/>
      <c r="AQB16" s="125"/>
      <c r="AQC16" s="125"/>
      <c r="AQD16" s="125"/>
      <c r="AQE16" s="125"/>
      <c r="AQF16" s="125"/>
      <c r="AQG16" s="125"/>
      <c r="AQH16" s="125"/>
      <c r="AQI16" s="125"/>
      <c r="AQJ16" s="125"/>
      <c r="AQK16" s="125"/>
      <c r="AQL16" s="125"/>
      <c r="AQM16" s="125"/>
      <c r="AQN16" s="125"/>
      <c r="AQO16" s="125"/>
      <c r="AQP16" s="125"/>
      <c r="AQQ16" s="125"/>
      <c r="AQR16" s="125"/>
      <c r="AQS16" s="125"/>
      <c r="AQT16" s="125"/>
      <c r="AQU16" s="125"/>
      <c r="AQV16" s="125"/>
      <c r="AQW16" s="125"/>
      <c r="AQX16" s="125"/>
      <c r="AQY16" s="125"/>
      <c r="AQZ16" s="125"/>
      <c r="ARA16" s="125"/>
      <c r="ARB16" s="125"/>
      <c r="ARC16" s="125"/>
      <c r="ARD16" s="125"/>
      <c r="ARE16" s="125"/>
      <c r="ARF16" s="125"/>
      <c r="ARG16" s="125"/>
      <c r="ARH16" s="125"/>
      <c r="ARI16" s="125"/>
      <c r="ARJ16" s="125"/>
      <c r="ARK16" s="125"/>
      <c r="ARL16" s="125"/>
      <c r="ARM16" s="125"/>
      <c r="ARN16" s="125"/>
      <c r="ARO16" s="125"/>
      <c r="ARP16" s="125"/>
      <c r="ARQ16" s="125"/>
      <c r="ARR16" s="125"/>
      <c r="ARS16" s="125"/>
      <c r="ART16" s="125"/>
      <c r="ARU16" s="125"/>
      <c r="ARV16" s="125"/>
      <c r="ARW16" s="125"/>
      <c r="ARX16" s="125"/>
      <c r="ARY16" s="125"/>
      <c r="ARZ16" s="125"/>
      <c r="ASA16" s="125"/>
      <c r="ASB16" s="125"/>
      <c r="ASC16" s="125"/>
      <c r="ASD16" s="125"/>
      <c r="ASE16" s="125"/>
      <c r="ASF16" s="125"/>
      <c r="ASG16" s="125"/>
      <c r="ASH16" s="125"/>
      <c r="ASI16" s="125"/>
      <c r="ASJ16" s="125"/>
      <c r="ASK16" s="125"/>
      <c r="ASL16" s="125"/>
      <c r="ASM16" s="125"/>
      <c r="ASN16" s="125"/>
      <c r="ASO16" s="125"/>
      <c r="ASP16" s="125"/>
      <c r="ASQ16" s="125"/>
      <c r="ASR16" s="125"/>
      <c r="ASS16" s="125"/>
      <c r="AST16" s="125"/>
      <c r="ASU16" s="125"/>
      <c r="ASV16" s="125"/>
      <c r="ASW16" s="125"/>
      <c r="ASX16" s="125"/>
      <c r="ASY16" s="125"/>
      <c r="ASZ16" s="125"/>
      <c r="ATA16" s="125"/>
      <c r="ATB16" s="125"/>
      <c r="ATC16" s="125"/>
      <c r="ATD16" s="125"/>
      <c r="ATE16" s="125"/>
      <c r="ATF16" s="125"/>
      <c r="ATG16" s="125"/>
      <c r="ATH16" s="125"/>
      <c r="ATI16" s="125"/>
      <c r="ATJ16" s="125"/>
      <c r="ATK16" s="125"/>
      <c r="ATL16" s="125"/>
      <c r="ATM16" s="125"/>
      <c r="ATN16" s="125"/>
      <c r="ATO16" s="125"/>
      <c r="ATP16" s="125"/>
      <c r="ATQ16" s="125"/>
      <c r="ATR16" s="125"/>
      <c r="ATS16" s="125"/>
      <c r="ATT16" s="125"/>
      <c r="ATU16" s="125"/>
      <c r="ATV16" s="125"/>
      <c r="ATW16" s="125"/>
      <c r="ATX16" s="125"/>
      <c r="ATY16" s="125"/>
      <c r="ATZ16" s="125"/>
      <c r="AUA16" s="125"/>
      <c r="AUB16" s="125"/>
      <c r="AUC16" s="125"/>
      <c r="AUD16" s="125"/>
      <c r="AUE16" s="125"/>
      <c r="AUF16" s="125"/>
      <c r="AUG16" s="125"/>
      <c r="AUH16" s="125"/>
      <c r="AUI16" s="125"/>
      <c r="AUJ16" s="125"/>
      <c r="AUK16" s="125"/>
      <c r="AUL16" s="125"/>
      <c r="AUM16" s="125"/>
      <c r="AUN16" s="125"/>
      <c r="AUO16" s="125"/>
      <c r="AUP16" s="125"/>
      <c r="AUQ16" s="125"/>
      <c r="AUR16" s="125"/>
      <c r="AUS16" s="125"/>
      <c r="AUT16" s="125"/>
      <c r="AUU16" s="125"/>
      <c r="AUV16" s="125"/>
      <c r="AUW16" s="125"/>
      <c r="AUX16" s="125"/>
      <c r="AUY16" s="125"/>
      <c r="AUZ16" s="125"/>
      <c r="AVA16" s="125"/>
      <c r="AVB16" s="125"/>
      <c r="AVC16" s="125"/>
      <c r="AVD16" s="125"/>
      <c r="AVE16" s="125"/>
      <c r="AVF16" s="125"/>
      <c r="AVG16" s="125"/>
      <c r="AVH16" s="125"/>
      <c r="AVI16" s="125"/>
      <c r="AVJ16" s="125"/>
      <c r="AVK16" s="125"/>
      <c r="AVL16" s="125"/>
      <c r="AVM16" s="125"/>
      <c r="AVN16" s="125"/>
      <c r="AVO16" s="125"/>
      <c r="AVP16" s="125"/>
      <c r="AVQ16" s="125"/>
      <c r="AVR16" s="125"/>
      <c r="AVS16" s="125"/>
      <c r="AVT16" s="125"/>
      <c r="AVU16" s="125"/>
      <c r="AVV16" s="125"/>
      <c r="AVW16" s="125"/>
      <c r="AVX16" s="125"/>
      <c r="AVY16" s="125"/>
      <c r="AVZ16" s="125"/>
      <c r="AWA16" s="125"/>
      <c r="AWB16" s="125"/>
      <c r="AWC16" s="125"/>
      <c r="AWD16" s="125"/>
      <c r="AWE16" s="125"/>
      <c r="AWF16" s="125"/>
      <c r="AWG16" s="125"/>
      <c r="AWH16" s="125"/>
      <c r="AWI16" s="125"/>
      <c r="AWJ16" s="125"/>
      <c r="AWK16" s="125"/>
      <c r="AWL16" s="125"/>
      <c r="AWM16" s="125"/>
      <c r="AWN16" s="125"/>
      <c r="AWO16" s="125"/>
      <c r="AWP16" s="125"/>
      <c r="AWQ16" s="125"/>
      <c r="AWR16" s="125"/>
      <c r="AWS16" s="125"/>
      <c r="AWT16" s="125"/>
      <c r="AWU16" s="125"/>
      <c r="AWV16" s="125"/>
      <c r="AWW16" s="125"/>
      <c r="AWX16" s="125"/>
      <c r="AWY16" s="125"/>
      <c r="AWZ16" s="125"/>
      <c r="AXA16" s="125"/>
      <c r="AXB16" s="125"/>
      <c r="AXC16" s="125"/>
      <c r="AXD16" s="125"/>
      <c r="AXE16" s="125"/>
      <c r="AXF16" s="125"/>
      <c r="AXG16" s="125"/>
      <c r="AXH16" s="125"/>
      <c r="AXI16" s="125"/>
      <c r="AXJ16" s="125"/>
      <c r="AXK16" s="125"/>
      <c r="AXL16" s="125"/>
      <c r="AXM16" s="125"/>
      <c r="AXN16" s="125"/>
      <c r="AXO16" s="125"/>
      <c r="AXP16" s="125"/>
      <c r="AXQ16" s="125"/>
      <c r="AXR16" s="125"/>
      <c r="AXS16" s="125"/>
      <c r="AXT16" s="125"/>
      <c r="AXU16" s="125"/>
      <c r="AXV16" s="125"/>
      <c r="AXW16" s="125"/>
      <c r="AXX16" s="125"/>
      <c r="AXY16" s="125"/>
      <c r="AXZ16" s="125"/>
      <c r="AYA16" s="125"/>
      <c r="AYB16" s="125"/>
      <c r="AYC16" s="125"/>
      <c r="AYD16" s="125"/>
      <c r="AYE16" s="125"/>
      <c r="AYF16" s="125"/>
      <c r="AYG16" s="125"/>
      <c r="AYH16" s="125"/>
      <c r="AYI16" s="125"/>
      <c r="AYJ16" s="125"/>
      <c r="AYK16" s="125"/>
      <c r="AYL16" s="125"/>
      <c r="AYM16" s="125"/>
      <c r="AYN16" s="125"/>
      <c r="AYO16" s="125"/>
      <c r="AYP16" s="125"/>
      <c r="AYQ16" s="125"/>
      <c r="AYR16" s="125"/>
      <c r="AYS16" s="125"/>
      <c r="AYT16" s="125"/>
      <c r="AYU16" s="125"/>
      <c r="AYV16" s="125"/>
      <c r="AYW16" s="125"/>
      <c r="AYX16" s="125"/>
      <c r="AYY16" s="125"/>
      <c r="AYZ16" s="125"/>
      <c r="AZA16" s="125"/>
      <c r="AZB16" s="125"/>
      <c r="AZC16" s="125"/>
      <c r="AZD16" s="125"/>
      <c r="AZE16" s="125"/>
      <c r="AZF16" s="125"/>
      <c r="AZG16" s="125"/>
      <c r="AZH16" s="125"/>
      <c r="AZI16" s="125"/>
      <c r="AZJ16" s="125"/>
      <c r="AZK16" s="125"/>
      <c r="AZL16" s="125"/>
      <c r="AZM16" s="125"/>
      <c r="AZN16" s="125"/>
      <c r="AZO16" s="125"/>
      <c r="AZP16" s="125"/>
      <c r="AZQ16" s="125"/>
      <c r="AZR16" s="125"/>
      <c r="AZS16" s="125"/>
      <c r="AZT16" s="125"/>
      <c r="AZU16" s="125"/>
      <c r="AZV16" s="125"/>
      <c r="AZW16" s="125"/>
      <c r="AZX16" s="125"/>
      <c r="AZY16" s="125"/>
      <c r="AZZ16" s="125"/>
      <c r="BAA16" s="125"/>
      <c r="BAB16" s="125"/>
      <c r="BAC16" s="125"/>
      <c r="BAD16" s="125"/>
      <c r="BAE16" s="125"/>
      <c r="BAF16" s="125"/>
      <c r="BAG16" s="125"/>
      <c r="BAH16" s="125"/>
      <c r="BAI16" s="125"/>
      <c r="BAJ16" s="125"/>
      <c r="BAK16" s="125"/>
      <c r="BAL16" s="125"/>
      <c r="BAM16" s="125"/>
      <c r="BAN16" s="125"/>
      <c r="BAO16" s="125"/>
      <c r="BAP16" s="125"/>
      <c r="BAQ16" s="125"/>
      <c r="BAR16" s="125"/>
      <c r="BAS16" s="125"/>
      <c r="BAT16" s="125"/>
      <c r="BAU16" s="125"/>
      <c r="BAV16" s="125"/>
      <c r="BAW16" s="125"/>
      <c r="BAX16" s="125"/>
      <c r="BAY16" s="125"/>
      <c r="BAZ16" s="125"/>
      <c r="BBA16" s="125"/>
      <c r="BBB16" s="125"/>
      <c r="BBC16" s="125"/>
      <c r="BBD16" s="125"/>
      <c r="BBE16" s="125"/>
      <c r="BBF16" s="125"/>
      <c r="BBG16" s="125"/>
      <c r="BBH16" s="125"/>
      <c r="BBI16" s="125"/>
      <c r="BBJ16" s="125"/>
      <c r="BBK16" s="125"/>
      <c r="BBL16" s="125"/>
      <c r="BBM16" s="125"/>
      <c r="BBN16" s="125"/>
      <c r="BBO16" s="125"/>
      <c r="BBP16" s="125"/>
      <c r="BBQ16" s="125"/>
      <c r="BBR16" s="125"/>
      <c r="BBS16" s="125"/>
      <c r="BBT16" s="125"/>
      <c r="BBU16" s="125"/>
      <c r="BBV16" s="125"/>
      <c r="BBW16" s="125"/>
      <c r="BBX16" s="125"/>
      <c r="BBY16" s="125"/>
      <c r="BBZ16" s="125"/>
      <c r="BCA16" s="125"/>
      <c r="BCB16" s="125"/>
      <c r="BCC16" s="125"/>
      <c r="BCD16" s="125"/>
      <c r="BCE16" s="125"/>
      <c r="BCF16" s="125"/>
      <c r="BCG16" s="125"/>
      <c r="BCH16" s="125"/>
      <c r="BCI16" s="125"/>
      <c r="BCJ16" s="125"/>
      <c r="BCK16" s="125"/>
      <c r="BCL16" s="125"/>
      <c r="BCM16" s="125"/>
      <c r="BCN16" s="125"/>
      <c r="BCO16" s="125"/>
      <c r="BCP16" s="125"/>
      <c r="BCQ16" s="125"/>
      <c r="BCR16" s="125"/>
      <c r="BCS16" s="125"/>
      <c r="BCT16" s="125"/>
      <c r="BCU16" s="125"/>
      <c r="BCV16" s="125"/>
      <c r="BCW16" s="125"/>
      <c r="BCX16" s="125"/>
      <c r="BCY16" s="125"/>
      <c r="BCZ16" s="125"/>
      <c r="BDA16" s="125"/>
      <c r="BDB16" s="125"/>
      <c r="BDC16" s="125"/>
      <c r="BDD16" s="125"/>
      <c r="BDE16" s="125"/>
      <c r="BDF16" s="125"/>
      <c r="BDG16" s="125"/>
      <c r="BDH16" s="125"/>
      <c r="BDI16" s="125"/>
      <c r="BDJ16" s="125"/>
      <c r="BDK16" s="125"/>
      <c r="BDL16" s="125"/>
      <c r="BDM16" s="125"/>
      <c r="BDN16" s="125"/>
      <c r="BDO16" s="125"/>
      <c r="BDP16" s="125"/>
      <c r="BDQ16" s="125"/>
      <c r="BDR16" s="125"/>
      <c r="BDS16" s="125"/>
      <c r="BDT16" s="125"/>
      <c r="BDU16" s="125"/>
      <c r="BDV16" s="125"/>
      <c r="BDW16" s="125"/>
      <c r="BDX16" s="125"/>
      <c r="BDY16" s="125"/>
      <c r="BDZ16" s="125"/>
      <c r="BEA16" s="125"/>
      <c r="BEB16" s="125"/>
      <c r="BEC16" s="125"/>
      <c r="BED16" s="125"/>
      <c r="BEE16" s="125"/>
      <c r="BEF16" s="125"/>
      <c r="BEG16" s="125"/>
      <c r="BEH16" s="125"/>
      <c r="BEI16" s="125"/>
      <c r="BEJ16" s="125"/>
      <c r="BEK16" s="125"/>
      <c r="BEL16" s="125"/>
      <c r="BEM16" s="125"/>
      <c r="BEN16" s="125"/>
      <c r="BEO16" s="125"/>
      <c r="BEP16" s="125"/>
      <c r="BEQ16" s="125"/>
      <c r="BER16" s="125"/>
      <c r="BES16" s="125"/>
      <c r="BET16" s="125"/>
      <c r="BEU16" s="125"/>
      <c r="BEV16" s="125"/>
      <c r="BEW16" s="125"/>
      <c r="BEX16" s="125"/>
      <c r="BEY16" s="125"/>
      <c r="BEZ16" s="125"/>
      <c r="BFA16" s="125"/>
      <c r="BFB16" s="125"/>
      <c r="BFC16" s="125"/>
      <c r="BFD16" s="125"/>
      <c r="BFE16" s="125"/>
      <c r="BFF16" s="125"/>
      <c r="BFG16" s="125"/>
      <c r="BFH16" s="125"/>
      <c r="BFI16" s="125"/>
      <c r="BFJ16" s="125"/>
      <c r="BFK16" s="125"/>
      <c r="BFL16" s="125"/>
      <c r="BFM16" s="125"/>
      <c r="BFN16" s="125"/>
      <c r="BFO16" s="125"/>
      <c r="BFP16" s="125"/>
      <c r="BFQ16" s="125"/>
      <c r="BFR16" s="125"/>
      <c r="BFS16" s="125"/>
      <c r="BFT16" s="125"/>
      <c r="BFU16" s="125"/>
      <c r="BFV16" s="125"/>
      <c r="BFW16" s="125"/>
      <c r="BFX16" s="125"/>
      <c r="BFY16" s="125"/>
      <c r="BFZ16" s="125"/>
      <c r="BGA16" s="125"/>
      <c r="BGB16" s="125"/>
      <c r="BGC16" s="125"/>
      <c r="BGD16" s="125"/>
      <c r="BGE16" s="125"/>
      <c r="BGF16" s="125"/>
      <c r="BGG16" s="125"/>
      <c r="BGH16" s="125"/>
      <c r="BGI16" s="125"/>
      <c r="BGJ16" s="125"/>
      <c r="BGK16" s="125"/>
      <c r="BGL16" s="125"/>
      <c r="BGM16" s="125"/>
      <c r="BGN16" s="125"/>
      <c r="BGO16" s="125"/>
      <c r="BGP16" s="125"/>
      <c r="BGQ16" s="125"/>
      <c r="BGR16" s="125"/>
      <c r="BGS16" s="125"/>
      <c r="BGT16" s="125"/>
      <c r="BGU16" s="125"/>
      <c r="BGV16" s="125"/>
      <c r="BGW16" s="125"/>
      <c r="BGX16" s="125"/>
      <c r="BGY16" s="125"/>
      <c r="BGZ16" s="125"/>
      <c r="BHA16" s="125"/>
      <c r="BHB16" s="125"/>
      <c r="BHC16" s="125"/>
      <c r="BHD16" s="125"/>
      <c r="BHE16" s="125"/>
      <c r="BHF16" s="125"/>
      <c r="BHG16" s="125"/>
      <c r="BHH16" s="125"/>
      <c r="BHI16" s="125"/>
      <c r="BHJ16" s="125"/>
      <c r="BHK16" s="125"/>
      <c r="BHL16" s="125"/>
      <c r="BHM16" s="125"/>
      <c r="BHN16" s="125"/>
      <c r="BHO16" s="125"/>
      <c r="BHP16" s="125"/>
      <c r="BHQ16" s="125"/>
      <c r="BHR16" s="125"/>
      <c r="BHS16" s="125"/>
      <c r="BHT16" s="125"/>
      <c r="BHU16" s="125"/>
      <c r="BHV16" s="125"/>
      <c r="BHW16" s="125"/>
      <c r="BHX16" s="125"/>
      <c r="BHY16" s="125"/>
      <c r="BHZ16" s="125"/>
      <c r="BIA16" s="125"/>
      <c r="BIB16" s="125"/>
      <c r="BIC16" s="125"/>
      <c r="BID16" s="125"/>
      <c r="BIE16" s="125"/>
      <c r="BIF16" s="125"/>
      <c r="BIG16" s="125"/>
      <c r="BIH16" s="125"/>
      <c r="BII16" s="125"/>
      <c r="BIJ16" s="125"/>
      <c r="BIK16" s="125"/>
      <c r="BIL16" s="125"/>
      <c r="BIM16" s="125"/>
      <c r="BIN16" s="125"/>
      <c r="BIO16" s="125"/>
      <c r="BIP16" s="125"/>
      <c r="BIQ16" s="125"/>
      <c r="BIR16" s="125"/>
      <c r="BIS16" s="125"/>
      <c r="BIT16" s="125"/>
      <c r="BIU16" s="125"/>
      <c r="BIV16" s="125"/>
      <c r="BIW16" s="125"/>
      <c r="BIX16" s="125"/>
      <c r="BIY16" s="125"/>
      <c r="BIZ16" s="125"/>
      <c r="BJA16" s="125"/>
      <c r="BJB16" s="125"/>
      <c r="BJC16" s="125"/>
      <c r="BJD16" s="125"/>
      <c r="BJE16" s="125"/>
      <c r="BJF16" s="125"/>
      <c r="BJG16" s="125"/>
      <c r="BJH16" s="125"/>
      <c r="BJI16" s="125"/>
      <c r="BJJ16" s="125"/>
      <c r="BJK16" s="125"/>
      <c r="BJL16" s="125"/>
      <c r="BJM16" s="125"/>
      <c r="BJN16" s="125"/>
      <c r="BJO16" s="125"/>
      <c r="BJP16" s="125"/>
      <c r="BJQ16" s="125"/>
      <c r="BJR16" s="125"/>
      <c r="BJS16" s="125"/>
      <c r="BJT16" s="125"/>
      <c r="BJU16" s="125"/>
      <c r="BJV16" s="125"/>
      <c r="BJW16" s="125"/>
      <c r="BJX16" s="125"/>
      <c r="BJY16" s="125"/>
      <c r="BJZ16" s="125"/>
      <c r="BKA16" s="125"/>
      <c r="BKB16" s="125"/>
      <c r="BKC16" s="125"/>
      <c r="BKD16" s="125"/>
      <c r="BKE16" s="125"/>
      <c r="BKF16" s="125"/>
      <c r="BKG16" s="125"/>
      <c r="BKH16" s="125"/>
      <c r="BKI16" s="125"/>
      <c r="BKJ16" s="125"/>
      <c r="BKK16" s="125"/>
      <c r="BKL16" s="125"/>
      <c r="BKM16" s="125"/>
      <c r="BKN16" s="125"/>
      <c r="BKO16" s="125"/>
      <c r="BKP16" s="125"/>
      <c r="BKQ16" s="125"/>
      <c r="BKR16" s="125"/>
      <c r="BKS16" s="125"/>
      <c r="BKT16" s="125"/>
      <c r="BKU16" s="125"/>
      <c r="BKV16" s="125"/>
      <c r="BKW16" s="125"/>
      <c r="BKX16" s="125"/>
      <c r="BKY16" s="125"/>
      <c r="BKZ16" s="125"/>
      <c r="BLA16" s="125"/>
      <c r="BLB16" s="125"/>
      <c r="BLC16" s="125"/>
      <c r="BLD16" s="125"/>
      <c r="BLE16" s="125"/>
      <c r="BLF16" s="125"/>
      <c r="BLG16" s="125"/>
      <c r="BLH16" s="125"/>
      <c r="BLI16" s="125"/>
      <c r="BLJ16" s="125"/>
      <c r="BLK16" s="125"/>
      <c r="BLL16" s="125"/>
      <c r="BLM16" s="125"/>
      <c r="BLN16" s="125"/>
      <c r="BLO16" s="125"/>
      <c r="BLP16" s="125"/>
      <c r="BLQ16" s="125"/>
      <c r="BLR16" s="125"/>
      <c r="BLS16" s="125"/>
      <c r="BLT16" s="125"/>
      <c r="BLU16" s="125"/>
      <c r="BLV16" s="125"/>
      <c r="BLW16" s="125"/>
      <c r="BLX16" s="125"/>
      <c r="BLY16" s="125"/>
      <c r="BLZ16" s="125"/>
      <c r="BMA16" s="125"/>
      <c r="BMB16" s="125"/>
      <c r="BMC16" s="125"/>
      <c r="BMD16" s="125"/>
      <c r="BME16" s="125"/>
      <c r="BMF16" s="125"/>
      <c r="BMG16" s="125"/>
      <c r="BMH16" s="125"/>
      <c r="BMI16" s="125"/>
      <c r="BMJ16" s="125"/>
      <c r="BMK16" s="125"/>
      <c r="BML16" s="125"/>
      <c r="BMM16" s="125"/>
      <c r="BMN16" s="125"/>
      <c r="BMO16" s="125"/>
      <c r="BMP16" s="125"/>
      <c r="BMQ16" s="125"/>
      <c r="BMR16" s="125"/>
      <c r="BMS16" s="125"/>
      <c r="BMT16" s="125"/>
      <c r="BMU16" s="125"/>
      <c r="BMV16" s="125"/>
      <c r="BMW16" s="125"/>
      <c r="BMX16" s="125"/>
      <c r="BMY16" s="125"/>
      <c r="BMZ16" s="125"/>
      <c r="BNA16" s="125"/>
      <c r="BNB16" s="125"/>
      <c r="BNC16" s="125"/>
      <c r="BND16" s="125"/>
      <c r="BNE16" s="125"/>
      <c r="BNF16" s="125"/>
      <c r="BNG16" s="125"/>
      <c r="BNH16" s="125"/>
      <c r="BNI16" s="125"/>
      <c r="BNJ16" s="125"/>
      <c r="BNK16" s="125"/>
      <c r="BNL16" s="125"/>
      <c r="BNM16" s="125"/>
      <c r="BNN16" s="125"/>
      <c r="BNO16" s="125"/>
      <c r="BNP16" s="125"/>
      <c r="BNQ16" s="125"/>
      <c r="BNR16" s="125"/>
      <c r="BNS16" s="125"/>
      <c r="BNT16" s="125"/>
      <c r="BNU16" s="125"/>
      <c r="BNV16" s="125"/>
      <c r="BNW16" s="125"/>
      <c r="BNX16" s="125"/>
      <c r="BNY16" s="125"/>
      <c r="BNZ16" s="125"/>
      <c r="BOA16" s="125"/>
      <c r="BOB16" s="125"/>
      <c r="BOC16" s="125"/>
      <c r="BOD16" s="125"/>
      <c r="BOE16" s="125"/>
      <c r="BOF16" s="125"/>
      <c r="BOG16" s="125"/>
      <c r="BOH16" s="125"/>
      <c r="BOI16" s="125"/>
      <c r="BOJ16" s="125"/>
      <c r="BOK16" s="125"/>
      <c r="BOL16" s="125"/>
      <c r="BOM16" s="125"/>
      <c r="BON16" s="125"/>
      <c r="BOO16" s="125"/>
      <c r="BOP16" s="125"/>
      <c r="BOQ16" s="125"/>
      <c r="BOR16" s="125"/>
      <c r="BOS16" s="125"/>
      <c r="BOT16" s="125"/>
      <c r="BOU16" s="125"/>
      <c r="BOV16" s="125"/>
      <c r="BOW16" s="125"/>
      <c r="BOX16" s="125"/>
      <c r="BOY16" s="125"/>
      <c r="BOZ16" s="125"/>
      <c r="BPA16" s="125"/>
      <c r="BPB16" s="125"/>
      <c r="BPC16" s="125"/>
      <c r="BPD16" s="125"/>
      <c r="BPE16" s="125"/>
      <c r="BPF16" s="125"/>
      <c r="BPG16" s="125"/>
      <c r="BPH16" s="125"/>
      <c r="BPI16" s="125"/>
      <c r="BPJ16" s="125"/>
      <c r="BPK16" s="125"/>
      <c r="BPL16" s="125"/>
      <c r="BPM16" s="125"/>
      <c r="BPN16" s="125"/>
      <c r="BPO16" s="125"/>
      <c r="BPP16" s="125"/>
      <c r="BPQ16" s="125"/>
      <c r="BPR16" s="125"/>
      <c r="BPS16" s="125"/>
      <c r="BPT16" s="125"/>
      <c r="BPU16" s="125"/>
      <c r="BPV16" s="125"/>
      <c r="BPW16" s="125"/>
      <c r="BPX16" s="125"/>
      <c r="BPY16" s="125"/>
      <c r="BPZ16" s="125"/>
      <c r="BQA16" s="125"/>
      <c r="BQB16" s="125"/>
      <c r="BQC16" s="125"/>
      <c r="BQD16" s="125"/>
      <c r="BQE16" s="125"/>
      <c r="BQF16" s="125"/>
      <c r="BQG16" s="125"/>
      <c r="BQH16" s="125"/>
      <c r="BQI16" s="125"/>
      <c r="BQJ16" s="125"/>
      <c r="BQK16" s="125"/>
      <c r="BQL16" s="125"/>
      <c r="BQM16" s="125"/>
      <c r="BQN16" s="125"/>
      <c r="BQO16" s="125"/>
      <c r="BQP16" s="125"/>
      <c r="BQQ16" s="125"/>
      <c r="BQR16" s="125"/>
      <c r="BQS16" s="125"/>
      <c r="BQT16" s="125"/>
      <c r="BQU16" s="125"/>
      <c r="BQV16" s="125"/>
      <c r="BQW16" s="125"/>
      <c r="BQX16" s="125"/>
      <c r="BQY16" s="125"/>
      <c r="BQZ16" s="125"/>
      <c r="BRA16" s="125"/>
      <c r="BRB16" s="125"/>
      <c r="BRC16" s="125"/>
      <c r="BRD16" s="125"/>
      <c r="BRE16" s="125"/>
      <c r="BRF16" s="125"/>
      <c r="BRG16" s="125"/>
      <c r="BRH16" s="125"/>
      <c r="BRI16" s="125"/>
      <c r="BRJ16" s="125"/>
      <c r="BRK16" s="125"/>
      <c r="BRL16" s="125"/>
      <c r="BRM16" s="125"/>
      <c r="BRN16" s="125"/>
      <c r="BRO16" s="125"/>
      <c r="BRP16" s="125"/>
      <c r="BRQ16" s="125"/>
      <c r="BRR16" s="125"/>
      <c r="BRS16" s="125"/>
      <c r="BRT16" s="125"/>
      <c r="BRU16" s="125"/>
      <c r="BRV16" s="125"/>
      <c r="BRW16" s="125"/>
      <c r="BRX16" s="125"/>
      <c r="BRY16" s="125"/>
      <c r="BRZ16" s="125"/>
      <c r="BSA16" s="125"/>
      <c r="BSB16" s="125"/>
      <c r="BSC16" s="125"/>
      <c r="BSD16" s="125"/>
      <c r="BSE16" s="125"/>
      <c r="BSF16" s="125"/>
      <c r="BSG16" s="125"/>
      <c r="BSH16" s="125"/>
      <c r="BSI16" s="125"/>
      <c r="BSJ16" s="125"/>
      <c r="BSK16" s="125"/>
      <c r="BSL16" s="125"/>
      <c r="BSM16" s="125"/>
      <c r="BSN16" s="125"/>
      <c r="BSO16" s="125"/>
      <c r="BSP16" s="125"/>
      <c r="BSQ16" s="125"/>
      <c r="BSR16" s="125"/>
      <c r="BSS16" s="125"/>
      <c r="BST16" s="125"/>
      <c r="BSU16" s="125"/>
      <c r="BSV16" s="125"/>
      <c r="BSW16" s="125"/>
      <c r="BSX16" s="125"/>
      <c r="BSY16" s="125"/>
      <c r="BSZ16" s="125"/>
      <c r="BTA16" s="125"/>
      <c r="BTB16" s="125"/>
      <c r="BTC16" s="125"/>
      <c r="BTD16" s="125"/>
      <c r="BTE16" s="125"/>
      <c r="BTF16" s="125"/>
      <c r="BTG16" s="125"/>
      <c r="BTH16" s="125"/>
      <c r="BTI16" s="125"/>
      <c r="BTJ16" s="125"/>
      <c r="BTK16" s="125"/>
      <c r="BTL16" s="125"/>
      <c r="BTM16" s="125"/>
      <c r="BTN16" s="125"/>
      <c r="BTO16" s="125"/>
      <c r="BTP16" s="125"/>
      <c r="BTQ16" s="125"/>
      <c r="BTR16" s="125"/>
      <c r="BTS16" s="125"/>
      <c r="BTT16" s="125"/>
      <c r="BTU16" s="125"/>
      <c r="BTV16" s="125"/>
      <c r="BTW16" s="125"/>
      <c r="BTX16" s="125"/>
      <c r="BTY16" s="125"/>
      <c r="BTZ16" s="125"/>
      <c r="BUA16" s="125"/>
      <c r="BUB16" s="125"/>
      <c r="BUC16" s="125"/>
      <c r="BUD16" s="125"/>
      <c r="BUE16" s="125"/>
      <c r="BUF16" s="125"/>
      <c r="BUG16" s="125"/>
      <c r="BUH16" s="125"/>
      <c r="BUI16" s="125"/>
      <c r="BUJ16" s="125"/>
      <c r="BUK16" s="125"/>
      <c r="BUL16" s="125"/>
      <c r="BUM16" s="125"/>
      <c r="BUN16" s="125"/>
      <c r="BUO16" s="125"/>
      <c r="BUP16" s="125"/>
      <c r="BUQ16" s="125"/>
      <c r="BUR16" s="125"/>
      <c r="BUS16" s="125"/>
      <c r="BUT16" s="125"/>
      <c r="BUU16" s="125"/>
      <c r="BUV16" s="125"/>
      <c r="BUW16" s="125"/>
      <c r="BUX16" s="125"/>
      <c r="BUY16" s="125"/>
      <c r="BUZ16" s="125"/>
      <c r="BVA16" s="125"/>
      <c r="BVB16" s="125"/>
      <c r="BVC16" s="125"/>
      <c r="BVD16" s="125"/>
      <c r="BVE16" s="125"/>
      <c r="BVF16" s="125"/>
      <c r="BVG16" s="125"/>
      <c r="BVH16" s="125"/>
      <c r="BVI16" s="125"/>
      <c r="BVJ16" s="125"/>
      <c r="BVK16" s="125"/>
      <c r="BVL16" s="125"/>
      <c r="BVM16" s="125"/>
      <c r="BVN16" s="125"/>
      <c r="BVO16" s="125"/>
      <c r="BVP16" s="125"/>
      <c r="BVQ16" s="125"/>
      <c r="BVR16" s="125"/>
      <c r="BVS16" s="125"/>
      <c r="BVT16" s="125"/>
      <c r="BVU16" s="125"/>
      <c r="BVV16" s="125"/>
      <c r="BVW16" s="125"/>
      <c r="BVX16" s="125"/>
      <c r="BVY16" s="125"/>
      <c r="BVZ16" s="125"/>
      <c r="BWA16" s="125"/>
      <c r="BWB16" s="125"/>
      <c r="BWC16" s="125"/>
      <c r="BWD16" s="125"/>
      <c r="BWE16" s="125"/>
      <c r="BWF16" s="125"/>
      <c r="BWG16" s="125"/>
      <c r="BWH16" s="125"/>
      <c r="BWI16" s="125"/>
      <c r="BWJ16" s="125"/>
      <c r="BWK16" s="125"/>
      <c r="BWL16" s="125"/>
      <c r="BWM16" s="125"/>
      <c r="BWN16" s="125"/>
      <c r="BWO16" s="125"/>
      <c r="BWP16" s="125"/>
      <c r="BWQ16" s="125"/>
      <c r="BWR16" s="125"/>
      <c r="BWS16" s="125"/>
      <c r="BWT16" s="125"/>
      <c r="BWU16" s="125"/>
      <c r="BWV16" s="125"/>
      <c r="BWW16" s="125"/>
      <c r="BWX16" s="125"/>
      <c r="BWY16" s="125"/>
      <c r="BWZ16" s="125"/>
      <c r="BXA16" s="125"/>
      <c r="BXB16" s="125"/>
      <c r="BXC16" s="125"/>
      <c r="BXD16" s="125"/>
      <c r="BXE16" s="125"/>
      <c r="BXF16" s="125"/>
      <c r="BXG16" s="125"/>
      <c r="BXH16" s="125"/>
      <c r="BXI16" s="125"/>
      <c r="BXJ16" s="125"/>
      <c r="BXK16" s="125"/>
      <c r="BXL16" s="125"/>
      <c r="BXM16" s="125"/>
      <c r="BXN16" s="125"/>
      <c r="BXO16" s="125"/>
      <c r="BXP16" s="125"/>
      <c r="BXQ16" s="125"/>
      <c r="BXR16" s="125"/>
      <c r="BXS16" s="125"/>
      <c r="BXT16" s="125"/>
      <c r="BXU16" s="125"/>
      <c r="BXV16" s="125"/>
      <c r="BXW16" s="125"/>
      <c r="BXX16" s="125"/>
      <c r="BXY16" s="125"/>
      <c r="BXZ16" s="125"/>
      <c r="BYA16" s="125"/>
      <c r="BYB16" s="125"/>
      <c r="BYC16" s="125"/>
      <c r="BYD16" s="125"/>
      <c r="BYE16" s="125"/>
      <c r="BYF16" s="125"/>
      <c r="BYG16" s="125"/>
      <c r="BYH16" s="125"/>
      <c r="BYI16" s="125"/>
      <c r="BYJ16" s="125"/>
      <c r="BYK16" s="125"/>
      <c r="BYL16" s="125"/>
      <c r="BYM16" s="125"/>
      <c r="BYN16" s="125"/>
      <c r="BYO16" s="125"/>
      <c r="BYP16" s="125"/>
      <c r="BYQ16" s="125"/>
      <c r="BYR16" s="125"/>
      <c r="BYS16" s="125"/>
      <c r="BYT16" s="125"/>
      <c r="BYU16" s="125"/>
      <c r="BYV16" s="125"/>
      <c r="BYW16" s="125"/>
      <c r="BYX16" s="125"/>
      <c r="BYY16" s="125"/>
      <c r="BYZ16" s="125"/>
      <c r="BZA16" s="125"/>
      <c r="BZB16" s="125"/>
      <c r="BZC16" s="125"/>
      <c r="BZD16" s="125"/>
      <c r="BZE16" s="125"/>
      <c r="BZF16" s="125"/>
      <c r="BZG16" s="125"/>
      <c r="BZH16" s="125"/>
      <c r="BZI16" s="125"/>
      <c r="BZJ16" s="125"/>
      <c r="BZK16" s="125"/>
      <c r="BZL16" s="125"/>
      <c r="BZM16" s="125"/>
      <c r="BZN16" s="125"/>
      <c r="BZO16" s="125"/>
      <c r="BZP16" s="125"/>
      <c r="BZQ16" s="125"/>
      <c r="BZR16" s="125"/>
      <c r="BZS16" s="125"/>
      <c r="BZT16" s="125"/>
      <c r="BZU16" s="125"/>
      <c r="BZV16" s="125"/>
      <c r="BZW16" s="125"/>
      <c r="BZX16" s="125"/>
      <c r="BZY16" s="125"/>
      <c r="BZZ16" s="125"/>
      <c r="CAA16" s="125"/>
      <c r="CAB16" s="125"/>
      <c r="CAC16" s="125"/>
      <c r="CAD16" s="125"/>
      <c r="CAE16" s="125"/>
      <c r="CAF16" s="125"/>
      <c r="CAG16" s="125"/>
      <c r="CAH16" s="125"/>
      <c r="CAI16" s="125"/>
      <c r="CAJ16" s="125"/>
      <c r="CAK16" s="125"/>
      <c r="CAL16" s="125"/>
      <c r="CAM16" s="125"/>
      <c r="CAN16" s="125"/>
      <c r="CAO16" s="125"/>
      <c r="CAP16" s="125"/>
      <c r="CAQ16" s="125"/>
      <c r="CAR16" s="125"/>
      <c r="CAS16" s="125"/>
      <c r="CAT16" s="125"/>
      <c r="CAU16" s="125"/>
      <c r="CAV16" s="125"/>
      <c r="CAW16" s="125"/>
      <c r="CAX16" s="125"/>
      <c r="CAY16" s="125"/>
      <c r="CAZ16" s="125"/>
      <c r="CBA16" s="125"/>
      <c r="CBB16" s="125"/>
      <c r="CBC16" s="125"/>
      <c r="CBD16" s="125"/>
      <c r="CBE16" s="125"/>
      <c r="CBF16" s="125"/>
      <c r="CBG16" s="125"/>
      <c r="CBH16" s="125"/>
      <c r="CBI16" s="125"/>
      <c r="CBJ16" s="125"/>
      <c r="CBK16" s="125"/>
      <c r="CBL16" s="125"/>
      <c r="CBM16" s="125"/>
      <c r="CBN16" s="125"/>
      <c r="CBO16" s="125"/>
      <c r="CBP16" s="125"/>
      <c r="CBQ16" s="125"/>
      <c r="CBR16" s="125"/>
      <c r="CBS16" s="125"/>
      <c r="CBT16" s="125"/>
      <c r="CBU16" s="125"/>
      <c r="CBV16" s="125"/>
      <c r="CBW16" s="125"/>
      <c r="CBX16" s="125"/>
      <c r="CBY16" s="125"/>
      <c r="CBZ16" s="125"/>
      <c r="CCA16" s="125"/>
      <c r="CCB16" s="125"/>
      <c r="CCC16" s="125"/>
      <c r="CCD16" s="125"/>
      <c r="CCE16" s="125"/>
      <c r="CCF16" s="125"/>
      <c r="CCG16" s="125"/>
      <c r="CCH16" s="125"/>
      <c r="CCI16" s="125"/>
      <c r="CCJ16" s="125"/>
      <c r="CCK16" s="125"/>
      <c r="CCL16" s="125"/>
      <c r="CCM16" s="125"/>
      <c r="CCN16" s="125"/>
      <c r="CCO16" s="125"/>
      <c r="CCP16" s="125"/>
      <c r="CCQ16" s="125"/>
      <c r="CCR16" s="125"/>
      <c r="CCS16" s="125"/>
      <c r="CCT16" s="125"/>
      <c r="CCU16" s="125"/>
      <c r="CCV16" s="125"/>
      <c r="CCW16" s="125"/>
      <c r="CCX16" s="125"/>
      <c r="CCY16" s="125"/>
      <c r="CCZ16" s="125"/>
      <c r="CDA16" s="125"/>
      <c r="CDB16" s="125"/>
      <c r="CDC16" s="125"/>
      <c r="CDD16" s="125"/>
      <c r="CDE16" s="125"/>
      <c r="CDF16" s="125"/>
      <c r="CDG16" s="125"/>
      <c r="CDH16" s="125"/>
      <c r="CDI16" s="125"/>
      <c r="CDJ16" s="125"/>
      <c r="CDK16" s="125"/>
      <c r="CDL16" s="125"/>
      <c r="CDM16" s="125"/>
      <c r="CDN16" s="125"/>
      <c r="CDO16" s="125"/>
      <c r="CDP16" s="125"/>
      <c r="CDQ16" s="125"/>
      <c r="CDR16" s="125"/>
      <c r="CDS16" s="125"/>
      <c r="CDT16" s="125"/>
      <c r="CDU16" s="125"/>
      <c r="CDV16" s="125"/>
      <c r="CDW16" s="125"/>
      <c r="CDX16" s="125"/>
      <c r="CDY16" s="125"/>
      <c r="CDZ16" s="125"/>
      <c r="CEA16" s="125"/>
      <c r="CEB16" s="125"/>
      <c r="CEC16" s="125"/>
      <c r="CED16" s="125"/>
      <c r="CEE16" s="125"/>
      <c r="CEF16" s="125"/>
      <c r="CEG16" s="125"/>
      <c r="CEH16" s="125"/>
      <c r="CEI16" s="125"/>
      <c r="CEJ16" s="125"/>
      <c r="CEK16" s="125"/>
      <c r="CEL16" s="125"/>
      <c r="CEM16" s="125"/>
      <c r="CEN16" s="125"/>
      <c r="CEO16" s="125"/>
      <c r="CEP16" s="125"/>
      <c r="CEQ16" s="125"/>
      <c r="CER16" s="125"/>
      <c r="CES16" s="125"/>
      <c r="CET16" s="125"/>
      <c r="CEU16" s="125"/>
      <c r="CEV16" s="125"/>
      <c r="CEW16" s="125"/>
      <c r="CEX16" s="125"/>
      <c r="CEY16" s="125"/>
      <c r="CEZ16" s="125"/>
      <c r="CFA16" s="125"/>
      <c r="CFB16" s="125"/>
      <c r="CFC16" s="125"/>
      <c r="CFD16" s="125"/>
      <c r="CFE16" s="125"/>
      <c r="CFF16" s="125"/>
      <c r="CFG16" s="125"/>
      <c r="CFH16" s="125"/>
      <c r="CFI16" s="125"/>
      <c r="CFJ16" s="125"/>
      <c r="CFK16" s="125"/>
      <c r="CFL16" s="125"/>
      <c r="CFM16" s="125"/>
      <c r="CFN16" s="125"/>
      <c r="CFO16" s="125"/>
      <c r="CFP16" s="125"/>
      <c r="CFQ16" s="125"/>
      <c r="CFR16" s="125"/>
      <c r="CFS16" s="125"/>
      <c r="CFT16" s="125"/>
      <c r="CFU16" s="125"/>
      <c r="CFV16" s="125"/>
      <c r="CFW16" s="125"/>
      <c r="CFX16" s="125"/>
      <c r="CFY16" s="125"/>
      <c r="CFZ16" s="125"/>
      <c r="CGA16" s="125"/>
      <c r="CGB16" s="125"/>
      <c r="CGC16" s="125"/>
      <c r="CGD16" s="125"/>
      <c r="CGE16" s="125"/>
      <c r="CGF16" s="125"/>
      <c r="CGG16" s="125"/>
      <c r="CGH16" s="125"/>
      <c r="CGI16" s="125"/>
      <c r="CGJ16" s="125"/>
      <c r="CGK16" s="125"/>
      <c r="CGL16" s="125"/>
      <c r="CGM16" s="125"/>
      <c r="CGN16" s="125"/>
      <c r="CGO16" s="125"/>
      <c r="CGP16" s="125"/>
      <c r="CGQ16" s="125"/>
      <c r="CGR16" s="125"/>
      <c r="CGS16" s="125"/>
      <c r="CGT16" s="125"/>
      <c r="CGU16" s="125"/>
      <c r="CGV16" s="125"/>
      <c r="CGW16" s="125"/>
      <c r="CGX16" s="125"/>
      <c r="CGY16" s="125"/>
      <c r="CGZ16" s="125"/>
      <c r="CHA16" s="125"/>
      <c r="CHB16" s="125"/>
      <c r="CHC16" s="125"/>
      <c r="CHD16" s="125"/>
      <c r="CHE16" s="125"/>
      <c r="CHF16" s="125"/>
      <c r="CHG16" s="125"/>
      <c r="CHH16" s="125"/>
      <c r="CHI16" s="125"/>
      <c r="CHJ16" s="125"/>
      <c r="CHK16" s="125"/>
      <c r="CHL16" s="125"/>
      <c r="CHM16" s="125"/>
      <c r="CHN16" s="125"/>
      <c r="CHO16" s="125"/>
      <c r="CHP16" s="125"/>
      <c r="CHQ16" s="125"/>
      <c r="CHR16" s="125"/>
      <c r="CHS16" s="125"/>
      <c r="CHT16" s="125"/>
      <c r="CHU16" s="125"/>
      <c r="CHV16" s="125"/>
      <c r="CHW16" s="125"/>
      <c r="CHX16" s="125"/>
      <c r="CHY16" s="125"/>
      <c r="CHZ16" s="125"/>
      <c r="CIA16" s="125"/>
      <c r="CIB16" s="125"/>
      <c r="CIC16" s="125"/>
      <c r="CID16" s="125"/>
      <c r="CIE16" s="125"/>
      <c r="CIF16" s="125"/>
      <c r="CIG16" s="125"/>
      <c r="CIH16" s="125"/>
      <c r="CII16" s="125"/>
      <c r="CIJ16" s="125"/>
      <c r="CIK16" s="125"/>
      <c r="CIL16" s="125"/>
      <c r="CIM16" s="125"/>
      <c r="CIN16" s="125"/>
      <c r="CIO16" s="125"/>
      <c r="CIP16" s="125"/>
      <c r="CIQ16" s="125"/>
      <c r="CIR16" s="125"/>
      <c r="CIS16" s="125"/>
      <c r="CIT16" s="125"/>
      <c r="CIU16" s="125"/>
      <c r="CIV16" s="125"/>
      <c r="CIW16" s="125"/>
      <c r="CIX16" s="125"/>
      <c r="CIY16" s="125"/>
      <c r="CIZ16" s="125"/>
      <c r="CJA16" s="125"/>
      <c r="CJB16" s="125"/>
      <c r="CJC16" s="125"/>
      <c r="CJD16" s="125"/>
      <c r="CJE16" s="125"/>
      <c r="CJF16" s="125"/>
      <c r="CJG16" s="125"/>
      <c r="CJH16" s="125"/>
      <c r="CJI16" s="125"/>
      <c r="CJJ16" s="125"/>
      <c r="CJK16" s="125"/>
      <c r="CJL16" s="125"/>
      <c r="CJM16" s="125"/>
      <c r="CJN16" s="125"/>
      <c r="CJO16" s="125"/>
      <c r="CJP16" s="125"/>
      <c r="CJQ16" s="125"/>
      <c r="CJR16" s="125"/>
      <c r="CJS16" s="125"/>
      <c r="CJT16" s="125"/>
      <c r="CJU16" s="125"/>
      <c r="CJV16" s="125"/>
      <c r="CJW16" s="125"/>
      <c r="CJX16" s="125"/>
      <c r="CJY16" s="125"/>
      <c r="CJZ16" s="125"/>
      <c r="CKA16" s="125"/>
      <c r="CKB16" s="125"/>
      <c r="CKC16" s="125"/>
      <c r="CKD16" s="125"/>
      <c r="CKE16" s="125"/>
      <c r="CKF16" s="125"/>
      <c r="CKG16" s="125"/>
      <c r="CKH16" s="125"/>
      <c r="CKI16" s="125"/>
      <c r="CKJ16" s="125"/>
      <c r="CKK16" s="125"/>
      <c r="CKL16" s="125"/>
      <c r="CKM16" s="125"/>
      <c r="CKN16" s="125"/>
      <c r="CKO16" s="125"/>
      <c r="CKP16" s="125"/>
      <c r="CKQ16" s="125"/>
      <c r="CKR16" s="125"/>
      <c r="CKS16" s="125"/>
      <c r="CKT16" s="125"/>
      <c r="CKU16" s="125"/>
      <c r="CKV16" s="125"/>
      <c r="CKW16" s="125"/>
      <c r="CKX16" s="125"/>
      <c r="CKY16" s="125"/>
      <c r="CKZ16" s="125"/>
      <c r="CLA16" s="125"/>
      <c r="CLB16" s="125"/>
      <c r="CLC16" s="125"/>
      <c r="CLD16" s="125"/>
      <c r="CLE16" s="125"/>
      <c r="CLF16" s="125"/>
      <c r="CLG16" s="125"/>
      <c r="CLH16" s="125"/>
      <c r="CLI16" s="125"/>
      <c r="CLJ16" s="125"/>
      <c r="CLK16" s="125"/>
      <c r="CLL16" s="125"/>
      <c r="CLM16" s="125"/>
      <c r="CLN16" s="125"/>
      <c r="CLO16" s="125"/>
      <c r="CLP16" s="125"/>
      <c r="CLQ16" s="125"/>
      <c r="CLR16" s="125"/>
      <c r="CLS16" s="125"/>
      <c r="CLT16" s="125"/>
      <c r="CLU16" s="125"/>
      <c r="CLV16" s="125"/>
      <c r="CLW16" s="125"/>
      <c r="CLX16" s="125"/>
      <c r="CLY16" s="125"/>
      <c r="CLZ16" s="125"/>
      <c r="CMA16" s="125"/>
      <c r="CMB16" s="125"/>
      <c r="CMC16" s="125"/>
      <c r="CMD16" s="125"/>
      <c r="CME16" s="125"/>
      <c r="CMF16" s="125"/>
      <c r="CMG16" s="125"/>
      <c r="CMH16" s="125"/>
      <c r="CMI16" s="125"/>
      <c r="CMJ16" s="125"/>
      <c r="CMK16" s="125"/>
      <c r="CML16" s="125"/>
      <c r="CMM16" s="125"/>
      <c r="CMN16" s="125"/>
      <c r="CMO16" s="125"/>
      <c r="CMP16" s="125"/>
      <c r="CMQ16" s="125"/>
      <c r="CMR16" s="125"/>
      <c r="CMS16" s="125"/>
      <c r="CMT16" s="125"/>
      <c r="CMU16" s="125"/>
      <c r="CMV16" s="125"/>
      <c r="CMW16" s="125"/>
      <c r="CMX16" s="125"/>
      <c r="CMY16" s="125"/>
      <c r="CMZ16" s="125"/>
      <c r="CNA16" s="125"/>
      <c r="CNB16" s="125"/>
      <c r="CNC16" s="125"/>
      <c r="CND16" s="125"/>
      <c r="CNE16" s="125"/>
      <c r="CNF16" s="125"/>
      <c r="CNG16" s="125"/>
      <c r="CNH16" s="125"/>
      <c r="CNI16" s="125"/>
      <c r="CNJ16" s="125"/>
      <c r="CNK16" s="125"/>
      <c r="CNL16" s="125"/>
      <c r="CNM16" s="125"/>
      <c r="CNN16" s="125"/>
      <c r="CNO16" s="125"/>
      <c r="CNP16" s="125"/>
      <c r="CNQ16" s="125"/>
      <c r="CNR16" s="125"/>
      <c r="CNS16" s="125"/>
      <c r="CNT16" s="125"/>
      <c r="CNU16" s="125"/>
      <c r="CNV16" s="125"/>
      <c r="CNW16" s="125"/>
      <c r="CNX16" s="125"/>
      <c r="CNY16" s="125"/>
      <c r="CNZ16" s="125"/>
      <c r="COA16" s="125"/>
      <c r="COB16" s="125"/>
      <c r="COC16" s="125"/>
      <c r="COD16" s="125"/>
      <c r="COE16" s="125"/>
      <c r="COF16" s="125"/>
      <c r="COG16" s="125"/>
      <c r="COH16" s="125"/>
      <c r="COI16" s="125"/>
      <c r="COJ16" s="125"/>
      <c r="COK16" s="125"/>
      <c r="COL16" s="125"/>
      <c r="COM16" s="125"/>
      <c r="CON16" s="125"/>
      <c r="COO16" s="125"/>
      <c r="COP16" s="125"/>
      <c r="COQ16" s="125"/>
      <c r="COR16" s="125"/>
      <c r="COS16" s="125"/>
      <c r="COT16" s="125"/>
      <c r="COU16" s="125"/>
      <c r="COV16" s="125"/>
      <c r="COW16" s="125"/>
      <c r="COX16" s="125"/>
      <c r="COY16" s="125"/>
      <c r="COZ16" s="125"/>
      <c r="CPA16" s="125"/>
      <c r="CPB16" s="125"/>
      <c r="CPC16" s="125"/>
      <c r="CPD16" s="125"/>
      <c r="CPE16" s="125"/>
      <c r="CPF16" s="125"/>
      <c r="CPG16" s="125"/>
      <c r="CPH16" s="125"/>
      <c r="CPI16" s="125"/>
      <c r="CPJ16" s="125"/>
      <c r="CPK16" s="125"/>
      <c r="CPL16" s="125"/>
      <c r="CPM16" s="125"/>
      <c r="CPN16" s="125"/>
      <c r="CPO16" s="125"/>
      <c r="CPP16" s="125"/>
      <c r="CPQ16" s="125"/>
      <c r="CPR16" s="125"/>
      <c r="CPS16" s="125"/>
      <c r="CPT16" s="125"/>
      <c r="CPU16" s="125"/>
      <c r="CPV16" s="125"/>
      <c r="CPW16" s="125"/>
      <c r="CPX16" s="125"/>
      <c r="CPY16" s="125"/>
      <c r="CPZ16" s="125"/>
      <c r="CQA16" s="125"/>
      <c r="CQB16" s="125"/>
      <c r="CQC16" s="125"/>
      <c r="CQD16" s="125"/>
      <c r="CQE16" s="125"/>
      <c r="CQF16" s="125"/>
      <c r="CQG16" s="125"/>
      <c r="CQH16" s="125"/>
      <c r="CQI16" s="125"/>
      <c r="CQJ16" s="125"/>
      <c r="CQK16" s="125"/>
      <c r="CQL16" s="125"/>
      <c r="CQM16" s="125"/>
      <c r="CQN16" s="125"/>
      <c r="CQO16" s="125"/>
      <c r="CQP16" s="125"/>
      <c r="CQQ16" s="125"/>
      <c r="CQR16" s="125"/>
      <c r="CQS16" s="125"/>
      <c r="CQT16" s="125"/>
      <c r="CQU16" s="125"/>
      <c r="CQV16" s="125"/>
      <c r="CQW16" s="125"/>
      <c r="CQX16" s="125"/>
      <c r="CQY16" s="125"/>
      <c r="CQZ16" s="125"/>
      <c r="CRA16" s="125"/>
      <c r="CRB16" s="125"/>
      <c r="CRC16" s="125"/>
      <c r="CRD16" s="125"/>
      <c r="CRE16" s="125"/>
      <c r="CRF16" s="125"/>
      <c r="CRG16" s="125"/>
      <c r="CRH16" s="125"/>
      <c r="CRI16" s="125"/>
      <c r="CRJ16" s="125"/>
      <c r="CRK16" s="125"/>
      <c r="CRL16" s="125"/>
      <c r="CRM16" s="125"/>
      <c r="CRN16" s="125"/>
      <c r="CRO16" s="125"/>
      <c r="CRP16" s="125"/>
      <c r="CRQ16" s="125"/>
      <c r="CRR16" s="125"/>
      <c r="CRS16" s="125"/>
      <c r="CRT16" s="125"/>
      <c r="CRU16" s="125"/>
      <c r="CRV16" s="125"/>
      <c r="CRW16" s="125"/>
      <c r="CRX16" s="125"/>
      <c r="CRY16" s="125"/>
      <c r="CRZ16" s="125"/>
      <c r="CSA16" s="125"/>
      <c r="CSB16" s="125"/>
      <c r="CSC16" s="125"/>
      <c r="CSD16" s="125"/>
      <c r="CSE16" s="125"/>
      <c r="CSF16" s="125"/>
      <c r="CSG16" s="125"/>
      <c r="CSH16" s="125"/>
      <c r="CSI16" s="125"/>
      <c r="CSJ16" s="125"/>
      <c r="CSK16" s="125"/>
      <c r="CSL16" s="125"/>
      <c r="CSM16" s="125"/>
      <c r="CSN16" s="125"/>
      <c r="CSO16" s="125"/>
      <c r="CSP16" s="125"/>
      <c r="CSQ16" s="125"/>
      <c r="CSR16" s="125"/>
      <c r="CSS16" s="125"/>
      <c r="CST16" s="125"/>
      <c r="CSU16" s="125"/>
      <c r="CSV16" s="125"/>
      <c r="CSW16" s="125"/>
      <c r="CSX16" s="125"/>
      <c r="CSY16" s="125"/>
      <c r="CSZ16" s="125"/>
      <c r="CTA16" s="125"/>
      <c r="CTB16" s="125"/>
      <c r="CTC16" s="125"/>
      <c r="CTD16" s="125"/>
      <c r="CTE16" s="125"/>
      <c r="CTF16" s="125"/>
      <c r="CTG16" s="125"/>
      <c r="CTH16" s="125"/>
      <c r="CTI16" s="125"/>
      <c r="CTJ16" s="125"/>
      <c r="CTK16" s="125"/>
      <c r="CTL16" s="125"/>
      <c r="CTM16" s="125"/>
      <c r="CTN16" s="125"/>
      <c r="CTO16" s="125"/>
      <c r="CTP16" s="125"/>
      <c r="CTQ16" s="125"/>
      <c r="CTR16" s="125"/>
      <c r="CTS16" s="125"/>
      <c r="CTT16" s="125"/>
      <c r="CTU16" s="125"/>
      <c r="CTV16" s="125"/>
      <c r="CTW16" s="125"/>
      <c r="CTX16" s="125"/>
      <c r="CTY16" s="125"/>
      <c r="CTZ16" s="125"/>
      <c r="CUA16" s="125"/>
      <c r="CUB16" s="125"/>
      <c r="CUC16" s="125"/>
      <c r="CUD16" s="125"/>
      <c r="CUE16" s="125"/>
      <c r="CUF16" s="125"/>
      <c r="CUG16" s="125"/>
      <c r="CUH16" s="125"/>
      <c r="CUI16" s="125"/>
      <c r="CUJ16" s="125"/>
      <c r="CUK16" s="125"/>
      <c r="CUL16" s="125"/>
      <c r="CUM16" s="125"/>
      <c r="CUN16" s="125"/>
      <c r="CUO16" s="125"/>
      <c r="CUP16" s="125"/>
      <c r="CUQ16" s="125"/>
      <c r="CUR16" s="125"/>
      <c r="CUS16" s="125"/>
      <c r="CUT16" s="125"/>
      <c r="CUU16" s="125"/>
      <c r="CUV16" s="125"/>
      <c r="CUW16" s="125"/>
      <c r="CUX16" s="125"/>
      <c r="CUY16" s="125"/>
      <c r="CUZ16" s="125"/>
      <c r="CVA16" s="125"/>
      <c r="CVB16" s="125"/>
      <c r="CVC16" s="125"/>
      <c r="CVD16" s="125"/>
      <c r="CVE16" s="125"/>
      <c r="CVF16" s="125"/>
      <c r="CVG16" s="125"/>
      <c r="CVH16" s="125"/>
      <c r="CVI16" s="125"/>
      <c r="CVJ16" s="125"/>
      <c r="CVK16" s="125"/>
      <c r="CVL16" s="125"/>
      <c r="CVM16" s="125"/>
      <c r="CVN16" s="125"/>
      <c r="CVO16" s="125"/>
      <c r="CVP16" s="125"/>
      <c r="CVQ16" s="125"/>
      <c r="CVR16" s="125"/>
      <c r="CVS16" s="125"/>
      <c r="CVT16" s="125"/>
      <c r="CVU16" s="125"/>
      <c r="CVV16" s="125"/>
      <c r="CVW16" s="125"/>
      <c r="CVX16" s="125"/>
      <c r="CVY16" s="125"/>
      <c r="CVZ16" s="125"/>
      <c r="CWA16" s="125"/>
      <c r="CWB16" s="125"/>
      <c r="CWC16" s="125"/>
      <c r="CWD16" s="125"/>
      <c r="CWE16" s="125"/>
      <c r="CWF16" s="125"/>
      <c r="CWG16" s="125"/>
      <c r="CWH16" s="125"/>
      <c r="CWI16" s="125"/>
      <c r="CWJ16" s="125"/>
      <c r="CWK16" s="125"/>
      <c r="CWL16" s="125"/>
      <c r="CWM16" s="125"/>
      <c r="CWN16" s="125"/>
      <c r="CWO16" s="125"/>
      <c r="CWP16" s="125"/>
      <c r="CWQ16" s="125"/>
      <c r="CWR16" s="125"/>
      <c r="CWS16" s="125"/>
      <c r="CWT16" s="125"/>
      <c r="CWU16" s="125"/>
      <c r="CWV16" s="125"/>
      <c r="CWW16" s="125"/>
      <c r="CWX16" s="125"/>
      <c r="CWY16" s="125"/>
      <c r="CWZ16" s="125"/>
      <c r="CXA16" s="125"/>
      <c r="CXB16" s="125"/>
      <c r="CXC16" s="125"/>
      <c r="CXD16" s="125"/>
      <c r="CXE16" s="125"/>
      <c r="CXF16" s="125"/>
      <c r="CXG16" s="125"/>
      <c r="CXH16" s="125"/>
      <c r="CXI16" s="125"/>
      <c r="CXJ16" s="125"/>
      <c r="CXK16" s="125"/>
      <c r="CXL16" s="125"/>
      <c r="CXM16" s="125"/>
      <c r="CXN16" s="125"/>
      <c r="CXO16" s="125"/>
      <c r="CXP16" s="125"/>
      <c r="CXQ16" s="125"/>
      <c r="CXR16" s="125"/>
      <c r="CXS16" s="125"/>
      <c r="CXT16" s="125"/>
      <c r="CXU16" s="125"/>
      <c r="CXV16" s="125"/>
      <c r="CXW16" s="125"/>
      <c r="CXX16" s="125"/>
      <c r="CXY16" s="125"/>
      <c r="CXZ16" s="125"/>
      <c r="CYA16" s="125"/>
      <c r="CYB16" s="125"/>
      <c r="CYC16" s="125"/>
      <c r="CYD16" s="125"/>
      <c r="CYE16" s="125"/>
      <c r="CYF16" s="125"/>
      <c r="CYG16" s="125"/>
      <c r="CYH16" s="125"/>
      <c r="CYI16" s="125"/>
      <c r="CYJ16" s="125"/>
      <c r="CYK16" s="125"/>
      <c r="CYL16" s="125"/>
      <c r="CYM16" s="125"/>
      <c r="CYN16" s="125"/>
      <c r="CYO16" s="125"/>
      <c r="CYP16" s="125"/>
      <c r="CYQ16" s="125"/>
      <c r="CYR16" s="125"/>
      <c r="CYS16" s="125"/>
      <c r="CYT16" s="125"/>
      <c r="CYU16" s="125"/>
      <c r="CYV16" s="125"/>
      <c r="CYW16" s="125"/>
      <c r="CYX16" s="125"/>
      <c r="CYY16" s="125"/>
      <c r="CYZ16" s="125"/>
      <c r="CZA16" s="125"/>
      <c r="CZB16" s="125"/>
      <c r="CZC16" s="125"/>
      <c r="CZD16" s="125"/>
      <c r="CZE16" s="125"/>
      <c r="CZF16" s="125"/>
      <c r="CZG16" s="125"/>
      <c r="CZH16" s="125"/>
      <c r="CZI16" s="125"/>
      <c r="CZJ16" s="125"/>
      <c r="CZK16" s="125"/>
      <c r="CZL16" s="125"/>
      <c r="CZM16" s="125"/>
      <c r="CZN16" s="125"/>
      <c r="CZO16" s="125"/>
      <c r="CZP16" s="125"/>
      <c r="CZQ16" s="125"/>
      <c r="CZR16" s="125"/>
      <c r="CZS16" s="125"/>
      <c r="CZT16" s="125"/>
      <c r="CZU16" s="125"/>
      <c r="CZV16" s="125"/>
      <c r="CZW16" s="125"/>
      <c r="CZX16" s="125"/>
      <c r="CZY16" s="125"/>
      <c r="CZZ16" s="125"/>
      <c r="DAA16" s="125"/>
      <c r="DAB16" s="125"/>
      <c r="DAC16" s="125"/>
      <c r="DAD16" s="125"/>
      <c r="DAE16" s="125"/>
      <c r="DAF16" s="125"/>
      <c r="DAG16" s="125"/>
      <c r="DAH16" s="125"/>
      <c r="DAI16" s="125"/>
      <c r="DAJ16" s="125"/>
      <c r="DAK16" s="125"/>
      <c r="DAL16" s="125"/>
      <c r="DAM16" s="125"/>
      <c r="DAN16" s="125"/>
      <c r="DAO16" s="125"/>
      <c r="DAP16" s="125"/>
      <c r="DAQ16" s="125"/>
      <c r="DAR16" s="125"/>
      <c r="DAS16" s="125"/>
      <c r="DAT16" s="125"/>
      <c r="DAU16" s="125"/>
      <c r="DAV16" s="125"/>
      <c r="DAW16" s="125"/>
      <c r="DAX16" s="125"/>
      <c r="DAY16" s="125"/>
      <c r="DAZ16" s="125"/>
      <c r="DBA16" s="125"/>
      <c r="DBB16" s="125"/>
      <c r="DBC16" s="125"/>
      <c r="DBD16" s="125"/>
      <c r="DBE16" s="125"/>
      <c r="DBF16" s="125"/>
      <c r="DBG16" s="125"/>
      <c r="DBH16" s="125"/>
      <c r="DBI16" s="125"/>
      <c r="DBJ16" s="125"/>
      <c r="DBK16" s="125"/>
      <c r="DBL16" s="125"/>
      <c r="DBM16" s="125"/>
      <c r="DBN16" s="125"/>
      <c r="DBO16" s="125"/>
      <c r="DBP16" s="125"/>
      <c r="DBQ16" s="125"/>
      <c r="DBR16" s="125"/>
      <c r="DBS16" s="125"/>
      <c r="DBT16" s="125"/>
      <c r="DBU16" s="125"/>
      <c r="DBV16" s="125"/>
      <c r="DBW16" s="125"/>
      <c r="DBX16" s="125"/>
      <c r="DBY16" s="125"/>
      <c r="DBZ16" s="125"/>
      <c r="DCA16" s="125"/>
      <c r="DCB16" s="125"/>
      <c r="DCC16" s="125"/>
      <c r="DCD16" s="125"/>
      <c r="DCE16" s="125"/>
      <c r="DCF16" s="125"/>
      <c r="DCG16" s="125"/>
      <c r="DCH16" s="125"/>
      <c r="DCI16" s="125"/>
      <c r="DCJ16" s="125"/>
      <c r="DCK16" s="125"/>
      <c r="DCL16" s="125"/>
      <c r="DCM16" s="125"/>
      <c r="DCN16" s="125"/>
      <c r="DCO16" s="125"/>
      <c r="DCP16" s="125"/>
      <c r="DCQ16" s="125"/>
      <c r="DCR16" s="125"/>
      <c r="DCS16" s="125"/>
      <c r="DCT16" s="125"/>
      <c r="DCU16" s="125"/>
      <c r="DCV16" s="125"/>
      <c r="DCW16" s="125"/>
      <c r="DCX16" s="125"/>
      <c r="DCY16" s="125"/>
      <c r="DCZ16" s="125"/>
      <c r="DDA16" s="125"/>
      <c r="DDB16" s="125"/>
      <c r="DDC16" s="125"/>
      <c r="DDD16" s="125"/>
      <c r="DDE16" s="125"/>
      <c r="DDF16" s="125"/>
      <c r="DDG16" s="125"/>
      <c r="DDH16" s="125"/>
      <c r="DDI16" s="125"/>
      <c r="DDJ16" s="125"/>
      <c r="DDK16" s="125"/>
      <c r="DDL16" s="125"/>
      <c r="DDM16" s="125"/>
      <c r="DDN16" s="125"/>
      <c r="DDO16" s="125"/>
      <c r="DDP16" s="125"/>
      <c r="DDQ16" s="125"/>
      <c r="DDR16" s="125"/>
      <c r="DDS16" s="125"/>
      <c r="DDT16" s="125"/>
      <c r="DDU16" s="125"/>
      <c r="DDV16" s="125"/>
      <c r="DDW16" s="125"/>
      <c r="DDX16" s="125"/>
      <c r="DDY16" s="125"/>
      <c r="DDZ16" s="125"/>
      <c r="DEA16" s="125"/>
      <c r="DEB16" s="125"/>
      <c r="DEC16" s="125"/>
      <c r="DED16" s="125"/>
      <c r="DEE16" s="125"/>
      <c r="DEF16" s="125"/>
      <c r="DEG16" s="125"/>
      <c r="DEH16" s="125"/>
      <c r="DEI16" s="125"/>
      <c r="DEJ16" s="125"/>
      <c r="DEK16" s="125"/>
      <c r="DEL16" s="125"/>
      <c r="DEM16" s="125"/>
      <c r="DEN16" s="125"/>
      <c r="DEO16" s="125"/>
      <c r="DEP16" s="125"/>
      <c r="DEQ16" s="125"/>
      <c r="DER16" s="125"/>
      <c r="DES16" s="125"/>
      <c r="DET16" s="125"/>
      <c r="DEU16" s="125"/>
      <c r="DEV16" s="125"/>
      <c r="DEW16" s="125"/>
      <c r="DEX16" s="125"/>
      <c r="DEY16" s="125"/>
      <c r="DEZ16" s="125"/>
      <c r="DFA16" s="125"/>
      <c r="DFB16" s="125"/>
      <c r="DFC16" s="125"/>
      <c r="DFD16" s="125"/>
      <c r="DFE16" s="125"/>
      <c r="DFF16" s="125"/>
      <c r="DFG16" s="125"/>
      <c r="DFH16" s="125"/>
      <c r="DFI16" s="125"/>
      <c r="DFJ16" s="125"/>
      <c r="DFK16" s="125"/>
      <c r="DFL16" s="125"/>
      <c r="DFM16" s="125"/>
      <c r="DFN16" s="125"/>
      <c r="DFO16" s="125"/>
      <c r="DFP16" s="125"/>
      <c r="DFQ16" s="125"/>
      <c r="DFR16" s="125"/>
      <c r="DFS16" s="125"/>
      <c r="DFT16" s="125"/>
      <c r="DFU16" s="125"/>
      <c r="DFV16" s="125"/>
      <c r="DFW16" s="125"/>
      <c r="DFX16" s="125"/>
      <c r="DFY16" s="125"/>
      <c r="DFZ16" s="125"/>
      <c r="DGA16" s="125"/>
      <c r="DGB16" s="125"/>
      <c r="DGC16" s="125"/>
      <c r="DGD16" s="125"/>
      <c r="DGE16" s="125"/>
      <c r="DGF16" s="125"/>
      <c r="DGG16" s="125"/>
      <c r="DGH16" s="125"/>
      <c r="DGI16" s="125"/>
      <c r="DGJ16" s="125"/>
      <c r="DGK16" s="125"/>
      <c r="DGL16" s="125"/>
      <c r="DGM16" s="125"/>
      <c r="DGN16" s="125"/>
      <c r="DGO16" s="125"/>
      <c r="DGP16" s="125"/>
      <c r="DGQ16" s="125"/>
      <c r="DGR16" s="125"/>
      <c r="DGS16" s="125"/>
      <c r="DGT16" s="125"/>
      <c r="DGU16" s="125"/>
      <c r="DGV16" s="125"/>
      <c r="DGW16" s="125"/>
      <c r="DGX16" s="125"/>
      <c r="DGY16" s="125"/>
      <c r="DGZ16" s="125"/>
      <c r="DHA16" s="125"/>
      <c r="DHB16" s="125"/>
      <c r="DHC16" s="125"/>
      <c r="DHD16" s="125"/>
      <c r="DHE16" s="125"/>
      <c r="DHF16" s="125"/>
      <c r="DHG16" s="125"/>
      <c r="DHH16" s="125"/>
      <c r="DHI16" s="125"/>
      <c r="DHJ16" s="125"/>
      <c r="DHK16" s="125"/>
      <c r="DHL16" s="125"/>
      <c r="DHM16" s="125"/>
      <c r="DHN16" s="125"/>
      <c r="DHO16" s="125"/>
      <c r="DHP16" s="125"/>
      <c r="DHQ16" s="125"/>
      <c r="DHR16" s="125"/>
      <c r="DHS16" s="125"/>
      <c r="DHT16" s="125"/>
      <c r="DHU16" s="125"/>
      <c r="DHV16" s="125"/>
      <c r="DHW16" s="125"/>
      <c r="DHX16" s="125"/>
      <c r="DHY16" s="125"/>
      <c r="DHZ16" s="125"/>
      <c r="DIA16" s="125"/>
      <c r="DIB16" s="125"/>
      <c r="DIC16" s="125"/>
      <c r="DID16" s="125"/>
      <c r="DIE16" s="125"/>
      <c r="DIF16" s="125"/>
      <c r="DIG16" s="125"/>
      <c r="DIH16" s="125"/>
      <c r="DII16" s="125"/>
      <c r="DIJ16" s="125"/>
      <c r="DIK16" s="125"/>
      <c r="DIL16" s="125"/>
      <c r="DIM16" s="125"/>
      <c r="DIN16" s="125"/>
      <c r="DIO16" s="125"/>
      <c r="DIP16" s="125"/>
      <c r="DIQ16" s="125"/>
      <c r="DIR16" s="125"/>
      <c r="DIS16" s="125"/>
      <c r="DIT16" s="125"/>
      <c r="DIU16" s="125"/>
      <c r="DIV16" s="125"/>
      <c r="DIW16" s="125"/>
      <c r="DIX16" s="125"/>
      <c r="DIY16" s="125"/>
      <c r="DIZ16" s="125"/>
      <c r="DJA16" s="125"/>
      <c r="DJB16" s="125"/>
      <c r="DJC16" s="125"/>
      <c r="DJD16" s="125"/>
      <c r="DJE16" s="125"/>
      <c r="DJF16" s="125"/>
      <c r="DJG16" s="125"/>
      <c r="DJH16" s="125"/>
      <c r="DJI16" s="125"/>
      <c r="DJJ16" s="125"/>
      <c r="DJK16" s="125"/>
      <c r="DJL16" s="125"/>
      <c r="DJM16" s="125"/>
      <c r="DJN16" s="125"/>
      <c r="DJO16" s="125"/>
      <c r="DJP16" s="125"/>
      <c r="DJQ16" s="125"/>
      <c r="DJR16" s="125"/>
      <c r="DJS16" s="125"/>
      <c r="DJT16" s="125"/>
      <c r="DJU16" s="125"/>
      <c r="DJV16" s="125"/>
      <c r="DJW16" s="125"/>
      <c r="DJX16" s="125"/>
      <c r="DJY16" s="125"/>
      <c r="DJZ16" s="125"/>
      <c r="DKA16" s="125"/>
      <c r="DKB16" s="125"/>
      <c r="DKC16" s="125"/>
      <c r="DKD16" s="125"/>
      <c r="DKE16" s="125"/>
      <c r="DKF16" s="125"/>
      <c r="DKG16" s="125"/>
      <c r="DKH16" s="125"/>
      <c r="DKI16" s="125"/>
      <c r="DKJ16" s="125"/>
      <c r="DKK16" s="125"/>
      <c r="DKL16" s="125"/>
      <c r="DKM16" s="125"/>
      <c r="DKN16" s="125"/>
      <c r="DKO16" s="125"/>
      <c r="DKP16" s="125"/>
      <c r="DKQ16" s="125"/>
      <c r="DKR16" s="125"/>
      <c r="DKS16" s="125"/>
      <c r="DKT16" s="125"/>
      <c r="DKU16" s="125"/>
      <c r="DKV16" s="125"/>
      <c r="DKW16" s="125"/>
      <c r="DKX16" s="125"/>
      <c r="DKY16" s="125"/>
      <c r="DKZ16" s="125"/>
      <c r="DLA16" s="125"/>
      <c r="DLB16" s="125"/>
      <c r="DLC16" s="125"/>
      <c r="DLD16" s="125"/>
      <c r="DLE16" s="125"/>
      <c r="DLF16" s="125"/>
      <c r="DLG16" s="125"/>
      <c r="DLH16" s="125"/>
      <c r="DLI16" s="125"/>
      <c r="DLJ16" s="125"/>
      <c r="DLK16" s="125"/>
      <c r="DLL16" s="125"/>
      <c r="DLM16" s="125"/>
      <c r="DLN16" s="125"/>
      <c r="DLO16" s="125"/>
      <c r="DLP16" s="125"/>
      <c r="DLQ16" s="125"/>
      <c r="DLR16" s="125"/>
      <c r="DLS16" s="125"/>
      <c r="DLT16" s="125"/>
      <c r="DLU16" s="125"/>
      <c r="DLV16" s="125"/>
      <c r="DLW16" s="125"/>
      <c r="DLX16" s="125"/>
      <c r="DLY16" s="125"/>
      <c r="DLZ16" s="125"/>
      <c r="DMA16" s="125"/>
      <c r="DMB16" s="125"/>
      <c r="DMC16" s="125"/>
      <c r="DMD16" s="125"/>
      <c r="DME16" s="125"/>
      <c r="DMF16" s="125"/>
      <c r="DMG16" s="125"/>
      <c r="DMH16" s="125"/>
      <c r="DMI16" s="125"/>
      <c r="DMJ16" s="125"/>
      <c r="DMK16" s="125"/>
      <c r="DML16" s="125"/>
      <c r="DMM16" s="125"/>
      <c r="DMN16" s="125"/>
      <c r="DMO16" s="125"/>
      <c r="DMP16" s="125"/>
      <c r="DMQ16" s="125"/>
      <c r="DMR16" s="125"/>
      <c r="DMS16" s="125"/>
      <c r="DMT16" s="125"/>
      <c r="DMU16" s="125"/>
      <c r="DMV16" s="125"/>
      <c r="DMW16" s="125"/>
      <c r="DMX16" s="125"/>
      <c r="DMY16" s="125"/>
      <c r="DMZ16" s="125"/>
      <c r="DNA16" s="125"/>
      <c r="DNB16" s="125"/>
      <c r="DNC16" s="125"/>
      <c r="DND16" s="125"/>
      <c r="DNE16" s="125"/>
      <c r="DNF16" s="125"/>
      <c r="DNG16" s="125"/>
      <c r="DNH16" s="125"/>
      <c r="DNI16" s="125"/>
      <c r="DNJ16" s="125"/>
      <c r="DNK16" s="125"/>
      <c r="DNL16" s="125"/>
      <c r="DNM16" s="125"/>
      <c r="DNN16" s="125"/>
      <c r="DNO16" s="125"/>
      <c r="DNP16" s="125"/>
      <c r="DNQ16" s="125"/>
      <c r="DNR16" s="125"/>
      <c r="DNS16" s="125"/>
      <c r="DNT16" s="125"/>
      <c r="DNU16" s="125"/>
      <c r="DNV16" s="125"/>
      <c r="DNW16" s="125"/>
      <c r="DNX16" s="125"/>
      <c r="DNY16" s="125"/>
      <c r="DNZ16" s="125"/>
      <c r="DOA16" s="125"/>
      <c r="DOB16" s="125"/>
      <c r="DOC16" s="125"/>
      <c r="DOD16" s="125"/>
      <c r="DOE16" s="125"/>
      <c r="DOF16" s="125"/>
      <c r="DOG16" s="125"/>
      <c r="DOH16" s="125"/>
      <c r="DOI16" s="125"/>
      <c r="DOJ16" s="125"/>
      <c r="DOK16" s="125"/>
      <c r="DOL16" s="125"/>
      <c r="DOM16" s="125"/>
      <c r="DON16" s="125"/>
      <c r="DOO16" s="125"/>
      <c r="DOP16" s="125"/>
      <c r="DOQ16" s="125"/>
      <c r="DOR16" s="125"/>
      <c r="DOS16" s="125"/>
      <c r="DOT16" s="125"/>
      <c r="DOU16" s="125"/>
      <c r="DOV16" s="125"/>
      <c r="DOW16" s="125"/>
      <c r="DOX16" s="125"/>
      <c r="DOY16" s="125"/>
      <c r="DOZ16" s="125"/>
      <c r="DPA16" s="125"/>
      <c r="DPB16" s="125"/>
      <c r="DPC16" s="125"/>
      <c r="DPD16" s="125"/>
      <c r="DPE16" s="125"/>
      <c r="DPF16" s="125"/>
      <c r="DPG16" s="125"/>
      <c r="DPH16" s="125"/>
      <c r="DPI16" s="125"/>
      <c r="DPJ16" s="125"/>
      <c r="DPK16" s="125"/>
      <c r="DPL16" s="125"/>
      <c r="DPM16" s="125"/>
      <c r="DPN16" s="125"/>
      <c r="DPO16" s="125"/>
      <c r="DPP16" s="125"/>
      <c r="DPQ16" s="125"/>
      <c r="DPR16" s="125"/>
      <c r="DPS16" s="125"/>
      <c r="DPT16" s="125"/>
      <c r="DPU16" s="125"/>
      <c r="DPV16" s="125"/>
      <c r="DPW16" s="125"/>
      <c r="DPX16" s="125"/>
      <c r="DPY16" s="125"/>
      <c r="DPZ16" s="125"/>
      <c r="DQA16" s="125"/>
      <c r="DQB16" s="125"/>
      <c r="DQC16" s="125"/>
      <c r="DQD16" s="125"/>
      <c r="DQE16" s="125"/>
      <c r="DQF16" s="125"/>
      <c r="DQG16" s="125"/>
      <c r="DQH16" s="125"/>
      <c r="DQI16" s="125"/>
      <c r="DQJ16" s="125"/>
      <c r="DQK16" s="125"/>
      <c r="DQL16" s="125"/>
      <c r="DQM16" s="125"/>
      <c r="DQN16" s="125"/>
      <c r="DQO16" s="125"/>
      <c r="DQP16" s="125"/>
      <c r="DQQ16" s="125"/>
      <c r="DQR16" s="125"/>
      <c r="DQS16" s="125"/>
      <c r="DQT16" s="125"/>
      <c r="DQU16" s="125"/>
      <c r="DQV16" s="125"/>
      <c r="DQW16" s="125"/>
      <c r="DQX16" s="125"/>
      <c r="DQY16" s="125"/>
      <c r="DQZ16" s="125"/>
      <c r="DRA16" s="125"/>
      <c r="DRB16" s="125"/>
      <c r="DRC16" s="125"/>
      <c r="DRD16" s="125"/>
      <c r="DRE16" s="125"/>
      <c r="DRF16" s="125"/>
      <c r="DRG16" s="125"/>
      <c r="DRH16" s="125"/>
      <c r="DRI16" s="125"/>
      <c r="DRJ16" s="125"/>
      <c r="DRK16" s="125"/>
      <c r="DRL16" s="125"/>
      <c r="DRM16" s="125"/>
      <c r="DRN16" s="125"/>
      <c r="DRO16" s="125"/>
      <c r="DRP16" s="125"/>
      <c r="DRQ16" s="125"/>
      <c r="DRR16" s="125"/>
      <c r="DRS16" s="125"/>
      <c r="DRT16" s="125"/>
      <c r="DRU16" s="125"/>
      <c r="DRV16" s="125"/>
      <c r="DRW16" s="125"/>
      <c r="DRX16" s="125"/>
      <c r="DRY16" s="125"/>
      <c r="DRZ16" s="125"/>
      <c r="DSA16" s="125"/>
      <c r="DSB16" s="125"/>
      <c r="DSC16" s="125"/>
      <c r="DSD16" s="125"/>
      <c r="DSE16" s="125"/>
      <c r="DSF16" s="125"/>
      <c r="DSG16" s="125"/>
      <c r="DSH16" s="125"/>
      <c r="DSI16" s="125"/>
      <c r="DSJ16" s="125"/>
      <c r="DSK16" s="125"/>
      <c r="DSL16" s="125"/>
      <c r="DSM16" s="125"/>
      <c r="DSN16" s="125"/>
      <c r="DSO16" s="125"/>
      <c r="DSP16" s="125"/>
      <c r="DSQ16" s="125"/>
      <c r="DSR16" s="125"/>
      <c r="DSS16" s="125"/>
      <c r="DST16" s="125"/>
      <c r="DSU16" s="125"/>
      <c r="DSV16" s="125"/>
      <c r="DSW16" s="125"/>
      <c r="DSX16" s="125"/>
      <c r="DSY16" s="125"/>
      <c r="DSZ16" s="125"/>
      <c r="DTA16" s="125"/>
      <c r="DTB16" s="125"/>
      <c r="DTC16" s="125"/>
      <c r="DTD16" s="125"/>
      <c r="DTE16" s="125"/>
      <c r="DTF16" s="125"/>
      <c r="DTG16" s="125"/>
      <c r="DTH16" s="125"/>
      <c r="DTI16" s="125"/>
      <c r="DTJ16" s="125"/>
      <c r="DTK16" s="125"/>
      <c r="DTL16" s="125"/>
      <c r="DTM16" s="125"/>
      <c r="DTN16" s="125"/>
      <c r="DTO16" s="125"/>
      <c r="DTP16" s="125"/>
      <c r="DTQ16" s="125"/>
      <c r="DTR16" s="125"/>
      <c r="DTS16" s="125"/>
      <c r="DTT16" s="125"/>
      <c r="DTU16" s="125"/>
      <c r="DTV16" s="125"/>
      <c r="DTW16" s="125"/>
      <c r="DTX16" s="125"/>
      <c r="DTY16" s="125"/>
      <c r="DTZ16" s="125"/>
      <c r="DUA16" s="125"/>
      <c r="DUB16" s="125"/>
      <c r="DUC16" s="125"/>
      <c r="DUD16" s="125"/>
      <c r="DUE16" s="125"/>
      <c r="DUF16" s="125"/>
      <c r="DUG16" s="125"/>
      <c r="DUH16" s="125"/>
      <c r="DUI16" s="125"/>
      <c r="DUJ16" s="125"/>
      <c r="DUK16" s="125"/>
      <c r="DUL16" s="125"/>
      <c r="DUM16" s="125"/>
      <c r="DUN16" s="125"/>
      <c r="DUO16" s="125"/>
      <c r="DUP16" s="125"/>
      <c r="DUQ16" s="125"/>
      <c r="DUR16" s="125"/>
      <c r="DUS16" s="125"/>
      <c r="DUT16" s="125"/>
      <c r="DUU16" s="125"/>
      <c r="DUV16" s="125"/>
      <c r="DUW16" s="125"/>
      <c r="DUX16" s="125"/>
      <c r="DUY16" s="125"/>
      <c r="DUZ16" s="125"/>
      <c r="DVA16" s="125"/>
      <c r="DVB16" s="125"/>
      <c r="DVC16" s="125"/>
      <c r="DVD16" s="125"/>
      <c r="DVE16" s="125"/>
      <c r="DVF16" s="125"/>
      <c r="DVG16" s="125"/>
      <c r="DVH16" s="125"/>
      <c r="DVI16" s="125"/>
      <c r="DVJ16" s="125"/>
      <c r="DVK16" s="125"/>
      <c r="DVL16" s="125"/>
      <c r="DVM16" s="125"/>
      <c r="DVN16" s="125"/>
      <c r="DVO16" s="125"/>
      <c r="DVP16" s="125"/>
      <c r="DVQ16" s="125"/>
      <c r="DVR16" s="125"/>
      <c r="DVS16" s="125"/>
      <c r="DVT16" s="125"/>
      <c r="DVU16" s="125"/>
      <c r="DVV16" s="125"/>
      <c r="DVW16" s="125"/>
      <c r="DVX16" s="125"/>
      <c r="DVY16" s="125"/>
      <c r="DVZ16" s="125"/>
      <c r="DWA16" s="125"/>
      <c r="DWB16" s="125"/>
      <c r="DWC16" s="125"/>
      <c r="DWD16" s="125"/>
      <c r="DWE16" s="125"/>
      <c r="DWF16" s="125"/>
      <c r="DWG16" s="125"/>
      <c r="DWH16" s="125"/>
      <c r="DWI16" s="125"/>
      <c r="DWJ16" s="125"/>
      <c r="DWK16" s="125"/>
      <c r="DWL16" s="125"/>
      <c r="DWM16" s="125"/>
      <c r="DWN16" s="125"/>
      <c r="DWO16" s="125"/>
      <c r="DWP16" s="125"/>
      <c r="DWQ16" s="125"/>
      <c r="DWR16" s="125"/>
      <c r="DWS16" s="125"/>
      <c r="DWT16" s="125"/>
      <c r="DWU16" s="125"/>
      <c r="DWV16" s="125"/>
      <c r="DWW16" s="125"/>
      <c r="DWX16" s="125"/>
      <c r="DWY16" s="125"/>
      <c r="DWZ16" s="125"/>
      <c r="DXA16" s="125"/>
      <c r="DXB16" s="125"/>
      <c r="DXC16" s="125"/>
      <c r="DXD16" s="125"/>
      <c r="DXE16" s="125"/>
      <c r="DXF16" s="125"/>
      <c r="DXG16" s="125"/>
      <c r="DXH16" s="125"/>
      <c r="DXI16" s="125"/>
      <c r="DXJ16" s="125"/>
      <c r="DXK16" s="125"/>
      <c r="DXL16" s="125"/>
      <c r="DXM16" s="125"/>
      <c r="DXN16" s="125"/>
      <c r="DXO16" s="125"/>
      <c r="DXP16" s="125"/>
      <c r="DXQ16" s="125"/>
      <c r="DXR16" s="125"/>
      <c r="DXS16" s="125"/>
      <c r="DXT16" s="125"/>
      <c r="DXU16" s="125"/>
      <c r="DXV16" s="125"/>
      <c r="DXW16" s="125"/>
      <c r="DXX16" s="125"/>
      <c r="DXY16" s="125"/>
      <c r="DXZ16" s="125"/>
      <c r="DYA16" s="125"/>
      <c r="DYB16" s="125"/>
      <c r="DYC16" s="125"/>
      <c r="DYD16" s="125"/>
      <c r="DYE16" s="125"/>
      <c r="DYF16" s="125"/>
      <c r="DYG16" s="125"/>
      <c r="DYH16" s="125"/>
      <c r="DYI16" s="125"/>
      <c r="DYJ16" s="125"/>
      <c r="DYK16" s="125"/>
      <c r="DYL16" s="125"/>
      <c r="DYM16" s="125"/>
      <c r="DYN16" s="125"/>
      <c r="DYO16" s="125"/>
      <c r="DYP16" s="125"/>
      <c r="DYQ16" s="125"/>
      <c r="DYR16" s="125"/>
      <c r="DYS16" s="125"/>
      <c r="DYT16" s="125"/>
      <c r="DYU16" s="125"/>
      <c r="DYV16" s="125"/>
      <c r="DYW16" s="125"/>
      <c r="DYX16" s="125"/>
      <c r="DYY16" s="125"/>
      <c r="DYZ16" s="125"/>
      <c r="DZA16" s="125"/>
      <c r="DZB16" s="125"/>
      <c r="DZC16" s="125"/>
      <c r="DZD16" s="125"/>
      <c r="DZE16" s="125"/>
      <c r="DZF16" s="125"/>
      <c r="DZG16" s="125"/>
      <c r="DZH16" s="125"/>
      <c r="DZI16" s="125"/>
      <c r="DZJ16" s="125"/>
      <c r="DZK16" s="125"/>
      <c r="DZL16" s="125"/>
      <c r="DZM16" s="125"/>
      <c r="DZN16" s="125"/>
      <c r="DZO16" s="125"/>
      <c r="DZP16" s="125"/>
      <c r="DZQ16" s="125"/>
      <c r="DZR16" s="125"/>
      <c r="DZS16" s="125"/>
      <c r="DZT16" s="125"/>
      <c r="DZU16" s="125"/>
      <c r="DZV16" s="125"/>
      <c r="DZW16" s="125"/>
      <c r="DZX16" s="125"/>
      <c r="DZY16" s="125"/>
      <c r="DZZ16" s="125"/>
      <c r="EAA16" s="125"/>
      <c r="EAB16" s="125"/>
      <c r="EAC16" s="125"/>
      <c r="EAD16" s="125"/>
      <c r="EAE16" s="125"/>
      <c r="EAF16" s="125"/>
      <c r="EAG16" s="125"/>
      <c r="EAH16" s="125"/>
      <c r="EAI16" s="125"/>
      <c r="EAJ16" s="125"/>
      <c r="EAK16" s="125"/>
      <c r="EAL16" s="125"/>
      <c r="EAM16" s="125"/>
      <c r="EAN16" s="125"/>
      <c r="EAO16" s="125"/>
      <c r="EAP16" s="125"/>
      <c r="EAQ16" s="125"/>
      <c r="EAR16" s="125"/>
      <c r="EAS16" s="125"/>
      <c r="EAT16" s="125"/>
      <c r="EAU16" s="125"/>
      <c r="EAV16" s="125"/>
      <c r="EAW16" s="125"/>
      <c r="EAX16" s="125"/>
      <c r="EAY16" s="125"/>
      <c r="EAZ16" s="125"/>
      <c r="EBA16" s="125"/>
      <c r="EBB16" s="125"/>
      <c r="EBC16" s="125"/>
      <c r="EBD16" s="125"/>
      <c r="EBE16" s="125"/>
      <c r="EBF16" s="125"/>
      <c r="EBG16" s="125"/>
      <c r="EBH16" s="125"/>
      <c r="EBI16" s="125"/>
      <c r="EBJ16" s="125"/>
      <c r="EBK16" s="125"/>
      <c r="EBL16" s="125"/>
      <c r="EBM16" s="125"/>
      <c r="EBN16" s="125"/>
      <c r="EBO16" s="125"/>
      <c r="EBP16" s="125"/>
      <c r="EBQ16" s="125"/>
      <c r="EBR16" s="125"/>
      <c r="EBS16" s="125"/>
      <c r="EBT16" s="125"/>
      <c r="EBU16" s="125"/>
      <c r="EBV16" s="125"/>
      <c r="EBW16" s="125"/>
      <c r="EBX16" s="125"/>
      <c r="EBY16" s="125"/>
      <c r="EBZ16" s="125"/>
      <c r="ECA16" s="125"/>
      <c r="ECB16" s="125"/>
      <c r="ECC16" s="125"/>
      <c r="ECD16" s="125"/>
      <c r="ECE16" s="125"/>
      <c r="ECF16" s="125"/>
      <c r="ECG16" s="125"/>
      <c r="ECH16" s="125"/>
      <c r="ECI16" s="125"/>
      <c r="ECJ16" s="125"/>
      <c r="ECK16" s="125"/>
      <c r="ECL16" s="125"/>
      <c r="ECM16" s="125"/>
      <c r="ECN16" s="125"/>
      <c r="ECO16" s="125"/>
      <c r="ECP16" s="125"/>
      <c r="ECQ16" s="125"/>
      <c r="ECR16" s="125"/>
      <c r="ECS16" s="125"/>
      <c r="ECT16" s="125"/>
      <c r="ECU16" s="125"/>
      <c r="ECV16" s="125"/>
      <c r="ECW16" s="125"/>
      <c r="ECX16" s="125"/>
      <c r="ECY16" s="125"/>
      <c r="ECZ16" s="125"/>
      <c r="EDA16" s="125"/>
      <c r="EDB16" s="125"/>
      <c r="EDC16" s="125"/>
      <c r="EDD16" s="125"/>
      <c r="EDE16" s="125"/>
      <c r="EDF16" s="125"/>
      <c r="EDG16" s="125"/>
      <c r="EDH16" s="125"/>
      <c r="EDI16" s="125"/>
      <c r="EDJ16" s="125"/>
      <c r="EDK16" s="125"/>
      <c r="EDL16" s="125"/>
      <c r="EDM16" s="125"/>
      <c r="EDN16" s="125"/>
      <c r="EDO16" s="125"/>
      <c r="EDP16" s="125"/>
      <c r="EDQ16" s="125"/>
      <c r="EDR16" s="125"/>
      <c r="EDS16" s="125"/>
      <c r="EDT16" s="125"/>
      <c r="EDU16" s="125"/>
      <c r="EDV16" s="125"/>
      <c r="EDW16" s="125"/>
      <c r="EDX16" s="125"/>
      <c r="EDY16" s="125"/>
      <c r="EDZ16" s="125"/>
      <c r="EEA16" s="125"/>
      <c r="EEB16" s="125"/>
      <c r="EEC16" s="125"/>
      <c r="EED16" s="125"/>
      <c r="EEE16" s="125"/>
      <c r="EEF16" s="125"/>
      <c r="EEG16" s="125"/>
      <c r="EEH16" s="125"/>
      <c r="EEI16" s="125"/>
      <c r="EEJ16" s="125"/>
      <c r="EEK16" s="125"/>
      <c r="EEL16" s="125"/>
      <c r="EEM16" s="125"/>
      <c r="EEN16" s="125"/>
      <c r="EEO16" s="125"/>
      <c r="EEP16" s="125"/>
      <c r="EEQ16" s="125"/>
      <c r="EER16" s="125"/>
      <c r="EES16" s="125"/>
      <c r="EET16" s="125"/>
      <c r="EEU16" s="125"/>
      <c r="EEV16" s="125"/>
      <c r="EEW16" s="125"/>
      <c r="EEX16" s="125"/>
      <c r="EEY16" s="125"/>
      <c r="EEZ16" s="125"/>
      <c r="EFA16" s="125"/>
      <c r="EFB16" s="125"/>
      <c r="EFC16" s="125"/>
      <c r="EFD16" s="125"/>
      <c r="EFE16" s="125"/>
      <c r="EFF16" s="125"/>
      <c r="EFG16" s="125"/>
      <c r="EFH16" s="125"/>
      <c r="EFI16" s="125"/>
      <c r="EFJ16" s="125"/>
      <c r="EFK16" s="125"/>
      <c r="EFL16" s="125"/>
      <c r="EFM16" s="125"/>
      <c r="EFN16" s="125"/>
      <c r="EFO16" s="125"/>
      <c r="EFP16" s="125"/>
      <c r="EFQ16" s="125"/>
      <c r="EFR16" s="125"/>
      <c r="EFS16" s="125"/>
      <c r="EFT16" s="125"/>
      <c r="EFU16" s="125"/>
      <c r="EFV16" s="125"/>
      <c r="EFW16" s="125"/>
      <c r="EFX16" s="125"/>
      <c r="EFY16" s="125"/>
      <c r="EFZ16" s="125"/>
      <c r="EGA16" s="125"/>
      <c r="EGB16" s="125"/>
      <c r="EGC16" s="125"/>
      <c r="EGD16" s="125"/>
      <c r="EGE16" s="125"/>
      <c r="EGF16" s="125"/>
      <c r="EGG16" s="125"/>
      <c r="EGH16" s="125"/>
      <c r="EGI16" s="125"/>
      <c r="EGJ16" s="125"/>
      <c r="EGK16" s="125"/>
      <c r="EGL16" s="125"/>
      <c r="EGM16" s="125"/>
      <c r="EGN16" s="125"/>
      <c r="EGO16" s="125"/>
      <c r="EGP16" s="125"/>
      <c r="EGQ16" s="125"/>
      <c r="EGR16" s="125"/>
      <c r="EGS16" s="125"/>
      <c r="EGT16" s="125"/>
      <c r="EGU16" s="125"/>
      <c r="EGV16" s="125"/>
      <c r="EGW16" s="125"/>
      <c r="EGX16" s="125"/>
      <c r="EGY16" s="125"/>
      <c r="EGZ16" s="125"/>
      <c r="EHA16" s="125"/>
      <c r="EHB16" s="125"/>
      <c r="EHC16" s="125"/>
      <c r="EHD16" s="125"/>
      <c r="EHE16" s="125"/>
      <c r="EHF16" s="125"/>
      <c r="EHG16" s="125"/>
      <c r="EHH16" s="125"/>
      <c r="EHI16" s="125"/>
      <c r="EHJ16" s="125"/>
      <c r="EHK16" s="125"/>
      <c r="EHL16" s="125"/>
      <c r="EHM16" s="125"/>
      <c r="EHN16" s="125"/>
      <c r="EHO16" s="125"/>
      <c r="EHP16" s="125"/>
      <c r="EHQ16" s="125"/>
      <c r="EHR16" s="125"/>
      <c r="EHS16" s="125"/>
      <c r="EHT16" s="125"/>
      <c r="EHU16" s="125"/>
      <c r="EHV16" s="125"/>
      <c r="EHW16" s="125"/>
      <c r="EHX16" s="125"/>
      <c r="EHY16" s="125"/>
      <c r="EHZ16" s="125"/>
      <c r="EIA16" s="125"/>
      <c r="EIB16" s="125"/>
      <c r="EIC16" s="125"/>
      <c r="EID16" s="125"/>
      <c r="EIE16" s="125"/>
      <c r="EIF16" s="125"/>
      <c r="EIG16" s="125"/>
      <c r="EIH16" s="125"/>
      <c r="EII16" s="125"/>
      <c r="EIJ16" s="125"/>
      <c r="EIK16" s="125"/>
      <c r="EIL16" s="125"/>
      <c r="EIM16" s="125"/>
      <c r="EIN16" s="125"/>
      <c r="EIO16" s="125"/>
      <c r="EIP16" s="125"/>
      <c r="EIQ16" s="125"/>
      <c r="EIR16" s="125"/>
      <c r="EIS16" s="125"/>
      <c r="EIT16" s="125"/>
      <c r="EIU16" s="125"/>
      <c r="EIV16" s="125"/>
      <c r="EIW16" s="125"/>
      <c r="EIX16" s="125"/>
      <c r="EIY16" s="125"/>
      <c r="EIZ16" s="125"/>
      <c r="EJA16" s="125"/>
      <c r="EJB16" s="125"/>
      <c r="EJC16" s="125"/>
      <c r="EJD16" s="125"/>
      <c r="EJE16" s="125"/>
      <c r="EJF16" s="125"/>
      <c r="EJG16" s="125"/>
      <c r="EJH16" s="125"/>
      <c r="EJI16" s="125"/>
      <c r="EJJ16" s="125"/>
      <c r="EJK16" s="125"/>
      <c r="EJL16" s="125"/>
      <c r="EJM16" s="125"/>
      <c r="EJN16" s="125"/>
      <c r="EJO16" s="125"/>
      <c r="EJP16" s="125"/>
      <c r="EJQ16" s="125"/>
      <c r="EJR16" s="125"/>
      <c r="EJS16" s="125"/>
      <c r="EJT16" s="125"/>
      <c r="EJU16" s="125"/>
      <c r="EJV16" s="125"/>
      <c r="EJW16" s="125"/>
      <c r="EJX16" s="125"/>
      <c r="EJY16" s="125"/>
      <c r="EJZ16" s="125"/>
      <c r="EKA16" s="125"/>
      <c r="EKB16" s="125"/>
      <c r="EKC16" s="125"/>
      <c r="EKD16" s="125"/>
      <c r="EKE16" s="125"/>
      <c r="EKF16" s="125"/>
      <c r="EKG16" s="125"/>
      <c r="EKH16" s="125"/>
      <c r="EKI16" s="125"/>
      <c r="EKJ16" s="125"/>
      <c r="EKK16" s="125"/>
      <c r="EKL16" s="125"/>
      <c r="EKM16" s="125"/>
      <c r="EKN16" s="125"/>
      <c r="EKO16" s="125"/>
      <c r="EKP16" s="125"/>
      <c r="EKQ16" s="125"/>
      <c r="EKR16" s="125"/>
      <c r="EKS16" s="125"/>
      <c r="EKT16" s="125"/>
      <c r="EKU16" s="125"/>
      <c r="EKV16" s="125"/>
      <c r="EKW16" s="125"/>
      <c r="EKX16" s="125"/>
      <c r="EKY16" s="125"/>
      <c r="EKZ16" s="125"/>
      <c r="ELA16" s="125"/>
      <c r="ELB16" s="125"/>
      <c r="ELC16" s="125"/>
      <c r="ELD16" s="125"/>
      <c r="ELE16" s="125"/>
      <c r="ELF16" s="125"/>
      <c r="ELG16" s="125"/>
      <c r="ELH16" s="125"/>
      <c r="ELI16" s="125"/>
      <c r="ELJ16" s="125"/>
      <c r="ELK16" s="125"/>
      <c r="ELL16" s="125"/>
      <c r="ELM16" s="125"/>
      <c r="ELN16" s="125"/>
      <c r="ELO16" s="125"/>
      <c r="ELP16" s="125"/>
      <c r="ELQ16" s="125"/>
      <c r="ELR16" s="125"/>
      <c r="ELS16" s="125"/>
      <c r="ELT16" s="125"/>
      <c r="ELU16" s="125"/>
      <c r="ELV16" s="125"/>
      <c r="ELW16" s="125"/>
      <c r="ELX16" s="125"/>
      <c r="ELY16" s="125"/>
      <c r="ELZ16" s="125"/>
      <c r="EMA16" s="125"/>
      <c r="EMB16" s="125"/>
      <c r="EMC16" s="125"/>
      <c r="EMD16" s="125"/>
      <c r="EME16" s="125"/>
      <c r="EMF16" s="125"/>
      <c r="EMG16" s="125"/>
      <c r="EMH16" s="125"/>
      <c r="EMI16" s="125"/>
      <c r="EMJ16" s="125"/>
      <c r="EMK16" s="125"/>
      <c r="EML16" s="125"/>
      <c r="EMM16" s="125"/>
      <c r="EMN16" s="125"/>
      <c r="EMO16" s="125"/>
      <c r="EMP16" s="125"/>
      <c r="EMQ16" s="125"/>
      <c r="EMR16" s="125"/>
      <c r="EMS16" s="125"/>
      <c r="EMT16" s="125"/>
      <c r="EMU16" s="125"/>
      <c r="EMV16" s="125"/>
      <c r="EMW16" s="125"/>
      <c r="EMX16" s="125"/>
      <c r="EMY16" s="125"/>
      <c r="EMZ16" s="125"/>
      <c r="ENA16" s="125"/>
      <c r="ENB16" s="125"/>
      <c r="ENC16" s="125"/>
      <c r="END16" s="125"/>
      <c r="ENE16" s="125"/>
      <c r="ENF16" s="125"/>
      <c r="ENG16" s="125"/>
      <c r="ENH16" s="125"/>
      <c r="ENI16" s="125"/>
      <c r="ENJ16" s="125"/>
      <c r="ENK16" s="125"/>
      <c r="ENL16" s="125"/>
      <c r="ENM16" s="125"/>
      <c r="ENN16" s="125"/>
      <c r="ENO16" s="125"/>
      <c r="ENP16" s="125"/>
      <c r="ENQ16" s="125"/>
      <c r="ENR16" s="125"/>
      <c r="ENS16" s="125"/>
      <c r="ENT16" s="125"/>
      <c r="ENU16" s="125"/>
      <c r="ENV16" s="125"/>
      <c r="ENW16" s="125"/>
      <c r="ENX16" s="125"/>
      <c r="ENY16" s="125"/>
      <c r="ENZ16" s="125"/>
      <c r="EOA16" s="125"/>
      <c r="EOB16" s="125"/>
      <c r="EOC16" s="125"/>
      <c r="EOD16" s="125"/>
      <c r="EOE16" s="125"/>
      <c r="EOF16" s="125"/>
      <c r="EOG16" s="125"/>
      <c r="EOH16" s="125"/>
      <c r="EOI16" s="125"/>
      <c r="EOJ16" s="125"/>
      <c r="EOK16" s="125"/>
      <c r="EOL16" s="125"/>
      <c r="EOM16" s="125"/>
      <c r="EON16" s="125"/>
      <c r="EOO16" s="125"/>
      <c r="EOP16" s="125"/>
      <c r="EOQ16" s="125"/>
      <c r="EOR16" s="125"/>
      <c r="EOS16" s="125"/>
      <c r="EOT16" s="125"/>
      <c r="EOU16" s="125"/>
      <c r="EOV16" s="125"/>
      <c r="EOW16" s="125"/>
      <c r="EOX16" s="125"/>
      <c r="EOY16" s="125"/>
      <c r="EOZ16" s="125"/>
      <c r="EPA16" s="125"/>
      <c r="EPB16" s="125"/>
      <c r="EPC16" s="125"/>
      <c r="EPD16" s="125"/>
      <c r="EPE16" s="125"/>
      <c r="EPF16" s="125"/>
      <c r="EPG16" s="125"/>
      <c r="EPH16" s="125"/>
      <c r="EPI16" s="125"/>
      <c r="EPJ16" s="125"/>
      <c r="EPK16" s="125"/>
      <c r="EPL16" s="125"/>
      <c r="EPM16" s="125"/>
      <c r="EPN16" s="125"/>
      <c r="EPO16" s="125"/>
      <c r="EPP16" s="125"/>
      <c r="EPQ16" s="125"/>
      <c r="EPR16" s="125"/>
      <c r="EPS16" s="125"/>
      <c r="EPT16" s="125"/>
      <c r="EPU16" s="125"/>
      <c r="EPV16" s="125"/>
      <c r="EPW16" s="125"/>
      <c r="EPX16" s="125"/>
      <c r="EPY16" s="125"/>
      <c r="EPZ16" s="125"/>
      <c r="EQA16" s="125"/>
      <c r="EQB16" s="125"/>
      <c r="EQC16" s="125"/>
      <c r="EQD16" s="125"/>
      <c r="EQE16" s="125"/>
      <c r="EQF16" s="125"/>
      <c r="EQG16" s="125"/>
      <c r="EQH16" s="125"/>
      <c r="EQI16" s="125"/>
      <c r="EQJ16" s="125"/>
      <c r="EQK16" s="125"/>
      <c r="EQL16" s="125"/>
      <c r="EQM16" s="125"/>
      <c r="EQN16" s="125"/>
      <c r="EQO16" s="125"/>
      <c r="EQP16" s="125"/>
      <c r="EQQ16" s="125"/>
      <c r="EQR16" s="125"/>
      <c r="EQS16" s="125"/>
      <c r="EQT16" s="125"/>
      <c r="EQU16" s="125"/>
      <c r="EQV16" s="125"/>
      <c r="EQW16" s="125"/>
      <c r="EQX16" s="125"/>
      <c r="EQY16" s="125"/>
      <c r="EQZ16" s="125"/>
      <c r="ERA16" s="125"/>
      <c r="ERB16" s="125"/>
      <c r="ERC16" s="125"/>
      <c r="ERD16" s="125"/>
      <c r="ERE16" s="125"/>
      <c r="ERF16" s="125"/>
      <c r="ERG16" s="125"/>
      <c r="ERH16" s="125"/>
      <c r="ERI16" s="125"/>
      <c r="ERJ16" s="125"/>
      <c r="ERK16" s="125"/>
      <c r="ERL16" s="125"/>
      <c r="ERM16" s="125"/>
      <c r="ERN16" s="125"/>
      <c r="ERO16" s="125"/>
      <c r="ERP16" s="125"/>
      <c r="ERQ16" s="125"/>
      <c r="ERR16" s="125"/>
      <c r="ERS16" s="125"/>
      <c r="ERT16" s="125"/>
      <c r="ERU16" s="125"/>
      <c r="ERV16" s="125"/>
      <c r="ERW16" s="125"/>
      <c r="ERX16" s="125"/>
      <c r="ERY16" s="125"/>
      <c r="ERZ16" s="125"/>
      <c r="ESA16" s="125"/>
      <c r="ESB16" s="125"/>
      <c r="ESC16" s="125"/>
      <c r="ESD16" s="125"/>
      <c r="ESE16" s="125"/>
      <c r="ESF16" s="125"/>
      <c r="ESG16" s="125"/>
      <c r="ESH16" s="125"/>
      <c r="ESI16" s="125"/>
      <c r="ESJ16" s="125"/>
      <c r="ESK16" s="125"/>
      <c r="ESL16" s="125"/>
      <c r="ESM16" s="125"/>
      <c r="ESN16" s="125"/>
      <c r="ESO16" s="125"/>
      <c r="ESP16" s="125"/>
      <c r="ESQ16" s="125"/>
      <c r="ESR16" s="125"/>
      <c r="ESS16" s="125"/>
      <c r="EST16" s="125"/>
      <c r="ESU16" s="125"/>
      <c r="ESV16" s="125"/>
      <c r="ESW16" s="125"/>
      <c r="ESX16" s="125"/>
      <c r="ESY16" s="125"/>
      <c r="ESZ16" s="125"/>
      <c r="ETA16" s="125"/>
      <c r="ETB16" s="125"/>
      <c r="ETC16" s="125"/>
      <c r="ETD16" s="125"/>
      <c r="ETE16" s="125"/>
      <c r="ETF16" s="125"/>
      <c r="ETG16" s="125"/>
      <c r="ETH16" s="125"/>
      <c r="ETI16" s="125"/>
      <c r="ETJ16" s="125"/>
      <c r="ETK16" s="125"/>
      <c r="ETL16" s="125"/>
      <c r="ETM16" s="125"/>
      <c r="ETN16" s="125"/>
      <c r="ETO16" s="125"/>
      <c r="ETP16" s="125"/>
      <c r="ETQ16" s="125"/>
      <c r="ETR16" s="125"/>
      <c r="ETS16" s="125"/>
      <c r="ETT16" s="125"/>
      <c r="ETU16" s="125"/>
      <c r="ETV16" s="125"/>
      <c r="ETW16" s="125"/>
      <c r="ETX16" s="125"/>
      <c r="ETY16" s="125"/>
      <c r="ETZ16" s="125"/>
      <c r="EUA16" s="125"/>
      <c r="EUB16" s="125"/>
      <c r="EUC16" s="125"/>
      <c r="EUD16" s="125"/>
      <c r="EUE16" s="125"/>
      <c r="EUF16" s="125"/>
      <c r="EUG16" s="125"/>
      <c r="EUH16" s="125"/>
      <c r="EUI16" s="125"/>
      <c r="EUJ16" s="125"/>
      <c r="EUK16" s="125"/>
      <c r="EUL16" s="125"/>
      <c r="EUM16" s="125"/>
      <c r="EUN16" s="125"/>
      <c r="EUO16" s="125"/>
      <c r="EUP16" s="125"/>
      <c r="EUQ16" s="125"/>
      <c r="EUR16" s="125"/>
      <c r="EUS16" s="125"/>
      <c r="EUT16" s="125"/>
      <c r="EUU16" s="125"/>
      <c r="EUV16" s="125"/>
      <c r="EUW16" s="125"/>
      <c r="EUX16" s="125"/>
      <c r="EUY16" s="125"/>
      <c r="EUZ16" s="125"/>
      <c r="EVA16" s="125"/>
      <c r="EVB16" s="125"/>
      <c r="EVC16" s="125"/>
      <c r="EVD16" s="125"/>
      <c r="EVE16" s="125"/>
      <c r="EVF16" s="125"/>
      <c r="EVG16" s="125"/>
      <c r="EVH16" s="125"/>
      <c r="EVI16" s="125"/>
      <c r="EVJ16" s="125"/>
      <c r="EVK16" s="125"/>
      <c r="EVL16" s="125"/>
      <c r="EVM16" s="125"/>
      <c r="EVN16" s="125"/>
      <c r="EVO16" s="125"/>
      <c r="EVP16" s="125"/>
      <c r="EVQ16" s="125"/>
      <c r="EVR16" s="125"/>
      <c r="EVS16" s="125"/>
      <c r="EVT16" s="125"/>
      <c r="EVU16" s="125"/>
      <c r="EVV16" s="125"/>
      <c r="EVW16" s="125"/>
      <c r="EVX16" s="125"/>
      <c r="EVY16" s="125"/>
      <c r="EVZ16" s="125"/>
      <c r="EWA16" s="125"/>
      <c r="EWB16" s="125"/>
      <c r="EWC16" s="125"/>
      <c r="EWD16" s="125"/>
      <c r="EWE16" s="125"/>
      <c r="EWF16" s="125"/>
      <c r="EWG16" s="125"/>
      <c r="EWH16" s="125"/>
      <c r="EWI16" s="125"/>
      <c r="EWJ16" s="125"/>
      <c r="EWK16" s="125"/>
      <c r="EWL16" s="125"/>
      <c r="EWM16" s="125"/>
      <c r="EWN16" s="125"/>
      <c r="EWO16" s="125"/>
      <c r="EWP16" s="125"/>
      <c r="EWQ16" s="125"/>
      <c r="EWR16" s="125"/>
      <c r="EWS16" s="125"/>
      <c r="EWT16" s="125"/>
      <c r="EWU16" s="125"/>
      <c r="EWV16" s="125"/>
      <c r="EWW16" s="125"/>
      <c r="EWX16" s="125"/>
      <c r="EWY16" s="125"/>
      <c r="EWZ16" s="125"/>
      <c r="EXA16" s="125"/>
      <c r="EXB16" s="125"/>
      <c r="EXC16" s="125"/>
      <c r="EXD16" s="125"/>
      <c r="EXE16" s="125"/>
      <c r="EXF16" s="125"/>
      <c r="EXG16" s="125"/>
      <c r="EXH16" s="125"/>
      <c r="EXI16" s="125"/>
      <c r="EXJ16" s="125"/>
      <c r="EXK16" s="125"/>
      <c r="EXL16" s="125"/>
      <c r="EXM16" s="125"/>
      <c r="EXN16" s="125"/>
      <c r="EXO16" s="125"/>
      <c r="EXP16" s="125"/>
      <c r="EXQ16" s="125"/>
      <c r="EXR16" s="125"/>
      <c r="EXS16" s="125"/>
      <c r="EXT16" s="125"/>
      <c r="EXU16" s="125"/>
      <c r="EXV16" s="125"/>
      <c r="EXW16" s="125"/>
      <c r="EXX16" s="125"/>
      <c r="EXY16" s="125"/>
      <c r="EXZ16" s="125"/>
      <c r="EYA16" s="125"/>
      <c r="EYB16" s="125"/>
      <c r="EYC16" s="125"/>
      <c r="EYD16" s="125"/>
      <c r="EYE16" s="125"/>
      <c r="EYF16" s="125"/>
      <c r="EYG16" s="125"/>
      <c r="EYH16" s="125"/>
      <c r="EYI16" s="125"/>
      <c r="EYJ16" s="125"/>
      <c r="EYK16" s="125"/>
      <c r="EYL16" s="125"/>
      <c r="EYM16" s="125"/>
      <c r="EYN16" s="125"/>
      <c r="EYO16" s="125"/>
      <c r="EYP16" s="125"/>
      <c r="EYQ16" s="125"/>
      <c r="EYR16" s="125"/>
      <c r="EYS16" s="125"/>
      <c r="EYT16" s="125"/>
      <c r="EYU16" s="125"/>
      <c r="EYV16" s="125"/>
      <c r="EYW16" s="125"/>
      <c r="EYX16" s="125"/>
      <c r="EYY16" s="125"/>
      <c r="EYZ16" s="125"/>
      <c r="EZA16" s="125"/>
      <c r="EZB16" s="125"/>
      <c r="EZC16" s="125"/>
      <c r="EZD16" s="125"/>
      <c r="EZE16" s="125"/>
      <c r="EZF16" s="125"/>
      <c r="EZG16" s="125"/>
      <c r="EZH16" s="125"/>
      <c r="EZI16" s="125"/>
      <c r="EZJ16" s="125"/>
      <c r="EZK16" s="125"/>
      <c r="EZL16" s="125"/>
      <c r="EZM16" s="125"/>
      <c r="EZN16" s="125"/>
      <c r="EZO16" s="125"/>
      <c r="EZP16" s="125"/>
      <c r="EZQ16" s="125"/>
      <c r="EZR16" s="125"/>
      <c r="EZS16" s="125"/>
      <c r="EZT16" s="125"/>
      <c r="EZU16" s="125"/>
      <c r="EZV16" s="125"/>
      <c r="EZW16" s="125"/>
      <c r="EZX16" s="125"/>
      <c r="EZY16" s="125"/>
      <c r="EZZ16" s="125"/>
      <c r="FAA16" s="125"/>
      <c r="FAB16" s="125"/>
      <c r="FAC16" s="125"/>
      <c r="FAD16" s="125"/>
      <c r="FAE16" s="125"/>
      <c r="FAF16" s="125"/>
      <c r="FAG16" s="125"/>
      <c r="FAH16" s="125"/>
      <c r="FAI16" s="125"/>
      <c r="FAJ16" s="125"/>
      <c r="FAK16" s="125"/>
      <c r="FAL16" s="125"/>
      <c r="FAM16" s="125"/>
      <c r="FAN16" s="125"/>
      <c r="FAO16" s="125"/>
      <c r="FAP16" s="125"/>
      <c r="FAQ16" s="125"/>
      <c r="FAR16" s="125"/>
      <c r="FAS16" s="125"/>
      <c r="FAT16" s="125"/>
      <c r="FAU16" s="125"/>
      <c r="FAV16" s="125"/>
      <c r="FAW16" s="125"/>
      <c r="FAX16" s="125"/>
      <c r="FAY16" s="125"/>
      <c r="FAZ16" s="125"/>
      <c r="FBA16" s="125"/>
      <c r="FBB16" s="125"/>
      <c r="FBC16" s="125"/>
      <c r="FBD16" s="125"/>
      <c r="FBE16" s="125"/>
      <c r="FBF16" s="125"/>
      <c r="FBG16" s="125"/>
      <c r="FBH16" s="125"/>
      <c r="FBI16" s="125"/>
      <c r="FBJ16" s="125"/>
      <c r="FBK16" s="125"/>
      <c r="FBL16" s="125"/>
      <c r="FBM16" s="125"/>
      <c r="FBN16" s="125"/>
      <c r="FBO16" s="125"/>
      <c r="FBP16" s="125"/>
      <c r="FBQ16" s="125"/>
      <c r="FBR16" s="125"/>
      <c r="FBS16" s="125"/>
      <c r="FBT16" s="125"/>
      <c r="FBU16" s="125"/>
      <c r="FBV16" s="125"/>
      <c r="FBW16" s="125"/>
      <c r="FBX16" s="125"/>
      <c r="FBY16" s="125"/>
      <c r="FBZ16" s="125"/>
      <c r="FCA16" s="125"/>
      <c r="FCB16" s="125"/>
      <c r="FCC16" s="125"/>
      <c r="FCD16" s="125"/>
      <c r="FCE16" s="125"/>
      <c r="FCF16" s="125"/>
      <c r="FCG16" s="125"/>
      <c r="FCH16" s="125"/>
      <c r="FCI16" s="125"/>
      <c r="FCJ16" s="125"/>
      <c r="FCK16" s="125"/>
      <c r="FCL16" s="125"/>
      <c r="FCM16" s="125"/>
      <c r="FCN16" s="125"/>
      <c r="FCO16" s="125"/>
      <c r="FCP16" s="125"/>
      <c r="FCQ16" s="125"/>
      <c r="FCR16" s="125"/>
      <c r="FCS16" s="125"/>
      <c r="FCT16" s="125"/>
      <c r="FCU16" s="125"/>
      <c r="FCV16" s="125"/>
      <c r="FCW16" s="125"/>
      <c r="FCX16" s="125"/>
      <c r="FCY16" s="125"/>
      <c r="FCZ16" s="125"/>
      <c r="FDA16" s="125"/>
      <c r="FDB16" s="125"/>
      <c r="FDC16" s="125"/>
      <c r="FDD16" s="125"/>
      <c r="FDE16" s="125"/>
      <c r="FDF16" s="125"/>
      <c r="FDG16" s="125"/>
      <c r="FDH16" s="125"/>
      <c r="FDI16" s="125"/>
      <c r="FDJ16" s="125"/>
      <c r="FDK16" s="125"/>
      <c r="FDL16" s="125"/>
      <c r="FDM16" s="125"/>
      <c r="FDN16" s="125"/>
      <c r="FDO16" s="125"/>
      <c r="FDP16" s="125"/>
      <c r="FDQ16" s="125"/>
      <c r="FDR16" s="125"/>
      <c r="FDS16" s="125"/>
      <c r="FDT16" s="125"/>
      <c r="FDU16" s="125"/>
      <c r="FDV16" s="125"/>
      <c r="FDW16" s="125"/>
      <c r="FDX16" s="125"/>
      <c r="FDY16" s="125"/>
      <c r="FDZ16" s="125"/>
      <c r="FEA16" s="125"/>
      <c r="FEB16" s="125"/>
      <c r="FEC16" s="125"/>
      <c r="FED16" s="125"/>
      <c r="FEE16" s="125"/>
      <c r="FEF16" s="125"/>
      <c r="FEG16" s="125"/>
      <c r="FEH16" s="125"/>
      <c r="FEI16" s="125"/>
      <c r="FEJ16" s="125"/>
      <c r="FEK16" s="125"/>
      <c r="FEL16" s="125"/>
      <c r="FEM16" s="125"/>
      <c r="FEN16" s="125"/>
      <c r="FEO16" s="125"/>
      <c r="FEP16" s="125"/>
      <c r="FEQ16" s="125"/>
      <c r="FER16" s="125"/>
      <c r="FES16" s="125"/>
      <c r="FET16" s="125"/>
      <c r="FEU16" s="125"/>
      <c r="FEV16" s="125"/>
      <c r="FEW16" s="125"/>
      <c r="FEX16" s="125"/>
      <c r="FEY16" s="125"/>
      <c r="FEZ16" s="125"/>
      <c r="FFA16" s="125"/>
      <c r="FFB16" s="125"/>
      <c r="FFC16" s="125"/>
      <c r="FFD16" s="125"/>
      <c r="FFE16" s="125"/>
      <c r="FFF16" s="125"/>
      <c r="FFG16" s="125"/>
      <c r="FFH16" s="125"/>
      <c r="FFI16" s="125"/>
      <c r="FFJ16" s="125"/>
      <c r="FFK16" s="125"/>
      <c r="FFL16" s="125"/>
      <c r="FFM16" s="125"/>
      <c r="FFN16" s="125"/>
      <c r="FFO16" s="125"/>
      <c r="FFP16" s="125"/>
      <c r="FFQ16" s="125"/>
      <c r="FFR16" s="125"/>
      <c r="FFS16" s="125"/>
      <c r="FFT16" s="125"/>
      <c r="FFU16" s="125"/>
      <c r="FFV16" s="125"/>
      <c r="FFW16" s="125"/>
      <c r="FFX16" s="125"/>
      <c r="FFY16" s="125"/>
      <c r="FFZ16" s="125"/>
      <c r="FGA16" s="125"/>
      <c r="FGB16" s="125"/>
      <c r="FGC16" s="125"/>
      <c r="FGD16" s="125"/>
      <c r="FGE16" s="125"/>
      <c r="FGF16" s="125"/>
      <c r="FGG16" s="125"/>
      <c r="FGH16" s="125"/>
      <c r="FGI16" s="125"/>
      <c r="FGJ16" s="125"/>
      <c r="FGK16" s="125"/>
      <c r="FGL16" s="125"/>
      <c r="FGM16" s="125"/>
      <c r="FGN16" s="125"/>
      <c r="FGO16" s="125"/>
      <c r="FGP16" s="125"/>
      <c r="FGQ16" s="125"/>
      <c r="FGR16" s="125"/>
      <c r="FGS16" s="125"/>
      <c r="FGT16" s="125"/>
      <c r="FGU16" s="125"/>
      <c r="FGV16" s="125"/>
      <c r="FGW16" s="125"/>
      <c r="FGX16" s="125"/>
      <c r="FGY16" s="125"/>
      <c r="FGZ16" s="125"/>
      <c r="FHA16" s="125"/>
      <c r="FHB16" s="125"/>
      <c r="FHC16" s="125"/>
      <c r="FHD16" s="125"/>
      <c r="FHE16" s="125"/>
      <c r="FHF16" s="125"/>
      <c r="FHG16" s="125"/>
      <c r="FHH16" s="125"/>
      <c r="FHI16" s="125"/>
      <c r="FHJ16" s="125"/>
      <c r="FHK16" s="125"/>
      <c r="FHL16" s="125"/>
      <c r="FHM16" s="125"/>
      <c r="FHN16" s="125"/>
      <c r="FHO16" s="125"/>
      <c r="FHP16" s="125"/>
      <c r="FHQ16" s="125"/>
      <c r="FHR16" s="125"/>
      <c r="FHS16" s="125"/>
      <c r="FHT16" s="125"/>
      <c r="FHU16" s="125"/>
      <c r="FHV16" s="125"/>
      <c r="FHW16" s="125"/>
      <c r="FHX16" s="125"/>
      <c r="FHY16" s="125"/>
      <c r="FHZ16" s="125"/>
      <c r="FIA16" s="125"/>
      <c r="FIB16" s="125"/>
      <c r="FIC16" s="125"/>
      <c r="FID16" s="125"/>
      <c r="FIE16" s="125"/>
      <c r="FIF16" s="125"/>
      <c r="FIG16" s="125"/>
      <c r="FIH16" s="125"/>
      <c r="FII16" s="125"/>
      <c r="FIJ16" s="125"/>
      <c r="FIK16" s="125"/>
      <c r="FIL16" s="125"/>
      <c r="FIM16" s="125"/>
      <c r="FIN16" s="125"/>
      <c r="FIO16" s="125"/>
      <c r="FIP16" s="125"/>
      <c r="FIQ16" s="125"/>
      <c r="FIR16" s="125"/>
      <c r="FIS16" s="125"/>
      <c r="FIT16" s="125"/>
      <c r="FIU16" s="125"/>
      <c r="FIV16" s="125"/>
      <c r="FIW16" s="125"/>
      <c r="FIX16" s="125"/>
      <c r="FIY16" s="125"/>
      <c r="FIZ16" s="125"/>
      <c r="FJA16" s="125"/>
      <c r="FJB16" s="125"/>
      <c r="FJC16" s="125"/>
      <c r="FJD16" s="125"/>
      <c r="FJE16" s="125"/>
      <c r="FJF16" s="125"/>
      <c r="FJG16" s="125"/>
      <c r="FJH16" s="125"/>
      <c r="FJI16" s="125"/>
      <c r="FJJ16" s="125"/>
      <c r="FJK16" s="125"/>
      <c r="FJL16" s="125"/>
      <c r="FJM16" s="125"/>
      <c r="FJN16" s="125"/>
      <c r="FJO16" s="125"/>
      <c r="FJP16" s="125"/>
      <c r="FJQ16" s="125"/>
      <c r="FJR16" s="125"/>
      <c r="FJS16" s="125"/>
      <c r="FJT16" s="125"/>
      <c r="FJU16" s="125"/>
      <c r="FJV16" s="125"/>
      <c r="FJW16" s="125"/>
      <c r="FJX16" s="125"/>
      <c r="FJY16" s="125"/>
      <c r="FJZ16" s="125"/>
      <c r="FKA16" s="125"/>
      <c r="FKB16" s="125"/>
      <c r="FKC16" s="125"/>
      <c r="FKD16" s="125"/>
      <c r="FKE16" s="125"/>
      <c r="FKF16" s="125"/>
      <c r="FKG16" s="125"/>
      <c r="FKH16" s="125"/>
      <c r="FKI16" s="125"/>
      <c r="FKJ16" s="125"/>
      <c r="FKK16" s="125"/>
      <c r="FKL16" s="125"/>
      <c r="FKM16" s="125"/>
      <c r="FKN16" s="125"/>
      <c r="FKO16" s="125"/>
      <c r="FKP16" s="125"/>
      <c r="FKQ16" s="125"/>
      <c r="FKR16" s="125"/>
      <c r="FKS16" s="125"/>
      <c r="FKT16" s="125"/>
      <c r="FKU16" s="125"/>
      <c r="FKV16" s="125"/>
      <c r="FKW16" s="125"/>
      <c r="FKX16" s="125"/>
      <c r="FKY16" s="125"/>
      <c r="FKZ16" s="125"/>
      <c r="FLA16" s="125"/>
      <c r="FLB16" s="125"/>
      <c r="FLC16" s="125"/>
      <c r="FLD16" s="125"/>
      <c r="FLE16" s="125"/>
      <c r="FLF16" s="125"/>
      <c r="FLG16" s="125"/>
      <c r="FLH16" s="125"/>
      <c r="FLI16" s="125"/>
      <c r="FLJ16" s="125"/>
      <c r="FLK16" s="125"/>
      <c r="FLL16" s="125"/>
      <c r="FLM16" s="125"/>
      <c r="FLN16" s="125"/>
      <c r="FLO16" s="125"/>
      <c r="FLP16" s="125"/>
      <c r="FLQ16" s="125"/>
      <c r="FLR16" s="125"/>
      <c r="FLS16" s="125"/>
      <c r="FLT16" s="125"/>
      <c r="FLU16" s="125"/>
      <c r="FLV16" s="125"/>
      <c r="FLW16" s="125"/>
      <c r="FLX16" s="125"/>
      <c r="FLY16" s="125"/>
      <c r="FLZ16" s="125"/>
      <c r="FMA16" s="125"/>
      <c r="FMB16" s="125"/>
      <c r="FMC16" s="125"/>
      <c r="FMD16" s="125"/>
      <c r="FME16" s="125"/>
      <c r="FMF16" s="125"/>
      <c r="FMG16" s="125"/>
      <c r="FMH16" s="125"/>
      <c r="FMI16" s="125"/>
      <c r="FMJ16" s="125"/>
      <c r="FMK16" s="125"/>
      <c r="FML16" s="125"/>
      <c r="FMM16" s="125"/>
      <c r="FMN16" s="125"/>
      <c r="FMO16" s="125"/>
      <c r="FMP16" s="125"/>
      <c r="FMQ16" s="125"/>
      <c r="FMR16" s="125"/>
      <c r="FMS16" s="125"/>
      <c r="FMT16" s="125"/>
      <c r="FMU16" s="125"/>
      <c r="FMV16" s="125"/>
      <c r="FMW16" s="125"/>
      <c r="FMX16" s="125"/>
      <c r="FMY16" s="125"/>
      <c r="FMZ16" s="125"/>
      <c r="FNA16" s="125"/>
      <c r="FNB16" s="125"/>
      <c r="FNC16" s="125"/>
      <c r="FND16" s="125"/>
      <c r="FNE16" s="125"/>
      <c r="FNF16" s="125"/>
      <c r="FNG16" s="125"/>
      <c r="FNH16" s="125"/>
      <c r="FNI16" s="125"/>
      <c r="FNJ16" s="125"/>
      <c r="FNK16" s="125"/>
      <c r="FNL16" s="125"/>
      <c r="FNM16" s="125"/>
      <c r="FNN16" s="125"/>
      <c r="FNO16" s="125"/>
      <c r="FNP16" s="125"/>
      <c r="FNQ16" s="125"/>
      <c r="FNR16" s="125"/>
      <c r="FNS16" s="125"/>
      <c r="FNT16" s="125"/>
      <c r="FNU16" s="125"/>
      <c r="FNV16" s="125"/>
      <c r="FNW16" s="125"/>
      <c r="FNX16" s="125"/>
      <c r="FNY16" s="125"/>
      <c r="FNZ16" s="125"/>
      <c r="FOA16" s="125"/>
      <c r="FOB16" s="125"/>
      <c r="FOC16" s="125"/>
      <c r="FOD16" s="125"/>
      <c r="FOE16" s="125"/>
      <c r="FOF16" s="125"/>
      <c r="FOG16" s="125"/>
      <c r="FOH16" s="125"/>
      <c r="FOI16" s="125"/>
      <c r="FOJ16" s="125"/>
      <c r="FOK16" s="125"/>
      <c r="FOL16" s="125"/>
      <c r="FOM16" s="125"/>
      <c r="FON16" s="125"/>
      <c r="FOO16" s="125"/>
      <c r="FOP16" s="125"/>
      <c r="FOQ16" s="125"/>
      <c r="FOR16" s="125"/>
      <c r="FOS16" s="125"/>
      <c r="FOT16" s="125"/>
      <c r="FOU16" s="125"/>
      <c r="FOV16" s="125"/>
      <c r="FOW16" s="125"/>
      <c r="FOX16" s="125"/>
      <c r="FOY16" s="125"/>
      <c r="FOZ16" s="125"/>
      <c r="FPA16" s="125"/>
      <c r="FPB16" s="125"/>
      <c r="FPC16" s="125"/>
      <c r="FPD16" s="125"/>
      <c r="FPE16" s="125"/>
      <c r="FPF16" s="125"/>
      <c r="FPG16" s="125"/>
      <c r="FPH16" s="125"/>
      <c r="FPI16" s="125"/>
      <c r="FPJ16" s="125"/>
      <c r="FPK16" s="125"/>
      <c r="FPL16" s="125"/>
      <c r="FPM16" s="125"/>
      <c r="FPN16" s="125"/>
      <c r="FPO16" s="125"/>
      <c r="FPP16" s="125"/>
      <c r="FPQ16" s="125"/>
      <c r="FPR16" s="125"/>
      <c r="FPS16" s="125"/>
      <c r="FPT16" s="125"/>
      <c r="FPU16" s="125"/>
      <c r="FPV16" s="125"/>
      <c r="FPW16" s="125"/>
      <c r="FPX16" s="125"/>
      <c r="FPY16" s="125"/>
      <c r="FPZ16" s="125"/>
      <c r="FQA16" s="125"/>
      <c r="FQB16" s="125"/>
      <c r="FQC16" s="125"/>
      <c r="FQD16" s="125"/>
      <c r="FQE16" s="125"/>
      <c r="FQF16" s="125"/>
      <c r="FQG16" s="125"/>
      <c r="FQH16" s="125"/>
      <c r="FQI16" s="125"/>
      <c r="FQJ16" s="125"/>
      <c r="FQK16" s="125"/>
      <c r="FQL16" s="125"/>
      <c r="FQM16" s="125"/>
      <c r="FQN16" s="125"/>
      <c r="FQO16" s="125"/>
      <c r="FQP16" s="125"/>
      <c r="FQQ16" s="125"/>
      <c r="FQR16" s="125"/>
      <c r="FQS16" s="125"/>
      <c r="FQT16" s="125"/>
      <c r="FQU16" s="125"/>
      <c r="FQV16" s="125"/>
      <c r="FQW16" s="125"/>
      <c r="FQX16" s="125"/>
      <c r="FQY16" s="125"/>
      <c r="FQZ16" s="125"/>
      <c r="FRA16" s="125"/>
      <c r="FRB16" s="125"/>
      <c r="FRC16" s="125"/>
      <c r="FRD16" s="125"/>
      <c r="FRE16" s="125"/>
      <c r="FRF16" s="125"/>
      <c r="FRG16" s="125"/>
      <c r="FRH16" s="125"/>
      <c r="FRI16" s="125"/>
      <c r="FRJ16" s="125"/>
      <c r="FRK16" s="125"/>
      <c r="FRL16" s="125"/>
      <c r="FRM16" s="125"/>
      <c r="FRN16" s="125"/>
      <c r="FRO16" s="125"/>
      <c r="FRP16" s="125"/>
      <c r="FRQ16" s="125"/>
      <c r="FRR16" s="125"/>
      <c r="FRS16" s="125"/>
      <c r="FRT16" s="125"/>
      <c r="FRU16" s="125"/>
      <c r="FRV16" s="125"/>
      <c r="FRW16" s="125"/>
      <c r="FRX16" s="125"/>
      <c r="FRY16" s="125"/>
      <c r="FRZ16" s="125"/>
      <c r="FSA16" s="125"/>
      <c r="FSB16" s="125"/>
      <c r="FSC16" s="125"/>
      <c r="FSD16" s="125"/>
      <c r="FSE16" s="125"/>
      <c r="FSF16" s="125"/>
      <c r="FSG16" s="125"/>
      <c r="FSH16" s="125"/>
      <c r="FSI16" s="125"/>
      <c r="FSJ16" s="125"/>
      <c r="FSK16" s="125"/>
      <c r="FSL16" s="125"/>
      <c r="FSM16" s="125"/>
      <c r="FSN16" s="125"/>
      <c r="FSO16" s="125"/>
      <c r="FSP16" s="125"/>
      <c r="FSQ16" s="125"/>
      <c r="FSR16" s="125"/>
      <c r="FSS16" s="125"/>
      <c r="FST16" s="125"/>
      <c r="FSU16" s="125"/>
      <c r="FSV16" s="125"/>
      <c r="FSW16" s="125"/>
      <c r="FSX16" s="125"/>
      <c r="FSY16" s="125"/>
      <c r="FSZ16" s="125"/>
      <c r="FTA16" s="125"/>
      <c r="FTB16" s="125"/>
      <c r="FTC16" s="125"/>
      <c r="FTD16" s="125"/>
      <c r="FTE16" s="125"/>
      <c r="FTF16" s="125"/>
      <c r="FTG16" s="125"/>
      <c r="FTH16" s="125"/>
      <c r="FTI16" s="125"/>
      <c r="FTJ16" s="125"/>
      <c r="FTK16" s="125"/>
      <c r="FTL16" s="125"/>
      <c r="FTM16" s="125"/>
      <c r="FTN16" s="125"/>
      <c r="FTO16" s="125"/>
      <c r="FTP16" s="125"/>
      <c r="FTQ16" s="125"/>
      <c r="FTR16" s="125"/>
      <c r="FTS16" s="125"/>
      <c r="FTT16" s="125"/>
      <c r="FTU16" s="125"/>
      <c r="FTV16" s="125"/>
      <c r="FTW16" s="125"/>
      <c r="FTX16" s="125"/>
      <c r="FTY16" s="125"/>
      <c r="FTZ16" s="125"/>
      <c r="FUA16" s="125"/>
      <c r="FUB16" s="125"/>
      <c r="FUC16" s="125"/>
      <c r="FUD16" s="125"/>
      <c r="FUE16" s="125"/>
      <c r="FUF16" s="125"/>
      <c r="FUG16" s="125"/>
      <c r="FUH16" s="125"/>
      <c r="FUI16" s="125"/>
      <c r="FUJ16" s="125"/>
      <c r="FUK16" s="125"/>
      <c r="FUL16" s="125"/>
      <c r="FUM16" s="125"/>
      <c r="FUN16" s="125"/>
      <c r="FUO16" s="125"/>
      <c r="FUP16" s="125"/>
      <c r="FUQ16" s="125"/>
      <c r="FUR16" s="125"/>
      <c r="FUS16" s="125"/>
      <c r="FUT16" s="125"/>
      <c r="FUU16" s="125"/>
      <c r="FUV16" s="125"/>
      <c r="FUW16" s="125"/>
      <c r="FUX16" s="125"/>
      <c r="FUY16" s="125"/>
      <c r="FUZ16" s="125"/>
      <c r="FVA16" s="125"/>
      <c r="FVB16" s="125"/>
      <c r="FVC16" s="125"/>
      <c r="FVD16" s="125"/>
      <c r="FVE16" s="125"/>
      <c r="FVF16" s="125"/>
      <c r="FVG16" s="125"/>
      <c r="FVH16" s="125"/>
      <c r="FVI16" s="125"/>
      <c r="FVJ16" s="125"/>
      <c r="FVK16" s="125"/>
      <c r="FVL16" s="125"/>
      <c r="FVM16" s="125"/>
      <c r="FVN16" s="125"/>
      <c r="FVO16" s="125"/>
      <c r="FVP16" s="125"/>
      <c r="FVQ16" s="125"/>
      <c r="FVR16" s="125"/>
      <c r="FVS16" s="125"/>
      <c r="FVT16" s="125"/>
      <c r="FVU16" s="125"/>
      <c r="FVV16" s="125"/>
      <c r="FVW16" s="125"/>
      <c r="FVX16" s="125"/>
      <c r="FVY16" s="125"/>
      <c r="FVZ16" s="125"/>
      <c r="FWA16" s="125"/>
      <c r="FWB16" s="125"/>
      <c r="FWC16" s="125"/>
      <c r="FWD16" s="125"/>
      <c r="FWE16" s="125"/>
      <c r="FWF16" s="125"/>
      <c r="FWG16" s="125"/>
      <c r="FWH16" s="125"/>
      <c r="FWI16" s="125"/>
      <c r="FWJ16" s="125"/>
      <c r="FWK16" s="125"/>
      <c r="FWL16" s="125"/>
      <c r="FWM16" s="125"/>
      <c r="FWN16" s="125"/>
      <c r="FWO16" s="125"/>
      <c r="FWP16" s="125"/>
      <c r="FWQ16" s="125"/>
      <c r="FWR16" s="125"/>
      <c r="FWS16" s="125"/>
      <c r="FWT16" s="125"/>
      <c r="FWU16" s="125"/>
      <c r="FWV16" s="125"/>
      <c r="FWW16" s="125"/>
      <c r="FWX16" s="125"/>
      <c r="FWY16" s="125"/>
      <c r="FWZ16" s="125"/>
      <c r="FXA16" s="125"/>
      <c r="FXB16" s="125"/>
      <c r="FXC16" s="125"/>
      <c r="FXD16" s="125"/>
      <c r="FXE16" s="125"/>
      <c r="FXF16" s="125"/>
      <c r="FXG16" s="125"/>
      <c r="FXH16" s="125"/>
      <c r="FXI16" s="125"/>
      <c r="FXJ16" s="125"/>
      <c r="FXK16" s="125"/>
      <c r="FXL16" s="125"/>
      <c r="FXM16" s="125"/>
      <c r="FXN16" s="125"/>
      <c r="FXO16" s="125"/>
      <c r="FXP16" s="125"/>
      <c r="FXQ16" s="125"/>
      <c r="FXR16" s="125"/>
      <c r="FXS16" s="125"/>
      <c r="FXT16" s="125"/>
      <c r="FXU16" s="125"/>
      <c r="FXV16" s="125"/>
      <c r="FXW16" s="125"/>
      <c r="FXX16" s="125"/>
      <c r="FXY16" s="125"/>
      <c r="FXZ16" s="125"/>
      <c r="FYA16" s="125"/>
      <c r="FYB16" s="125"/>
      <c r="FYC16" s="125"/>
      <c r="FYD16" s="125"/>
      <c r="FYE16" s="125"/>
      <c r="FYF16" s="125"/>
      <c r="FYG16" s="125"/>
      <c r="FYH16" s="125"/>
      <c r="FYI16" s="125"/>
      <c r="FYJ16" s="125"/>
      <c r="FYK16" s="125"/>
      <c r="FYL16" s="125"/>
      <c r="FYM16" s="125"/>
      <c r="FYN16" s="125"/>
      <c r="FYO16" s="125"/>
      <c r="FYP16" s="125"/>
      <c r="FYQ16" s="125"/>
      <c r="FYR16" s="125"/>
      <c r="FYS16" s="125"/>
      <c r="FYT16" s="125"/>
      <c r="FYU16" s="125"/>
      <c r="FYV16" s="125"/>
      <c r="FYW16" s="125"/>
      <c r="FYX16" s="125"/>
      <c r="FYY16" s="125"/>
      <c r="FYZ16" s="125"/>
      <c r="FZA16" s="125"/>
      <c r="FZB16" s="125"/>
      <c r="FZC16" s="125"/>
      <c r="FZD16" s="125"/>
      <c r="FZE16" s="125"/>
      <c r="FZF16" s="125"/>
      <c r="FZG16" s="125"/>
      <c r="FZH16" s="125"/>
      <c r="FZI16" s="125"/>
      <c r="FZJ16" s="125"/>
      <c r="FZK16" s="125"/>
      <c r="FZL16" s="125"/>
      <c r="FZM16" s="125"/>
      <c r="FZN16" s="125"/>
      <c r="FZO16" s="125"/>
      <c r="FZP16" s="125"/>
      <c r="FZQ16" s="125"/>
      <c r="FZR16" s="125"/>
      <c r="FZS16" s="125"/>
      <c r="FZT16" s="125"/>
      <c r="FZU16" s="125"/>
      <c r="FZV16" s="125"/>
      <c r="FZW16" s="125"/>
      <c r="FZX16" s="125"/>
      <c r="FZY16" s="125"/>
      <c r="FZZ16" s="125"/>
      <c r="GAA16" s="125"/>
      <c r="GAB16" s="125"/>
      <c r="GAC16" s="125"/>
      <c r="GAD16" s="125"/>
      <c r="GAE16" s="125"/>
      <c r="GAF16" s="125"/>
      <c r="GAG16" s="125"/>
      <c r="GAH16" s="125"/>
      <c r="GAI16" s="125"/>
      <c r="GAJ16" s="125"/>
      <c r="GAK16" s="125"/>
      <c r="GAL16" s="125"/>
      <c r="GAM16" s="125"/>
      <c r="GAN16" s="125"/>
      <c r="GAO16" s="125"/>
      <c r="GAP16" s="125"/>
      <c r="GAQ16" s="125"/>
      <c r="GAR16" s="125"/>
      <c r="GAS16" s="125"/>
      <c r="GAT16" s="125"/>
      <c r="GAU16" s="125"/>
      <c r="GAV16" s="125"/>
      <c r="GAW16" s="125"/>
      <c r="GAX16" s="125"/>
      <c r="GAY16" s="125"/>
      <c r="GAZ16" s="125"/>
      <c r="GBA16" s="125"/>
      <c r="GBB16" s="125"/>
      <c r="GBC16" s="125"/>
      <c r="GBD16" s="125"/>
      <c r="GBE16" s="125"/>
      <c r="GBF16" s="125"/>
      <c r="GBG16" s="125"/>
      <c r="GBH16" s="125"/>
      <c r="GBI16" s="125"/>
      <c r="GBJ16" s="125"/>
      <c r="GBK16" s="125"/>
      <c r="GBL16" s="125"/>
      <c r="GBM16" s="125"/>
      <c r="GBN16" s="125"/>
      <c r="GBO16" s="125"/>
      <c r="GBP16" s="125"/>
      <c r="GBQ16" s="125"/>
      <c r="GBR16" s="125"/>
      <c r="GBS16" s="125"/>
      <c r="GBT16" s="125"/>
      <c r="GBU16" s="125"/>
      <c r="GBV16" s="125"/>
      <c r="GBW16" s="125"/>
      <c r="GBX16" s="125"/>
      <c r="GBY16" s="125"/>
      <c r="GBZ16" s="125"/>
      <c r="GCA16" s="125"/>
      <c r="GCB16" s="125"/>
      <c r="GCC16" s="125"/>
      <c r="GCD16" s="125"/>
      <c r="GCE16" s="125"/>
      <c r="GCF16" s="125"/>
      <c r="GCG16" s="125"/>
      <c r="GCH16" s="125"/>
      <c r="GCI16" s="125"/>
      <c r="GCJ16" s="125"/>
      <c r="GCK16" s="125"/>
      <c r="GCL16" s="125"/>
      <c r="GCM16" s="125"/>
      <c r="GCN16" s="125"/>
      <c r="GCO16" s="125"/>
      <c r="GCP16" s="125"/>
      <c r="GCQ16" s="125"/>
      <c r="GCR16" s="125"/>
      <c r="GCS16" s="125"/>
      <c r="GCT16" s="125"/>
      <c r="GCU16" s="125"/>
      <c r="GCV16" s="125"/>
      <c r="GCW16" s="125"/>
      <c r="GCX16" s="125"/>
      <c r="GCY16" s="125"/>
      <c r="GCZ16" s="125"/>
      <c r="GDA16" s="125"/>
      <c r="GDB16" s="125"/>
      <c r="GDC16" s="125"/>
      <c r="GDD16" s="125"/>
      <c r="GDE16" s="125"/>
      <c r="GDF16" s="125"/>
      <c r="GDG16" s="125"/>
      <c r="GDH16" s="125"/>
      <c r="GDI16" s="125"/>
      <c r="GDJ16" s="125"/>
      <c r="GDK16" s="125"/>
      <c r="GDL16" s="125"/>
      <c r="GDM16" s="125"/>
      <c r="GDN16" s="125"/>
      <c r="GDO16" s="125"/>
      <c r="GDP16" s="125"/>
      <c r="GDQ16" s="125"/>
      <c r="GDR16" s="125"/>
      <c r="GDS16" s="125"/>
      <c r="GDT16" s="125"/>
      <c r="GDU16" s="125"/>
      <c r="GDV16" s="125"/>
      <c r="GDW16" s="125"/>
      <c r="GDX16" s="125"/>
      <c r="GDY16" s="125"/>
      <c r="GDZ16" s="125"/>
      <c r="GEA16" s="125"/>
      <c r="GEB16" s="125"/>
      <c r="GEC16" s="125"/>
      <c r="GED16" s="125"/>
      <c r="GEE16" s="125"/>
      <c r="GEF16" s="125"/>
      <c r="GEG16" s="125"/>
      <c r="GEH16" s="125"/>
      <c r="GEI16" s="125"/>
      <c r="GEJ16" s="125"/>
      <c r="GEK16" s="125"/>
      <c r="GEL16" s="125"/>
      <c r="GEM16" s="125"/>
      <c r="GEN16" s="125"/>
      <c r="GEO16" s="125"/>
      <c r="GEP16" s="125"/>
      <c r="GEQ16" s="125"/>
      <c r="GER16" s="125"/>
      <c r="GES16" s="125"/>
      <c r="GET16" s="125"/>
      <c r="GEU16" s="125"/>
      <c r="GEV16" s="125"/>
      <c r="GEW16" s="125"/>
      <c r="GEX16" s="125"/>
      <c r="GEY16" s="125"/>
      <c r="GEZ16" s="125"/>
      <c r="GFA16" s="125"/>
      <c r="GFB16" s="125"/>
      <c r="GFC16" s="125"/>
      <c r="GFD16" s="125"/>
      <c r="GFE16" s="125"/>
      <c r="GFF16" s="125"/>
      <c r="GFG16" s="125"/>
      <c r="GFH16" s="125"/>
      <c r="GFI16" s="125"/>
      <c r="GFJ16" s="125"/>
      <c r="GFK16" s="125"/>
      <c r="GFL16" s="125"/>
      <c r="GFM16" s="125"/>
      <c r="GFN16" s="125"/>
      <c r="GFO16" s="125"/>
      <c r="GFP16" s="125"/>
      <c r="GFQ16" s="125"/>
      <c r="GFR16" s="125"/>
      <c r="GFS16" s="125"/>
      <c r="GFT16" s="125"/>
      <c r="GFU16" s="125"/>
      <c r="GFV16" s="125"/>
      <c r="GFW16" s="125"/>
      <c r="GFX16" s="125"/>
      <c r="GFY16" s="125"/>
      <c r="GFZ16" s="125"/>
      <c r="GGA16" s="125"/>
      <c r="GGB16" s="125"/>
      <c r="GGC16" s="125"/>
      <c r="GGD16" s="125"/>
      <c r="GGE16" s="125"/>
      <c r="GGF16" s="125"/>
      <c r="GGG16" s="125"/>
      <c r="GGH16" s="125"/>
      <c r="GGI16" s="125"/>
      <c r="GGJ16" s="125"/>
      <c r="GGK16" s="125"/>
      <c r="GGL16" s="125"/>
      <c r="GGM16" s="125"/>
      <c r="GGN16" s="125"/>
      <c r="GGO16" s="125"/>
      <c r="GGP16" s="125"/>
      <c r="GGQ16" s="125"/>
      <c r="GGR16" s="125"/>
      <c r="GGS16" s="125"/>
      <c r="GGT16" s="125"/>
      <c r="GGU16" s="125"/>
      <c r="GGV16" s="125"/>
      <c r="GGW16" s="125"/>
      <c r="GGX16" s="125"/>
      <c r="GGY16" s="125"/>
      <c r="GGZ16" s="125"/>
      <c r="GHA16" s="125"/>
      <c r="GHB16" s="125"/>
      <c r="GHC16" s="125"/>
      <c r="GHD16" s="125"/>
      <c r="GHE16" s="125"/>
      <c r="GHF16" s="125"/>
      <c r="GHG16" s="125"/>
      <c r="GHH16" s="125"/>
      <c r="GHI16" s="125"/>
      <c r="GHJ16" s="125"/>
      <c r="GHK16" s="125"/>
      <c r="GHL16" s="125"/>
      <c r="GHM16" s="125"/>
      <c r="GHN16" s="125"/>
      <c r="GHO16" s="125"/>
      <c r="GHP16" s="125"/>
      <c r="GHQ16" s="125"/>
      <c r="GHR16" s="125"/>
      <c r="GHS16" s="125"/>
      <c r="GHT16" s="125"/>
      <c r="GHU16" s="125"/>
      <c r="GHV16" s="125"/>
      <c r="GHW16" s="125"/>
      <c r="GHX16" s="125"/>
      <c r="GHY16" s="125"/>
      <c r="GHZ16" s="125"/>
      <c r="GIA16" s="125"/>
      <c r="GIB16" s="125"/>
      <c r="GIC16" s="125"/>
      <c r="GID16" s="125"/>
      <c r="GIE16" s="125"/>
      <c r="GIF16" s="125"/>
      <c r="GIG16" s="125"/>
      <c r="GIH16" s="125"/>
      <c r="GII16" s="125"/>
      <c r="GIJ16" s="125"/>
      <c r="GIK16" s="125"/>
      <c r="GIL16" s="125"/>
      <c r="GIM16" s="125"/>
      <c r="GIN16" s="125"/>
      <c r="GIO16" s="125"/>
      <c r="GIP16" s="125"/>
      <c r="GIQ16" s="125"/>
      <c r="GIR16" s="125"/>
      <c r="GIS16" s="125"/>
      <c r="GIT16" s="125"/>
      <c r="GIU16" s="125"/>
      <c r="GIV16" s="125"/>
      <c r="GIW16" s="125"/>
      <c r="GIX16" s="125"/>
      <c r="GIY16" s="125"/>
      <c r="GIZ16" s="125"/>
      <c r="GJA16" s="125"/>
      <c r="GJB16" s="125"/>
      <c r="GJC16" s="125"/>
      <c r="GJD16" s="125"/>
      <c r="GJE16" s="125"/>
      <c r="GJF16" s="125"/>
      <c r="GJG16" s="125"/>
      <c r="GJH16" s="125"/>
      <c r="GJI16" s="125"/>
      <c r="GJJ16" s="125"/>
      <c r="GJK16" s="125"/>
      <c r="GJL16" s="125"/>
      <c r="GJM16" s="125"/>
      <c r="GJN16" s="125"/>
      <c r="GJO16" s="125"/>
      <c r="GJP16" s="125"/>
      <c r="GJQ16" s="125"/>
      <c r="GJR16" s="125"/>
      <c r="GJS16" s="125"/>
      <c r="GJT16" s="125"/>
      <c r="GJU16" s="125"/>
      <c r="GJV16" s="125"/>
      <c r="GJW16" s="125"/>
      <c r="GJX16" s="125"/>
      <c r="GJY16" s="125"/>
      <c r="GJZ16" s="125"/>
      <c r="GKA16" s="125"/>
      <c r="GKB16" s="125"/>
      <c r="GKC16" s="125"/>
      <c r="GKD16" s="125"/>
      <c r="GKE16" s="125"/>
      <c r="GKF16" s="125"/>
      <c r="GKG16" s="125"/>
      <c r="GKH16" s="125"/>
      <c r="GKI16" s="125"/>
      <c r="GKJ16" s="125"/>
      <c r="GKK16" s="125"/>
      <c r="GKL16" s="125"/>
      <c r="GKM16" s="125"/>
      <c r="GKN16" s="125"/>
      <c r="GKO16" s="125"/>
      <c r="GKP16" s="125"/>
      <c r="GKQ16" s="125"/>
      <c r="GKR16" s="125"/>
      <c r="GKS16" s="125"/>
      <c r="GKT16" s="125"/>
      <c r="GKU16" s="125"/>
      <c r="GKV16" s="125"/>
      <c r="GKW16" s="125"/>
      <c r="GKX16" s="125"/>
      <c r="GKY16" s="125"/>
      <c r="GKZ16" s="125"/>
      <c r="GLA16" s="125"/>
      <c r="GLB16" s="125"/>
      <c r="GLC16" s="125"/>
      <c r="GLD16" s="125"/>
      <c r="GLE16" s="125"/>
      <c r="GLF16" s="125"/>
      <c r="GLG16" s="125"/>
      <c r="GLH16" s="125"/>
      <c r="GLI16" s="125"/>
      <c r="GLJ16" s="125"/>
      <c r="GLK16" s="125"/>
      <c r="GLL16" s="125"/>
      <c r="GLM16" s="125"/>
      <c r="GLN16" s="125"/>
      <c r="GLO16" s="125"/>
      <c r="GLP16" s="125"/>
      <c r="GLQ16" s="125"/>
      <c r="GLR16" s="125"/>
      <c r="GLS16" s="125"/>
      <c r="GLT16" s="125"/>
      <c r="GLU16" s="125"/>
      <c r="GLV16" s="125"/>
      <c r="GLW16" s="125"/>
      <c r="GLX16" s="125"/>
      <c r="GLY16" s="125"/>
      <c r="GLZ16" s="125"/>
      <c r="GMA16" s="125"/>
      <c r="GMB16" s="125"/>
      <c r="GMC16" s="125"/>
      <c r="GMD16" s="125"/>
      <c r="GME16" s="125"/>
      <c r="GMF16" s="125"/>
      <c r="GMG16" s="125"/>
      <c r="GMH16" s="125"/>
      <c r="GMI16" s="125"/>
      <c r="GMJ16" s="125"/>
      <c r="GMK16" s="125"/>
      <c r="GML16" s="125"/>
      <c r="GMM16" s="125"/>
      <c r="GMN16" s="125"/>
      <c r="GMO16" s="125"/>
      <c r="GMP16" s="125"/>
      <c r="GMQ16" s="125"/>
      <c r="GMR16" s="125"/>
      <c r="GMS16" s="125"/>
      <c r="GMT16" s="125"/>
      <c r="GMU16" s="125"/>
      <c r="GMV16" s="125"/>
      <c r="GMW16" s="125"/>
      <c r="GMX16" s="125"/>
      <c r="GMY16" s="125"/>
      <c r="GMZ16" s="125"/>
      <c r="GNA16" s="125"/>
      <c r="GNB16" s="125"/>
      <c r="GNC16" s="125"/>
      <c r="GND16" s="125"/>
      <c r="GNE16" s="125"/>
      <c r="GNF16" s="125"/>
      <c r="GNG16" s="125"/>
      <c r="GNH16" s="125"/>
      <c r="GNI16" s="125"/>
      <c r="GNJ16" s="125"/>
      <c r="GNK16" s="125"/>
      <c r="GNL16" s="125"/>
      <c r="GNM16" s="125"/>
      <c r="GNN16" s="125"/>
      <c r="GNO16" s="125"/>
      <c r="GNP16" s="125"/>
      <c r="GNQ16" s="125"/>
      <c r="GNR16" s="125"/>
      <c r="GNS16" s="125"/>
      <c r="GNT16" s="125"/>
      <c r="GNU16" s="125"/>
      <c r="GNV16" s="125"/>
      <c r="GNW16" s="125"/>
      <c r="GNX16" s="125"/>
      <c r="GNY16" s="125"/>
      <c r="GNZ16" s="125"/>
      <c r="GOA16" s="125"/>
      <c r="GOB16" s="125"/>
      <c r="GOC16" s="125"/>
      <c r="GOD16" s="125"/>
      <c r="GOE16" s="125"/>
      <c r="GOF16" s="125"/>
      <c r="GOG16" s="125"/>
      <c r="GOH16" s="125"/>
      <c r="GOI16" s="125"/>
      <c r="GOJ16" s="125"/>
      <c r="GOK16" s="125"/>
      <c r="GOL16" s="125"/>
      <c r="GOM16" s="125"/>
      <c r="GON16" s="125"/>
      <c r="GOO16" s="125"/>
      <c r="GOP16" s="125"/>
      <c r="GOQ16" s="125"/>
      <c r="GOR16" s="125"/>
      <c r="GOS16" s="125"/>
      <c r="GOT16" s="125"/>
      <c r="GOU16" s="125"/>
      <c r="GOV16" s="125"/>
      <c r="GOW16" s="125"/>
      <c r="GOX16" s="125"/>
      <c r="GOY16" s="125"/>
      <c r="GOZ16" s="125"/>
      <c r="GPA16" s="125"/>
      <c r="GPB16" s="125"/>
      <c r="GPC16" s="125"/>
      <c r="GPD16" s="125"/>
      <c r="GPE16" s="125"/>
      <c r="GPF16" s="125"/>
      <c r="GPG16" s="125"/>
      <c r="GPH16" s="125"/>
      <c r="GPI16" s="125"/>
      <c r="GPJ16" s="125"/>
      <c r="GPK16" s="125"/>
      <c r="GPL16" s="125"/>
      <c r="GPM16" s="125"/>
      <c r="GPN16" s="125"/>
      <c r="GPO16" s="125"/>
      <c r="GPP16" s="125"/>
      <c r="GPQ16" s="125"/>
      <c r="GPR16" s="125"/>
      <c r="GPS16" s="125"/>
      <c r="GPT16" s="125"/>
      <c r="GPU16" s="125"/>
      <c r="GPV16" s="125"/>
      <c r="GPW16" s="125"/>
      <c r="GPX16" s="125"/>
      <c r="GPY16" s="125"/>
      <c r="GPZ16" s="125"/>
      <c r="GQA16" s="125"/>
      <c r="GQB16" s="125"/>
      <c r="GQC16" s="125"/>
      <c r="GQD16" s="125"/>
      <c r="GQE16" s="125"/>
      <c r="GQF16" s="125"/>
      <c r="GQG16" s="125"/>
      <c r="GQH16" s="125"/>
      <c r="GQI16" s="125"/>
      <c r="GQJ16" s="125"/>
      <c r="GQK16" s="125"/>
      <c r="GQL16" s="125"/>
      <c r="GQM16" s="125"/>
      <c r="GQN16" s="125"/>
      <c r="GQO16" s="125"/>
      <c r="GQP16" s="125"/>
      <c r="GQQ16" s="125"/>
      <c r="GQR16" s="125"/>
      <c r="GQS16" s="125"/>
      <c r="GQT16" s="125"/>
      <c r="GQU16" s="125"/>
      <c r="GQV16" s="125"/>
      <c r="GQW16" s="125"/>
      <c r="GQX16" s="125"/>
      <c r="GQY16" s="125"/>
      <c r="GQZ16" s="125"/>
      <c r="GRA16" s="125"/>
      <c r="GRB16" s="125"/>
      <c r="GRC16" s="125"/>
      <c r="GRD16" s="125"/>
      <c r="GRE16" s="125"/>
      <c r="GRF16" s="125"/>
      <c r="GRG16" s="125"/>
      <c r="GRH16" s="125"/>
      <c r="GRI16" s="125"/>
      <c r="GRJ16" s="125"/>
      <c r="GRK16" s="125"/>
      <c r="GRL16" s="125"/>
      <c r="GRM16" s="125"/>
      <c r="GRN16" s="125"/>
      <c r="GRO16" s="125"/>
      <c r="GRP16" s="125"/>
      <c r="GRQ16" s="125"/>
      <c r="GRR16" s="125"/>
      <c r="GRS16" s="125"/>
      <c r="GRT16" s="125"/>
      <c r="GRU16" s="125"/>
      <c r="GRV16" s="125"/>
      <c r="GRW16" s="125"/>
      <c r="GRX16" s="125"/>
      <c r="GRY16" s="125"/>
      <c r="GRZ16" s="125"/>
      <c r="GSA16" s="125"/>
      <c r="GSB16" s="125"/>
      <c r="GSC16" s="125"/>
      <c r="GSD16" s="125"/>
      <c r="GSE16" s="125"/>
      <c r="GSF16" s="125"/>
      <c r="GSG16" s="125"/>
      <c r="GSH16" s="125"/>
      <c r="GSI16" s="125"/>
      <c r="GSJ16" s="125"/>
      <c r="GSK16" s="125"/>
      <c r="GSL16" s="125"/>
      <c r="GSM16" s="125"/>
      <c r="GSN16" s="125"/>
      <c r="GSO16" s="125"/>
      <c r="GSP16" s="125"/>
      <c r="GSQ16" s="125"/>
      <c r="GSR16" s="125"/>
      <c r="GSS16" s="125"/>
      <c r="GST16" s="125"/>
      <c r="GSU16" s="125"/>
      <c r="GSV16" s="125"/>
      <c r="GSW16" s="125"/>
      <c r="GSX16" s="125"/>
      <c r="GSY16" s="125"/>
      <c r="GSZ16" s="125"/>
      <c r="GTA16" s="125"/>
      <c r="GTB16" s="125"/>
      <c r="GTC16" s="125"/>
      <c r="GTD16" s="125"/>
      <c r="GTE16" s="125"/>
      <c r="GTF16" s="125"/>
      <c r="GTG16" s="125"/>
      <c r="GTH16" s="125"/>
      <c r="GTI16" s="125"/>
      <c r="GTJ16" s="125"/>
      <c r="GTK16" s="125"/>
      <c r="GTL16" s="125"/>
      <c r="GTM16" s="125"/>
      <c r="GTN16" s="125"/>
      <c r="GTO16" s="125"/>
      <c r="GTP16" s="125"/>
      <c r="GTQ16" s="125"/>
      <c r="GTR16" s="125"/>
      <c r="GTS16" s="125"/>
      <c r="GTT16" s="125"/>
      <c r="GTU16" s="125"/>
      <c r="GTV16" s="125"/>
      <c r="GTW16" s="125"/>
      <c r="GTX16" s="125"/>
      <c r="GTY16" s="125"/>
      <c r="GTZ16" s="125"/>
      <c r="GUA16" s="125"/>
      <c r="GUB16" s="125"/>
      <c r="GUC16" s="125"/>
      <c r="GUD16" s="125"/>
      <c r="GUE16" s="125"/>
      <c r="GUF16" s="125"/>
      <c r="GUG16" s="125"/>
      <c r="GUH16" s="125"/>
      <c r="GUI16" s="125"/>
      <c r="GUJ16" s="125"/>
      <c r="GUK16" s="125"/>
      <c r="GUL16" s="125"/>
      <c r="GUM16" s="125"/>
      <c r="GUN16" s="125"/>
      <c r="GUO16" s="125"/>
      <c r="GUP16" s="125"/>
      <c r="GUQ16" s="125"/>
      <c r="GUR16" s="125"/>
      <c r="GUS16" s="125"/>
      <c r="GUT16" s="125"/>
      <c r="GUU16" s="125"/>
      <c r="GUV16" s="125"/>
      <c r="GUW16" s="125"/>
      <c r="GUX16" s="125"/>
      <c r="GUY16" s="125"/>
      <c r="GUZ16" s="125"/>
      <c r="GVA16" s="125"/>
      <c r="GVB16" s="125"/>
      <c r="GVC16" s="125"/>
      <c r="GVD16" s="125"/>
      <c r="GVE16" s="125"/>
      <c r="GVF16" s="125"/>
      <c r="GVG16" s="125"/>
      <c r="GVH16" s="125"/>
      <c r="GVI16" s="125"/>
      <c r="GVJ16" s="125"/>
      <c r="GVK16" s="125"/>
      <c r="GVL16" s="125"/>
      <c r="GVM16" s="125"/>
      <c r="GVN16" s="125"/>
      <c r="GVO16" s="125"/>
      <c r="GVP16" s="125"/>
      <c r="GVQ16" s="125"/>
      <c r="GVR16" s="125"/>
      <c r="GVS16" s="125"/>
      <c r="GVT16" s="125"/>
      <c r="GVU16" s="125"/>
      <c r="GVV16" s="125"/>
      <c r="GVW16" s="125"/>
      <c r="GVX16" s="125"/>
      <c r="GVY16" s="125"/>
      <c r="GVZ16" s="125"/>
      <c r="GWA16" s="125"/>
      <c r="GWB16" s="125"/>
      <c r="GWC16" s="125"/>
      <c r="GWD16" s="125"/>
      <c r="GWE16" s="125"/>
      <c r="GWF16" s="125"/>
      <c r="GWG16" s="125"/>
      <c r="GWH16" s="125"/>
      <c r="GWI16" s="125"/>
      <c r="GWJ16" s="125"/>
      <c r="GWK16" s="125"/>
      <c r="GWL16" s="125"/>
      <c r="GWM16" s="125"/>
      <c r="GWN16" s="125"/>
      <c r="GWO16" s="125"/>
      <c r="GWP16" s="125"/>
      <c r="GWQ16" s="125"/>
      <c r="GWR16" s="125"/>
      <c r="GWS16" s="125"/>
      <c r="GWT16" s="125"/>
      <c r="GWU16" s="125"/>
      <c r="GWV16" s="125"/>
      <c r="GWW16" s="125"/>
      <c r="GWX16" s="125"/>
      <c r="GWY16" s="125"/>
      <c r="GWZ16" s="125"/>
      <c r="GXA16" s="125"/>
      <c r="GXB16" s="125"/>
      <c r="GXC16" s="125"/>
      <c r="GXD16" s="125"/>
      <c r="GXE16" s="125"/>
      <c r="GXF16" s="125"/>
      <c r="GXG16" s="125"/>
      <c r="GXH16" s="125"/>
      <c r="GXI16" s="125"/>
      <c r="GXJ16" s="125"/>
      <c r="GXK16" s="125"/>
      <c r="GXL16" s="125"/>
      <c r="GXM16" s="125"/>
      <c r="GXN16" s="125"/>
      <c r="GXO16" s="125"/>
      <c r="GXP16" s="125"/>
      <c r="GXQ16" s="125"/>
      <c r="GXR16" s="125"/>
      <c r="GXS16" s="125"/>
      <c r="GXT16" s="125"/>
      <c r="GXU16" s="125"/>
      <c r="GXV16" s="125"/>
      <c r="GXW16" s="125"/>
      <c r="GXX16" s="125"/>
      <c r="GXY16" s="125"/>
      <c r="GXZ16" s="125"/>
      <c r="GYA16" s="125"/>
      <c r="GYB16" s="125"/>
      <c r="GYC16" s="125"/>
      <c r="GYD16" s="125"/>
      <c r="GYE16" s="125"/>
      <c r="GYF16" s="125"/>
      <c r="GYG16" s="125"/>
      <c r="GYH16" s="125"/>
      <c r="GYI16" s="125"/>
      <c r="GYJ16" s="125"/>
      <c r="GYK16" s="125"/>
      <c r="GYL16" s="125"/>
      <c r="GYM16" s="125"/>
      <c r="GYN16" s="125"/>
      <c r="GYO16" s="125"/>
      <c r="GYP16" s="125"/>
      <c r="GYQ16" s="125"/>
      <c r="GYR16" s="125"/>
      <c r="GYS16" s="125"/>
      <c r="GYT16" s="125"/>
      <c r="GYU16" s="125"/>
      <c r="GYV16" s="125"/>
      <c r="GYW16" s="125"/>
      <c r="GYX16" s="125"/>
      <c r="GYY16" s="125"/>
      <c r="GYZ16" s="125"/>
      <c r="GZA16" s="125"/>
      <c r="GZB16" s="125"/>
      <c r="GZC16" s="125"/>
      <c r="GZD16" s="125"/>
      <c r="GZE16" s="125"/>
      <c r="GZF16" s="125"/>
      <c r="GZG16" s="125"/>
      <c r="GZH16" s="125"/>
      <c r="GZI16" s="125"/>
      <c r="GZJ16" s="125"/>
      <c r="GZK16" s="125"/>
      <c r="GZL16" s="125"/>
      <c r="GZM16" s="125"/>
      <c r="GZN16" s="125"/>
      <c r="GZO16" s="125"/>
      <c r="GZP16" s="125"/>
      <c r="GZQ16" s="125"/>
      <c r="GZR16" s="125"/>
      <c r="GZS16" s="125"/>
      <c r="GZT16" s="125"/>
      <c r="GZU16" s="125"/>
      <c r="GZV16" s="125"/>
      <c r="GZW16" s="125"/>
      <c r="GZX16" s="125"/>
      <c r="GZY16" s="125"/>
      <c r="GZZ16" s="125"/>
      <c r="HAA16" s="125"/>
      <c r="HAB16" s="125"/>
      <c r="HAC16" s="125"/>
      <c r="HAD16" s="125"/>
      <c r="HAE16" s="125"/>
      <c r="HAF16" s="125"/>
      <c r="HAG16" s="125"/>
      <c r="HAH16" s="125"/>
      <c r="HAI16" s="125"/>
      <c r="HAJ16" s="125"/>
      <c r="HAK16" s="125"/>
      <c r="HAL16" s="125"/>
      <c r="HAM16" s="125"/>
      <c r="HAN16" s="125"/>
      <c r="HAO16" s="125"/>
      <c r="HAP16" s="125"/>
      <c r="HAQ16" s="125"/>
      <c r="HAR16" s="125"/>
      <c r="HAS16" s="125"/>
      <c r="HAT16" s="125"/>
      <c r="HAU16" s="125"/>
      <c r="HAV16" s="125"/>
      <c r="HAW16" s="125"/>
      <c r="HAX16" s="125"/>
      <c r="HAY16" s="125"/>
      <c r="HAZ16" s="125"/>
      <c r="HBA16" s="125"/>
      <c r="HBB16" s="125"/>
      <c r="HBC16" s="125"/>
      <c r="HBD16" s="125"/>
      <c r="HBE16" s="125"/>
      <c r="HBF16" s="125"/>
      <c r="HBG16" s="125"/>
      <c r="HBH16" s="125"/>
      <c r="HBI16" s="125"/>
      <c r="HBJ16" s="125"/>
      <c r="HBK16" s="125"/>
      <c r="HBL16" s="125"/>
      <c r="HBM16" s="125"/>
      <c r="HBN16" s="125"/>
      <c r="HBO16" s="125"/>
      <c r="HBP16" s="125"/>
      <c r="HBQ16" s="125"/>
      <c r="HBR16" s="125"/>
      <c r="HBS16" s="125"/>
      <c r="HBT16" s="125"/>
      <c r="HBU16" s="125"/>
      <c r="HBV16" s="125"/>
      <c r="HBW16" s="125"/>
      <c r="HBX16" s="125"/>
      <c r="HBY16" s="125"/>
      <c r="HBZ16" s="125"/>
      <c r="HCA16" s="125"/>
      <c r="HCB16" s="125"/>
      <c r="HCC16" s="125"/>
      <c r="HCD16" s="125"/>
      <c r="HCE16" s="125"/>
      <c r="HCF16" s="125"/>
      <c r="HCG16" s="125"/>
      <c r="HCH16" s="125"/>
      <c r="HCI16" s="125"/>
      <c r="HCJ16" s="125"/>
      <c r="HCK16" s="125"/>
      <c r="HCL16" s="125"/>
      <c r="HCM16" s="125"/>
      <c r="HCN16" s="125"/>
      <c r="HCO16" s="125"/>
      <c r="HCP16" s="125"/>
      <c r="HCQ16" s="125"/>
      <c r="HCR16" s="125"/>
      <c r="HCS16" s="125"/>
      <c r="HCT16" s="125"/>
      <c r="HCU16" s="125"/>
      <c r="HCV16" s="125"/>
      <c r="HCW16" s="125"/>
      <c r="HCX16" s="125"/>
      <c r="HCY16" s="125"/>
      <c r="HCZ16" s="125"/>
      <c r="HDA16" s="125"/>
      <c r="HDB16" s="125"/>
      <c r="HDC16" s="125"/>
      <c r="HDD16" s="125"/>
      <c r="HDE16" s="125"/>
      <c r="HDF16" s="125"/>
      <c r="HDG16" s="125"/>
      <c r="HDH16" s="125"/>
      <c r="HDI16" s="125"/>
      <c r="HDJ16" s="125"/>
      <c r="HDK16" s="125"/>
      <c r="HDL16" s="125"/>
      <c r="HDM16" s="125"/>
      <c r="HDN16" s="125"/>
      <c r="HDO16" s="125"/>
      <c r="HDP16" s="125"/>
      <c r="HDQ16" s="125"/>
      <c r="HDR16" s="125"/>
      <c r="HDS16" s="125"/>
      <c r="HDT16" s="125"/>
      <c r="HDU16" s="125"/>
      <c r="HDV16" s="125"/>
      <c r="HDW16" s="125"/>
      <c r="HDX16" s="125"/>
      <c r="HDY16" s="125"/>
      <c r="HDZ16" s="125"/>
      <c r="HEA16" s="125"/>
      <c r="HEB16" s="125"/>
      <c r="HEC16" s="125"/>
      <c r="HED16" s="125"/>
      <c r="HEE16" s="125"/>
      <c r="HEF16" s="125"/>
      <c r="HEG16" s="125"/>
      <c r="HEH16" s="125"/>
      <c r="HEI16" s="125"/>
      <c r="HEJ16" s="125"/>
      <c r="HEK16" s="125"/>
      <c r="HEL16" s="125"/>
      <c r="HEM16" s="125"/>
      <c r="HEN16" s="125"/>
      <c r="HEO16" s="125"/>
      <c r="HEP16" s="125"/>
      <c r="HEQ16" s="125"/>
      <c r="HER16" s="125"/>
      <c r="HES16" s="125"/>
      <c r="HET16" s="125"/>
      <c r="HEU16" s="125"/>
      <c r="HEV16" s="125"/>
      <c r="HEW16" s="125"/>
      <c r="HEX16" s="125"/>
      <c r="HEY16" s="125"/>
      <c r="HEZ16" s="125"/>
      <c r="HFA16" s="125"/>
      <c r="HFB16" s="125"/>
      <c r="HFC16" s="125"/>
      <c r="HFD16" s="125"/>
      <c r="HFE16" s="125"/>
      <c r="HFF16" s="125"/>
      <c r="HFG16" s="125"/>
      <c r="HFH16" s="125"/>
      <c r="HFI16" s="125"/>
      <c r="HFJ16" s="125"/>
      <c r="HFK16" s="125"/>
      <c r="HFL16" s="125"/>
      <c r="HFM16" s="125"/>
      <c r="HFN16" s="125"/>
      <c r="HFO16" s="125"/>
      <c r="HFP16" s="125"/>
      <c r="HFQ16" s="125"/>
      <c r="HFR16" s="125"/>
      <c r="HFS16" s="125"/>
      <c r="HFT16" s="125"/>
      <c r="HFU16" s="125"/>
      <c r="HFV16" s="125"/>
      <c r="HFW16" s="125"/>
      <c r="HFX16" s="125"/>
      <c r="HFY16" s="125"/>
      <c r="HFZ16" s="125"/>
      <c r="HGA16" s="125"/>
      <c r="HGB16" s="125"/>
      <c r="HGC16" s="125"/>
      <c r="HGD16" s="125"/>
      <c r="HGE16" s="125"/>
      <c r="HGF16" s="125"/>
      <c r="HGG16" s="125"/>
      <c r="HGH16" s="125"/>
      <c r="HGI16" s="125"/>
      <c r="HGJ16" s="125"/>
      <c r="HGK16" s="125"/>
      <c r="HGL16" s="125"/>
      <c r="HGM16" s="125"/>
      <c r="HGN16" s="125"/>
      <c r="HGO16" s="125"/>
      <c r="HGP16" s="125"/>
      <c r="HGQ16" s="125"/>
      <c r="HGR16" s="125"/>
      <c r="HGS16" s="125"/>
      <c r="HGT16" s="125"/>
      <c r="HGU16" s="125"/>
      <c r="HGV16" s="125"/>
      <c r="HGW16" s="125"/>
      <c r="HGX16" s="125"/>
      <c r="HGY16" s="125"/>
      <c r="HGZ16" s="125"/>
      <c r="HHA16" s="125"/>
      <c r="HHB16" s="125"/>
      <c r="HHC16" s="125"/>
      <c r="HHD16" s="125"/>
      <c r="HHE16" s="125"/>
      <c r="HHF16" s="125"/>
      <c r="HHG16" s="125"/>
      <c r="HHH16" s="125"/>
      <c r="HHI16" s="125"/>
      <c r="HHJ16" s="125"/>
      <c r="HHK16" s="125"/>
      <c r="HHL16" s="125"/>
      <c r="HHM16" s="125"/>
      <c r="HHN16" s="125"/>
      <c r="HHO16" s="125"/>
      <c r="HHP16" s="125"/>
      <c r="HHQ16" s="125"/>
      <c r="HHR16" s="125"/>
      <c r="HHS16" s="125"/>
      <c r="HHT16" s="125"/>
      <c r="HHU16" s="125"/>
      <c r="HHV16" s="125"/>
      <c r="HHW16" s="125"/>
      <c r="HHX16" s="125"/>
      <c r="HHY16" s="125"/>
      <c r="HHZ16" s="125"/>
      <c r="HIA16" s="125"/>
      <c r="HIB16" s="125"/>
      <c r="HIC16" s="125"/>
      <c r="HID16" s="125"/>
      <c r="HIE16" s="125"/>
      <c r="HIF16" s="125"/>
      <c r="HIG16" s="125"/>
      <c r="HIH16" s="125"/>
      <c r="HII16" s="125"/>
      <c r="HIJ16" s="125"/>
      <c r="HIK16" s="125"/>
      <c r="HIL16" s="125"/>
      <c r="HIM16" s="125"/>
      <c r="HIN16" s="125"/>
      <c r="HIO16" s="125"/>
      <c r="HIP16" s="125"/>
      <c r="HIQ16" s="125"/>
      <c r="HIR16" s="125"/>
      <c r="HIS16" s="125"/>
      <c r="HIT16" s="125"/>
      <c r="HIU16" s="125"/>
      <c r="HIV16" s="125"/>
      <c r="HIW16" s="125"/>
      <c r="HIX16" s="125"/>
      <c r="HIY16" s="125"/>
      <c r="HIZ16" s="125"/>
      <c r="HJA16" s="125"/>
      <c r="HJB16" s="125"/>
      <c r="HJC16" s="125"/>
      <c r="HJD16" s="125"/>
      <c r="HJE16" s="125"/>
      <c r="HJF16" s="125"/>
      <c r="HJG16" s="125"/>
      <c r="HJH16" s="125"/>
      <c r="HJI16" s="125"/>
      <c r="HJJ16" s="125"/>
      <c r="HJK16" s="125"/>
      <c r="HJL16" s="125"/>
      <c r="HJM16" s="125"/>
      <c r="HJN16" s="125"/>
      <c r="HJO16" s="125"/>
      <c r="HJP16" s="125"/>
      <c r="HJQ16" s="125"/>
      <c r="HJR16" s="125"/>
      <c r="HJS16" s="125"/>
      <c r="HJT16" s="125"/>
      <c r="HJU16" s="125"/>
      <c r="HJV16" s="125"/>
      <c r="HJW16" s="125"/>
      <c r="HJX16" s="125"/>
      <c r="HJY16" s="125"/>
      <c r="HJZ16" s="125"/>
      <c r="HKA16" s="125"/>
      <c r="HKB16" s="125"/>
      <c r="HKC16" s="125"/>
      <c r="HKD16" s="125"/>
      <c r="HKE16" s="125"/>
      <c r="HKF16" s="125"/>
      <c r="HKG16" s="125"/>
      <c r="HKH16" s="125"/>
      <c r="HKI16" s="125"/>
      <c r="HKJ16" s="125"/>
      <c r="HKK16" s="125"/>
      <c r="HKL16" s="125"/>
      <c r="HKM16" s="125"/>
      <c r="HKN16" s="125"/>
      <c r="HKO16" s="125"/>
      <c r="HKP16" s="125"/>
      <c r="HKQ16" s="125"/>
      <c r="HKR16" s="125"/>
      <c r="HKS16" s="125"/>
      <c r="HKT16" s="125"/>
      <c r="HKU16" s="125"/>
      <c r="HKV16" s="125"/>
      <c r="HKW16" s="125"/>
      <c r="HKX16" s="125"/>
      <c r="HKY16" s="125"/>
      <c r="HKZ16" s="125"/>
      <c r="HLA16" s="125"/>
      <c r="HLB16" s="125"/>
      <c r="HLC16" s="125"/>
      <c r="HLD16" s="125"/>
      <c r="HLE16" s="125"/>
      <c r="HLF16" s="125"/>
      <c r="HLG16" s="125"/>
      <c r="HLH16" s="125"/>
      <c r="HLI16" s="125"/>
      <c r="HLJ16" s="125"/>
      <c r="HLK16" s="125"/>
      <c r="HLL16" s="125"/>
      <c r="HLM16" s="125"/>
      <c r="HLN16" s="125"/>
      <c r="HLO16" s="125"/>
      <c r="HLP16" s="125"/>
      <c r="HLQ16" s="125"/>
      <c r="HLR16" s="125"/>
      <c r="HLS16" s="125"/>
      <c r="HLT16" s="125"/>
      <c r="HLU16" s="125"/>
      <c r="HLV16" s="125"/>
      <c r="HLW16" s="125"/>
      <c r="HLX16" s="125"/>
      <c r="HLY16" s="125"/>
      <c r="HLZ16" s="125"/>
      <c r="HMA16" s="125"/>
      <c r="HMB16" s="125"/>
      <c r="HMC16" s="125"/>
      <c r="HMD16" s="125"/>
      <c r="HME16" s="125"/>
      <c r="HMF16" s="125"/>
      <c r="HMG16" s="125"/>
      <c r="HMH16" s="125"/>
      <c r="HMI16" s="125"/>
      <c r="HMJ16" s="125"/>
      <c r="HMK16" s="125"/>
      <c r="HML16" s="125"/>
      <c r="HMM16" s="125"/>
      <c r="HMN16" s="125"/>
      <c r="HMO16" s="125"/>
      <c r="HMP16" s="125"/>
      <c r="HMQ16" s="125"/>
      <c r="HMR16" s="125"/>
      <c r="HMS16" s="125"/>
      <c r="HMT16" s="125"/>
      <c r="HMU16" s="125"/>
      <c r="HMV16" s="125"/>
      <c r="HMW16" s="125"/>
      <c r="HMX16" s="125"/>
      <c r="HMY16" s="125"/>
      <c r="HMZ16" s="125"/>
      <c r="HNA16" s="125"/>
      <c r="HNB16" s="125"/>
      <c r="HNC16" s="125"/>
      <c r="HND16" s="125"/>
      <c r="HNE16" s="125"/>
      <c r="HNF16" s="125"/>
      <c r="HNG16" s="125"/>
      <c r="HNH16" s="125"/>
      <c r="HNI16" s="125"/>
      <c r="HNJ16" s="125"/>
      <c r="HNK16" s="125"/>
      <c r="HNL16" s="125"/>
      <c r="HNM16" s="125"/>
      <c r="HNN16" s="125"/>
      <c r="HNO16" s="125"/>
      <c r="HNP16" s="125"/>
      <c r="HNQ16" s="125"/>
      <c r="HNR16" s="125"/>
      <c r="HNS16" s="125"/>
      <c r="HNT16" s="125"/>
      <c r="HNU16" s="125"/>
      <c r="HNV16" s="125"/>
      <c r="HNW16" s="125"/>
      <c r="HNX16" s="125"/>
      <c r="HNY16" s="125"/>
      <c r="HNZ16" s="125"/>
      <c r="HOA16" s="125"/>
      <c r="HOB16" s="125"/>
      <c r="HOC16" s="125"/>
      <c r="HOD16" s="125"/>
      <c r="HOE16" s="125"/>
      <c r="HOF16" s="125"/>
      <c r="HOG16" s="125"/>
      <c r="HOH16" s="125"/>
      <c r="HOI16" s="125"/>
      <c r="HOJ16" s="125"/>
      <c r="HOK16" s="125"/>
      <c r="HOL16" s="125"/>
      <c r="HOM16" s="125"/>
      <c r="HON16" s="125"/>
      <c r="HOO16" s="125"/>
      <c r="HOP16" s="125"/>
      <c r="HOQ16" s="125"/>
      <c r="HOR16" s="125"/>
      <c r="HOS16" s="125"/>
      <c r="HOT16" s="125"/>
      <c r="HOU16" s="125"/>
      <c r="HOV16" s="125"/>
      <c r="HOW16" s="125"/>
      <c r="HOX16" s="125"/>
      <c r="HOY16" s="125"/>
      <c r="HOZ16" s="125"/>
      <c r="HPA16" s="125"/>
      <c r="HPB16" s="125"/>
      <c r="HPC16" s="125"/>
      <c r="HPD16" s="125"/>
      <c r="HPE16" s="125"/>
      <c r="HPF16" s="125"/>
      <c r="HPG16" s="125"/>
      <c r="HPH16" s="125"/>
      <c r="HPI16" s="125"/>
      <c r="HPJ16" s="125"/>
      <c r="HPK16" s="125"/>
      <c r="HPL16" s="125"/>
      <c r="HPM16" s="125"/>
      <c r="HPN16" s="125"/>
      <c r="HPO16" s="125"/>
      <c r="HPP16" s="125"/>
      <c r="HPQ16" s="125"/>
      <c r="HPR16" s="125"/>
      <c r="HPS16" s="125"/>
      <c r="HPT16" s="125"/>
      <c r="HPU16" s="125"/>
      <c r="HPV16" s="125"/>
      <c r="HPW16" s="125"/>
      <c r="HPX16" s="125"/>
      <c r="HPY16" s="125"/>
      <c r="HPZ16" s="125"/>
      <c r="HQA16" s="125"/>
      <c r="HQB16" s="125"/>
      <c r="HQC16" s="125"/>
      <c r="HQD16" s="125"/>
      <c r="HQE16" s="125"/>
      <c r="HQF16" s="125"/>
      <c r="HQG16" s="125"/>
      <c r="HQH16" s="125"/>
      <c r="HQI16" s="125"/>
      <c r="HQJ16" s="125"/>
      <c r="HQK16" s="125"/>
      <c r="HQL16" s="125"/>
      <c r="HQM16" s="125"/>
      <c r="HQN16" s="125"/>
      <c r="HQO16" s="125"/>
      <c r="HQP16" s="125"/>
      <c r="HQQ16" s="125"/>
      <c r="HQR16" s="125"/>
      <c r="HQS16" s="125"/>
      <c r="HQT16" s="125"/>
      <c r="HQU16" s="125"/>
      <c r="HQV16" s="125"/>
      <c r="HQW16" s="125"/>
      <c r="HQX16" s="125"/>
      <c r="HQY16" s="125"/>
      <c r="HQZ16" s="125"/>
      <c r="HRA16" s="125"/>
      <c r="HRB16" s="125"/>
      <c r="HRC16" s="125"/>
      <c r="HRD16" s="125"/>
      <c r="HRE16" s="125"/>
      <c r="HRF16" s="125"/>
      <c r="HRG16" s="125"/>
      <c r="HRH16" s="125"/>
      <c r="HRI16" s="125"/>
      <c r="HRJ16" s="125"/>
      <c r="HRK16" s="125"/>
      <c r="HRL16" s="125"/>
      <c r="HRM16" s="125"/>
      <c r="HRN16" s="125"/>
      <c r="HRO16" s="125"/>
      <c r="HRP16" s="125"/>
      <c r="HRQ16" s="125"/>
      <c r="HRR16" s="125"/>
      <c r="HRS16" s="125"/>
      <c r="HRT16" s="125"/>
      <c r="HRU16" s="125"/>
      <c r="HRV16" s="125"/>
      <c r="HRW16" s="125"/>
      <c r="HRX16" s="125"/>
      <c r="HRY16" s="125"/>
      <c r="HRZ16" s="125"/>
      <c r="HSA16" s="125"/>
      <c r="HSB16" s="125"/>
      <c r="HSC16" s="125"/>
      <c r="HSD16" s="125"/>
      <c r="HSE16" s="125"/>
      <c r="HSF16" s="125"/>
      <c r="HSG16" s="125"/>
      <c r="HSH16" s="125"/>
      <c r="HSI16" s="125"/>
      <c r="HSJ16" s="125"/>
      <c r="HSK16" s="125"/>
      <c r="HSL16" s="125"/>
      <c r="HSM16" s="125"/>
      <c r="HSN16" s="125"/>
      <c r="HSO16" s="125"/>
      <c r="HSP16" s="125"/>
      <c r="HSQ16" s="125"/>
      <c r="HSR16" s="125"/>
      <c r="HSS16" s="125"/>
      <c r="HST16" s="125"/>
      <c r="HSU16" s="125"/>
      <c r="HSV16" s="125"/>
      <c r="HSW16" s="125"/>
      <c r="HSX16" s="125"/>
      <c r="HSY16" s="125"/>
      <c r="HSZ16" s="125"/>
      <c r="HTA16" s="125"/>
      <c r="HTB16" s="125"/>
      <c r="HTC16" s="125"/>
      <c r="HTD16" s="125"/>
      <c r="HTE16" s="125"/>
      <c r="HTF16" s="125"/>
      <c r="HTG16" s="125"/>
      <c r="HTH16" s="125"/>
      <c r="HTI16" s="125"/>
      <c r="HTJ16" s="125"/>
      <c r="HTK16" s="125"/>
      <c r="HTL16" s="125"/>
      <c r="HTM16" s="125"/>
      <c r="HTN16" s="125"/>
      <c r="HTO16" s="125"/>
      <c r="HTP16" s="125"/>
      <c r="HTQ16" s="125"/>
      <c r="HTR16" s="125"/>
      <c r="HTS16" s="125"/>
      <c r="HTT16" s="125"/>
      <c r="HTU16" s="125"/>
      <c r="HTV16" s="125"/>
      <c r="HTW16" s="125"/>
      <c r="HTX16" s="125"/>
      <c r="HTY16" s="125"/>
      <c r="HTZ16" s="125"/>
      <c r="HUA16" s="125"/>
      <c r="HUB16" s="125"/>
      <c r="HUC16" s="125"/>
      <c r="HUD16" s="125"/>
      <c r="HUE16" s="125"/>
      <c r="HUF16" s="125"/>
      <c r="HUG16" s="125"/>
      <c r="HUH16" s="125"/>
      <c r="HUI16" s="125"/>
      <c r="HUJ16" s="125"/>
      <c r="HUK16" s="125"/>
      <c r="HUL16" s="125"/>
      <c r="HUM16" s="125"/>
      <c r="HUN16" s="125"/>
      <c r="HUO16" s="125"/>
      <c r="HUP16" s="125"/>
      <c r="HUQ16" s="125"/>
      <c r="HUR16" s="125"/>
      <c r="HUS16" s="125"/>
      <c r="HUT16" s="125"/>
      <c r="HUU16" s="125"/>
      <c r="HUV16" s="125"/>
      <c r="HUW16" s="125"/>
      <c r="HUX16" s="125"/>
      <c r="HUY16" s="125"/>
      <c r="HUZ16" s="125"/>
      <c r="HVA16" s="125"/>
      <c r="HVB16" s="125"/>
      <c r="HVC16" s="125"/>
      <c r="HVD16" s="125"/>
      <c r="HVE16" s="125"/>
      <c r="HVF16" s="125"/>
      <c r="HVG16" s="125"/>
      <c r="HVH16" s="125"/>
      <c r="HVI16" s="125"/>
      <c r="HVJ16" s="125"/>
      <c r="HVK16" s="125"/>
      <c r="HVL16" s="125"/>
      <c r="HVM16" s="125"/>
      <c r="HVN16" s="125"/>
      <c r="HVO16" s="125"/>
      <c r="HVP16" s="125"/>
      <c r="HVQ16" s="125"/>
      <c r="HVR16" s="125"/>
      <c r="HVS16" s="125"/>
      <c r="HVT16" s="125"/>
      <c r="HVU16" s="125"/>
      <c r="HVV16" s="125"/>
      <c r="HVW16" s="125"/>
      <c r="HVX16" s="125"/>
      <c r="HVY16" s="125"/>
      <c r="HVZ16" s="125"/>
      <c r="HWA16" s="125"/>
      <c r="HWB16" s="125"/>
      <c r="HWC16" s="125"/>
      <c r="HWD16" s="125"/>
      <c r="HWE16" s="125"/>
      <c r="HWF16" s="125"/>
      <c r="HWG16" s="125"/>
      <c r="HWH16" s="125"/>
      <c r="HWI16" s="125"/>
      <c r="HWJ16" s="125"/>
      <c r="HWK16" s="125"/>
      <c r="HWL16" s="125"/>
      <c r="HWM16" s="125"/>
      <c r="HWN16" s="125"/>
      <c r="HWO16" s="125"/>
      <c r="HWP16" s="125"/>
      <c r="HWQ16" s="125"/>
      <c r="HWR16" s="125"/>
      <c r="HWS16" s="125"/>
      <c r="HWT16" s="125"/>
      <c r="HWU16" s="125"/>
      <c r="HWV16" s="125"/>
      <c r="HWW16" s="125"/>
      <c r="HWX16" s="125"/>
      <c r="HWY16" s="125"/>
      <c r="HWZ16" s="125"/>
      <c r="HXA16" s="125"/>
      <c r="HXB16" s="125"/>
      <c r="HXC16" s="125"/>
      <c r="HXD16" s="125"/>
      <c r="HXE16" s="125"/>
      <c r="HXF16" s="125"/>
      <c r="HXG16" s="125"/>
      <c r="HXH16" s="125"/>
      <c r="HXI16" s="125"/>
      <c r="HXJ16" s="125"/>
      <c r="HXK16" s="125"/>
      <c r="HXL16" s="125"/>
      <c r="HXM16" s="125"/>
      <c r="HXN16" s="125"/>
      <c r="HXO16" s="125"/>
      <c r="HXP16" s="125"/>
      <c r="HXQ16" s="125"/>
      <c r="HXR16" s="125"/>
      <c r="HXS16" s="125"/>
      <c r="HXT16" s="125"/>
      <c r="HXU16" s="125"/>
      <c r="HXV16" s="125"/>
      <c r="HXW16" s="125"/>
      <c r="HXX16" s="125"/>
      <c r="HXY16" s="125"/>
      <c r="HXZ16" s="125"/>
      <c r="HYA16" s="125"/>
      <c r="HYB16" s="125"/>
      <c r="HYC16" s="125"/>
      <c r="HYD16" s="125"/>
      <c r="HYE16" s="125"/>
      <c r="HYF16" s="125"/>
      <c r="HYG16" s="125"/>
      <c r="HYH16" s="125"/>
      <c r="HYI16" s="125"/>
      <c r="HYJ16" s="125"/>
      <c r="HYK16" s="125"/>
      <c r="HYL16" s="125"/>
      <c r="HYM16" s="125"/>
      <c r="HYN16" s="125"/>
      <c r="HYO16" s="125"/>
      <c r="HYP16" s="125"/>
      <c r="HYQ16" s="125"/>
      <c r="HYR16" s="125"/>
      <c r="HYS16" s="125"/>
      <c r="HYT16" s="125"/>
      <c r="HYU16" s="125"/>
      <c r="HYV16" s="125"/>
      <c r="HYW16" s="125"/>
      <c r="HYX16" s="125"/>
      <c r="HYY16" s="125"/>
      <c r="HYZ16" s="125"/>
      <c r="HZA16" s="125"/>
      <c r="HZB16" s="125"/>
      <c r="HZC16" s="125"/>
      <c r="HZD16" s="125"/>
      <c r="HZE16" s="125"/>
      <c r="HZF16" s="125"/>
      <c r="HZG16" s="125"/>
      <c r="HZH16" s="125"/>
      <c r="HZI16" s="125"/>
      <c r="HZJ16" s="125"/>
      <c r="HZK16" s="125"/>
      <c r="HZL16" s="125"/>
      <c r="HZM16" s="125"/>
      <c r="HZN16" s="125"/>
      <c r="HZO16" s="125"/>
      <c r="HZP16" s="125"/>
      <c r="HZQ16" s="125"/>
      <c r="HZR16" s="125"/>
      <c r="HZS16" s="125"/>
      <c r="HZT16" s="125"/>
      <c r="HZU16" s="125"/>
      <c r="HZV16" s="125"/>
      <c r="HZW16" s="125"/>
      <c r="HZX16" s="125"/>
      <c r="HZY16" s="125"/>
      <c r="HZZ16" s="125"/>
      <c r="IAA16" s="125"/>
      <c r="IAB16" s="125"/>
      <c r="IAC16" s="125"/>
      <c r="IAD16" s="125"/>
      <c r="IAE16" s="125"/>
      <c r="IAF16" s="125"/>
      <c r="IAG16" s="125"/>
      <c r="IAH16" s="125"/>
      <c r="IAI16" s="125"/>
      <c r="IAJ16" s="125"/>
      <c r="IAK16" s="125"/>
      <c r="IAL16" s="125"/>
      <c r="IAM16" s="125"/>
      <c r="IAN16" s="125"/>
      <c r="IAO16" s="125"/>
      <c r="IAP16" s="125"/>
      <c r="IAQ16" s="125"/>
      <c r="IAR16" s="125"/>
      <c r="IAS16" s="125"/>
      <c r="IAT16" s="125"/>
      <c r="IAU16" s="125"/>
      <c r="IAV16" s="125"/>
      <c r="IAW16" s="125"/>
      <c r="IAX16" s="125"/>
      <c r="IAY16" s="125"/>
      <c r="IAZ16" s="125"/>
      <c r="IBA16" s="125"/>
      <c r="IBB16" s="125"/>
      <c r="IBC16" s="125"/>
      <c r="IBD16" s="125"/>
      <c r="IBE16" s="125"/>
      <c r="IBF16" s="125"/>
      <c r="IBG16" s="125"/>
      <c r="IBH16" s="125"/>
      <c r="IBI16" s="125"/>
      <c r="IBJ16" s="125"/>
      <c r="IBK16" s="125"/>
      <c r="IBL16" s="125"/>
      <c r="IBM16" s="125"/>
      <c r="IBN16" s="125"/>
      <c r="IBO16" s="125"/>
      <c r="IBP16" s="125"/>
      <c r="IBQ16" s="125"/>
      <c r="IBR16" s="125"/>
      <c r="IBS16" s="125"/>
      <c r="IBT16" s="125"/>
      <c r="IBU16" s="125"/>
      <c r="IBV16" s="125"/>
      <c r="IBW16" s="125"/>
      <c r="IBX16" s="125"/>
      <c r="IBY16" s="125"/>
      <c r="IBZ16" s="125"/>
      <c r="ICA16" s="125"/>
      <c r="ICB16" s="125"/>
      <c r="ICC16" s="125"/>
      <c r="ICD16" s="125"/>
      <c r="ICE16" s="125"/>
      <c r="ICF16" s="125"/>
      <c r="ICG16" s="125"/>
      <c r="ICH16" s="125"/>
      <c r="ICI16" s="125"/>
      <c r="ICJ16" s="125"/>
      <c r="ICK16" s="125"/>
      <c r="ICL16" s="125"/>
      <c r="ICM16" s="125"/>
      <c r="ICN16" s="125"/>
      <c r="ICO16" s="125"/>
      <c r="ICP16" s="125"/>
      <c r="ICQ16" s="125"/>
      <c r="ICR16" s="125"/>
      <c r="ICS16" s="125"/>
      <c r="ICT16" s="125"/>
      <c r="ICU16" s="125"/>
      <c r="ICV16" s="125"/>
      <c r="ICW16" s="125"/>
      <c r="ICX16" s="125"/>
      <c r="ICY16" s="125"/>
      <c r="ICZ16" s="125"/>
      <c r="IDA16" s="125"/>
      <c r="IDB16" s="125"/>
      <c r="IDC16" s="125"/>
      <c r="IDD16" s="125"/>
      <c r="IDE16" s="125"/>
      <c r="IDF16" s="125"/>
      <c r="IDG16" s="125"/>
      <c r="IDH16" s="125"/>
      <c r="IDI16" s="125"/>
      <c r="IDJ16" s="125"/>
      <c r="IDK16" s="125"/>
      <c r="IDL16" s="125"/>
      <c r="IDM16" s="125"/>
      <c r="IDN16" s="125"/>
      <c r="IDO16" s="125"/>
      <c r="IDP16" s="125"/>
      <c r="IDQ16" s="125"/>
      <c r="IDR16" s="125"/>
      <c r="IDS16" s="125"/>
      <c r="IDT16" s="125"/>
      <c r="IDU16" s="125"/>
      <c r="IDV16" s="125"/>
      <c r="IDW16" s="125"/>
      <c r="IDX16" s="125"/>
      <c r="IDY16" s="125"/>
      <c r="IDZ16" s="125"/>
      <c r="IEA16" s="125"/>
      <c r="IEB16" s="125"/>
      <c r="IEC16" s="125"/>
      <c r="IED16" s="125"/>
      <c r="IEE16" s="125"/>
      <c r="IEF16" s="125"/>
      <c r="IEG16" s="125"/>
      <c r="IEH16" s="125"/>
      <c r="IEI16" s="125"/>
      <c r="IEJ16" s="125"/>
      <c r="IEK16" s="125"/>
      <c r="IEL16" s="125"/>
      <c r="IEM16" s="125"/>
      <c r="IEN16" s="125"/>
      <c r="IEO16" s="125"/>
      <c r="IEP16" s="125"/>
      <c r="IEQ16" s="125"/>
      <c r="IER16" s="125"/>
      <c r="IES16" s="125"/>
      <c r="IET16" s="125"/>
      <c r="IEU16" s="125"/>
      <c r="IEV16" s="125"/>
      <c r="IEW16" s="125"/>
      <c r="IEX16" s="125"/>
      <c r="IEY16" s="125"/>
      <c r="IEZ16" s="125"/>
      <c r="IFA16" s="125"/>
      <c r="IFB16" s="125"/>
      <c r="IFC16" s="125"/>
      <c r="IFD16" s="125"/>
      <c r="IFE16" s="125"/>
      <c r="IFF16" s="125"/>
      <c r="IFG16" s="125"/>
      <c r="IFH16" s="125"/>
      <c r="IFI16" s="125"/>
      <c r="IFJ16" s="125"/>
      <c r="IFK16" s="125"/>
      <c r="IFL16" s="125"/>
      <c r="IFM16" s="125"/>
      <c r="IFN16" s="125"/>
      <c r="IFO16" s="125"/>
      <c r="IFP16" s="125"/>
      <c r="IFQ16" s="125"/>
      <c r="IFR16" s="125"/>
      <c r="IFS16" s="125"/>
      <c r="IFT16" s="125"/>
      <c r="IFU16" s="125"/>
      <c r="IFV16" s="125"/>
      <c r="IFW16" s="125"/>
      <c r="IFX16" s="125"/>
      <c r="IFY16" s="125"/>
      <c r="IFZ16" s="125"/>
      <c r="IGA16" s="125"/>
      <c r="IGB16" s="125"/>
      <c r="IGC16" s="125"/>
      <c r="IGD16" s="125"/>
      <c r="IGE16" s="125"/>
      <c r="IGF16" s="125"/>
      <c r="IGG16" s="125"/>
      <c r="IGH16" s="125"/>
      <c r="IGI16" s="125"/>
      <c r="IGJ16" s="125"/>
      <c r="IGK16" s="125"/>
      <c r="IGL16" s="125"/>
      <c r="IGM16" s="125"/>
      <c r="IGN16" s="125"/>
      <c r="IGO16" s="125"/>
      <c r="IGP16" s="125"/>
      <c r="IGQ16" s="125"/>
      <c r="IGR16" s="125"/>
      <c r="IGS16" s="125"/>
      <c r="IGT16" s="125"/>
      <c r="IGU16" s="125"/>
      <c r="IGV16" s="125"/>
      <c r="IGW16" s="125"/>
      <c r="IGX16" s="125"/>
      <c r="IGY16" s="125"/>
      <c r="IGZ16" s="125"/>
      <c r="IHA16" s="125"/>
      <c r="IHB16" s="125"/>
      <c r="IHC16" s="125"/>
      <c r="IHD16" s="125"/>
      <c r="IHE16" s="125"/>
      <c r="IHF16" s="125"/>
      <c r="IHG16" s="125"/>
      <c r="IHH16" s="125"/>
      <c r="IHI16" s="125"/>
      <c r="IHJ16" s="125"/>
      <c r="IHK16" s="125"/>
      <c r="IHL16" s="125"/>
      <c r="IHM16" s="125"/>
      <c r="IHN16" s="125"/>
      <c r="IHO16" s="125"/>
      <c r="IHP16" s="125"/>
      <c r="IHQ16" s="125"/>
      <c r="IHR16" s="125"/>
      <c r="IHS16" s="125"/>
      <c r="IHT16" s="125"/>
      <c r="IHU16" s="125"/>
      <c r="IHV16" s="125"/>
      <c r="IHW16" s="125"/>
      <c r="IHX16" s="125"/>
      <c r="IHY16" s="125"/>
      <c r="IHZ16" s="125"/>
      <c r="IIA16" s="125"/>
      <c r="IIB16" s="125"/>
      <c r="IIC16" s="125"/>
      <c r="IID16" s="125"/>
      <c r="IIE16" s="125"/>
      <c r="IIF16" s="125"/>
      <c r="IIG16" s="125"/>
      <c r="IIH16" s="125"/>
      <c r="III16" s="125"/>
      <c r="IIJ16" s="125"/>
      <c r="IIK16" s="125"/>
      <c r="IIL16" s="125"/>
      <c r="IIM16" s="125"/>
      <c r="IIN16" s="125"/>
      <c r="IIO16" s="125"/>
      <c r="IIP16" s="125"/>
      <c r="IIQ16" s="125"/>
      <c r="IIR16" s="125"/>
      <c r="IIS16" s="125"/>
      <c r="IIT16" s="125"/>
      <c r="IIU16" s="125"/>
      <c r="IIV16" s="125"/>
      <c r="IIW16" s="125"/>
      <c r="IIX16" s="125"/>
      <c r="IIY16" s="125"/>
      <c r="IIZ16" s="125"/>
      <c r="IJA16" s="125"/>
      <c r="IJB16" s="125"/>
      <c r="IJC16" s="125"/>
      <c r="IJD16" s="125"/>
      <c r="IJE16" s="125"/>
      <c r="IJF16" s="125"/>
      <c r="IJG16" s="125"/>
      <c r="IJH16" s="125"/>
      <c r="IJI16" s="125"/>
      <c r="IJJ16" s="125"/>
      <c r="IJK16" s="125"/>
      <c r="IJL16" s="125"/>
      <c r="IJM16" s="125"/>
      <c r="IJN16" s="125"/>
      <c r="IJO16" s="125"/>
      <c r="IJP16" s="125"/>
      <c r="IJQ16" s="125"/>
      <c r="IJR16" s="125"/>
      <c r="IJS16" s="125"/>
      <c r="IJT16" s="125"/>
      <c r="IJU16" s="125"/>
      <c r="IJV16" s="125"/>
      <c r="IJW16" s="125"/>
      <c r="IJX16" s="125"/>
      <c r="IJY16" s="125"/>
      <c r="IJZ16" s="125"/>
      <c r="IKA16" s="125"/>
      <c r="IKB16" s="125"/>
      <c r="IKC16" s="125"/>
      <c r="IKD16" s="125"/>
      <c r="IKE16" s="125"/>
      <c r="IKF16" s="125"/>
      <c r="IKG16" s="125"/>
      <c r="IKH16" s="125"/>
      <c r="IKI16" s="125"/>
      <c r="IKJ16" s="125"/>
      <c r="IKK16" s="125"/>
      <c r="IKL16" s="125"/>
      <c r="IKM16" s="125"/>
      <c r="IKN16" s="125"/>
      <c r="IKO16" s="125"/>
      <c r="IKP16" s="125"/>
      <c r="IKQ16" s="125"/>
      <c r="IKR16" s="125"/>
      <c r="IKS16" s="125"/>
      <c r="IKT16" s="125"/>
      <c r="IKU16" s="125"/>
      <c r="IKV16" s="125"/>
      <c r="IKW16" s="125"/>
      <c r="IKX16" s="125"/>
      <c r="IKY16" s="125"/>
      <c r="IKZ16" s="125"/>
      <c r="ILA16" s="125"/>
      <c r="ILB16" s="125"/>
      <c r="ILC16" s="125"/>
      <c r="ILD16" s="125"/>
      <c r="ILE16" s="125"/>
      <c r="ILF16" s="125"/>
      <c r="ILG16" s="125"/>
      <c r="ILH16" s="125"/>
      <c r="ILI16" s="125"/>
      <c r="ILJ16" s="125"/>
      <c r="ILK16" s="125"/>
      <c r="ILL16" s="125"/>
      <c r="ILM16" s="125"/>
      <c r="ILN16" s="125"/>
      <c r="ILO16" s="125"/>
      <c r="ILP16" s="125"/>
      <c r="ILQ16" s="125"/>
      <c r="ILR16" s="125"/>
      <c r="ILS16" s="125"/>
      <c r="ILT16" s="125"/>
      <c r="ILU16" s="125"/>
      <c r="ILV16" s="125"/>
      <c r="ILW16" s="125"/>
      <c r="ILX16" s="125"/>
      <c r="ILY16" s="125"/>
      <c r="ILZ16" s="125"/>
      <c r="IMA16" s="125"/>
      <c r="IMB16" s="125"/>
      <c r="IMC16" s="125"/>
      <c r="IMD16" s="125"/>
      <c r="IME16" s="125"/>
      <c r="IMF16" s="125"/>
      <c r="IMG16" s="125"/>
      <c r="IMH16" s="125"/>
      <c r="IMI16" s="125"/>
      <c r="IMJ16" s="125"/>
      <c r="IMK16" s="125"/>
      <c r="IML16" s="125"/>
      <c r="IMM16" s="125"/>
      <c r="IMN16" s="125"/>
      <c r="IMO16" s="125"/>
      <c r="IMP16" s="125"/>
      <c r="IMQ16" s="125"/>
      <c r="IMR16" s="125"/>
      <c r="IMS16" s="125"/>
      <c r="IMT16" s="125"/>
      <c r="IMU16" s="125"/>
      <c r="IMV16" s="125"/>
      <c r="IMW16" s="125"/>
      <c r="IMX16" s="125"/>
      <c r="IMY16" s="125"/>
      <c r="IMZ16" s="125"/>
      <c r="INA16" s="125"/>
      <c r="INB16" s="125"/>
      <c r="INC16" s="125"/>
      <c r="IND16" s="125"/>
      <c r="INE16" s="125"/>
      <c r="INF16" s="125"/>
      <c r="ING16" s="125"/>
      <c r="INH16" s="125"/>
      <c r="INI16" s="125"/>
      <c r="INJ16" s="125"/>
      <c r="INK16" s="125"/>
      <c r="INL16" s="125"/>
      <c r="INM16" s="125"/>
      <c r="INN16" s="125"/>
      <c r="INO16" s="125"/>
      <c r="INP16" s="125"/>
      <c r="INQ16" s="125"/>
      <c r="INR16" s="125"/>
      <c r="INS16" s="125"/>
      <c r="INT16" s="125"/>
      <c r="INU16" s="125"/>
      <c r="INV16" s="125"/>
      <c r="INW16" s="125"/>
      <c r="INX16" s="125"/>
      <c r="INY16" s="125"/>
      <c r="INZ16" s="125"/>
      <c r="IOA16" s="125"/>
      <c r="IOB16" s="125"/>
      <c r="IOC16" s="125"/>
      <c r="IOD16" s="125"/>
      <c r="IOE16" s="125"/>
      <c r="IOF16" s="125"/>
      <c r="IOG16" s="125"/>
      <c r="IOH16" s="125"/>
      <c r="IOI16" s="125"/>
      <c r="IOJ16" s="125"/>
      <c r="IOK16" s="125"/>
      <c r="IOL16" s="125"/>
      <c r="IOM16" s="125"/>
      <c r="ION16" s="125"/>
      <c r="IOO16" s="125"/>
      <c r="IOP16" s="125"/>
      <c r="IOQ16" s="125"/>
      <c r="IOR16" s="125"/>
      <c r="IOS16" s="125"/>
      <c r="IOT16" s="125"/>
      <c r="IOU16" s="125"/>
      <c r="IOV16" s="125"/>
      <c r="IOW16" s="125"/>
      <c r="IOX16" s="125"/>
      <c r="IOY16" s="125"/>
      <c r="IOZ16" s="125"/>
      <c r="IPA16" s="125"/>
      <c r="IPB16" s="125"/>
      <c r="IPC16" s="125"/>
      <c r="IPD16" s="125"/>
      <c r="IPE16" s="125"/>
      <c r="IPF16" s="125"/>
      <c r="IPG16" s="125"/>
      <c r="IPH16" s="125"/>
      <c r="IPI16" s="125"/>
      <c r="IPJ16" s="125"/>
      <c r="IPK16" s="125"/>
      <c r="IPL16" s="125"/>
      <c r="IPM16" s="125"/>
      <c r="IPN16" s="125"/>
      <c r="IPO16" s="125"/>
      <c r="IPP16" s="125"/>
      <c r="IPQ16" s="125"/>
      <c r="IPR16" s="125"/>
      <c r="IPS16" s="125"/>
      <c r="IPT16" s="125"/>
      <c r="IPU16" s="125"/>
      <c r="IPV16" s="125"/>
      <c r="IPW16" s="125"/>
      <c r="IPX16" s="125"/>
      <c r="IPY16" s="125"/>
      <c r="IPZ16" s="125"/>
      <c r="IQA16" s="125"/>
      <c r="IQB16" s="125"/>
      <c r="IQC16" s="125"/>
      <c r="IQD16" s="125"/>
      <c r="IQE16" s="125"/>
      <c r="IQF16" s="125"/>
      <c r="IQG16" s="125"/>
      <c r="IQH16" s="125"/>
      <c r="IQI16" s="125"/>
      <c r="IQJ16" s="125"/>
      <c r="IQK16" s="125"/>
      <c r="IQL16" s="125"/>
      <c r="IQM16" s="125"/>
      <c r="IQN16" s="125"/>
      <c r="IQO16" s="125"/>
      <c r="IQP16" s="125"/>
      <c r="IQQ16" s="125"/>
      <c r="IQR16" s="125"/>
      <c r="IQS16" s="125"/>
      <c r="IQT16" s="125"/>
      <c r="IQU16" s="125"/>
      <c r="IQV16" s="125"/>
      <c r="IQW16" s="125"/>
      <c r="IQX16" s="125"/>
      <c r="IQY16" s="125"/>
      <c r="IQZ16" s="125"/>
      <c r="IRA16" s="125"/>
      <c r="IRB16" s="125"/>
      <c r="IRC16" s="125"/>
      <c r="IRD16" s="125"/>
      <c r="IRE16" s="125"/>
      <c r="IRF16" s="125"/>
      <c r="IRG16" s="125"/>
      <c r="IRH16" s="125"/>
      <c r="IRI16" s="125"/>
      <c r="IRJ16" s="125"/>
      <c r="IRK16" s="125"/>
      <c r="IRL16" s="125"/>
      <c r="IRM16" s="125"/>
      <c r="IRN16" s="125"/>
      <c r="IRO16" s="125"/>
      <c r="IRP16" s="125"/>
      <c r="IRQ16" s="125"/>
      <c r="IRR16" s="125"/>
      <c r="IRS16" s="125"/>
      <c r="IRT16" s="125"/>
      <c r="IRU16" s="125"/>
      <c r="IRV16" s="125"/>
      <c r="IRW16" s="125"/>
      <c r="IRX16" s="125"/>
      <c r="IRY16" s="125"/>
      <c r="IRZ16" s="125"/>
      <c r="ISA16" s="125"/>
      <c r="ISB16" s="125"/>
      <c r="ISC16" s="125"/>
      <c r="ISD16" s="125"/>
      <c r="ISE16" s="125"/>
      <c r="ISF16" s="125"/>
      <c r="ISG16" s="125"/>
      <c r="ISH16" s="125"/>
      <c r="ISI16" s="125"/>
      <c r="ISJ16" s="125"/>
      <c r="ISK16" s="125"/>
      <c r="ISL16" s="125"/>
      <c r="ISM16" s="125"/>
      <c r="ISN16" s="125"/>
      <c r="ISO16" s="125"/>
      <c r="ISP16" s="125"/>
      <c r="ISQ16" s="125"/>
      <c r="ISR16" s="125"/>
      <c r="ISS16" s="125"/>
      <c r="IST16" s="125"/>
      <c r="ISU16" s="125"/>
      <c r="ISV16" s="125"/>
      <c r="ISW16" s="125"/>
      <c r="ISX16" s="125"/>
      <c r="ISY16" s="125"/>
      <c r="ISZ16" s="125"/>
      <c r="ITA16" s="125"/>
      <c r="ITB16" s="125"/>
      <c r="ITC16" s="125"/>
      <c r="ITD16" s="125"/>
      <c r="ITE16" s="125"/>
      <c r="ITF16" s="125"/>
      <c r="ITG16" s="125"/>
      <c r="ITH16" s="125"/>
      <c r="ITI16" s="125"/>
      <c r="ITJ16" s="125"/>
      <c r="ITK16" s="125"/>
      <c r="ITL16" s="125"/>
      <c r="ITM16" s="125"/>
      <c r="ITN16" s="125"/>
      <c r="ITO16" s="125"/>
      <c r="ITP16" s="125"/>
      <c r="ITQ16" s="125"/>
      <c r="ITR16" s="125"/>
      <c r="ITS16" s="125"/>
      <c r="ITT16" s="125"/>
      <c r="ITU16" s="125"/>
      <c r="ITV16" s="125"/>
      <c r="ITW16" s="125"/>
      <c r="ITX16" s="125"/>
      <c r="ITY16" s="125"/>
      <c r="ITZ16" s="125"/>
      <c r="IUA16" s="125"/>
      <c r="IUB16" s="125"/>
      <c r="IUC16" s="125"/>
      <c r="IUD16" s="125"/>
      <c r="IUE16" s="125"/>
      <c r="IUF16" s="125"/>
      <c r="IUG16" s="125"/>
      <c r="IUH16" s="125"/>
      <c r="IUI16" s="125"/>
      <c r="IUJ16" s="125"/>
      <c r="IUK16" s="125"/>
      <c r="IUL16" s="125"/>
      <c r="IUM16" s="125"/>
      <c r="IUN16" s="125"/>
      <c r="IUO16" s="125"/>
      <c r="IUP16" s="125"/>
      <c r="IUQ16" s="125"/>
      <c r="IUR16" s="125"/>
      <c r="IUS16" s="125"/>
      <c r="IUT16" s="125"/>
      <c r="IUU16" s="125"/>
      <c r="IUV16" s="125"/>
      <c r="IUW16" s="125"/>
      <c r="IUX16" s="125"/>
      <c r="IUY16" s="125"/>
      <c r="IUZ16" s="125"/>
      <c r="IVA16" s="125"/>
      <c r="IVB16" s="125"/>
      <c r="IVC16" s="125"/>
      <c r="IVD16" s="125"/>
      <c r="IVE16" s="125"/>
      <c r="IVF16" s="125"/>
      <c r="IVG16" s="125"/>
      <c r="IVH16" s="125"/>
      <c r="IVI16" s="125"/>
      <c r="IVJ16" s="125"/>
      <c r="IVK16" s="125"/>
      <c r="IVL16" s="125"/>
      <c r="IVM16" s="125"/>
      <c r="IVN16" s="125"/>
      <c r="IVO16" s="125"/>
      <c r="IVP16" s="125"/>
      <c r="IVQ16" s="125"/>
      <c r="IVR16" s="125"/>
      <c r="IVS16" s="125"/>
      <c r="IVT16" s="125"/>
      <c r="IVU16" s="125"/>
      <c r="IVV16" s="125"/>
      <c r="IVW16" s="125"/>
      <c r="IVX16" s="125"/>
      <c r="IVY16" s="125"/>
      <c r="IVZ16" s="125"/>
      <c r="IWA16" s="125"/>
      <c r="IWB16" s="125"/>
      <c r="IWC16" s="125"/>
      <c r="IWD16" s="125"/>
      <c r="IWE16" s="125"/>
      <c r="IWF16" s="125"/>
      <c r="IWG16" s="125"/>
      <c r="IWH16" s="125"/>
      <c r="IWI16" s="125"/>
      <c r="IWJ16" s="125"/>
      <c r="IWK16" s="125"/>
      <c r="IWL16" s="125"/>
      <c r="IWM16" s="125"/>
      <c r="IWN16" s="125"/>
      <c r="IWO16" s="125"/>
      <c r="IWP16" s="125"/>
      <c r="IWQ16" s="125"/>
      <c r="IWR16" s="125"/>
      <c r="IWS16" s="125"/>
      <c r="IWT16" s="125"/>
      <c r="IWU16" s="125"/>
      <c r="IWV16" s="125"/>
      <c r="IWW16" s="125"/>
      <c r="IWX16" s="125"/>
      <c r="IWY16" s="125"/>
      <c r="IWZ16" s="125"/>
      <c r="IXA16" s="125"/>
      <c r="IXB16" s="125"/>
      <c r="IXC16" s="125"/>
      <c r="IXD16" s="125"/>
      <c r="IXE16" s="125"/>
      <c r="IXF16" s="125"/>
      <c r="IXG16" s="125"/>
      <c r="IXH16" s="125"/>
      <c r="IXI16" s="125"/>
      <c r="IXJ16" s="125"/>
      <c r="IXK16" s="125"/>
      <c r="IXL16" s="125"/>
      <c r="IXM16" s="125"/>
      <c r="IXN16" s="125"/>
      <c r="IXO16" s="125"/>
      <c r="IXP16" s="125"/>
      <c r="IXQ16" s="125"/>
      <c r="IXR16" s="125"/>
      <c r="IXS16" s="125"/>
      <c r="IXT16" s="125"/>
      <c r="IXU16" s="125"/>
      <c r="IXV16" s="125"/>
      <c r="IXW16" s="125"/>
      <c r="IXX16" s="125"/>
      <c r="IXY16" s="125"/>
      <c r="IXZ16" s="125"/>
      <c r="IYA16" s="125"/>
      <c r="IYB16" s="125"/>
      <c r="IYC16" s="125"/>
      <c r="IYD16" s="125"/>
      <c r="IYE16" s="125"/>
      <c r="IYF16" s="125"/>
      <c r="IYG16" s="125"/>
      <c r="IYH16" s="125"/>
      <c r="IYI16" s="125"/>
      <c r="IYJ16" s="125"/>
      <c r="IYK16" s="125"/>
      <c r="IYL16" s="125"/>
      <c r="IYM16" s="125"/>
      <c r="IYN16" s="125"/>
      <c r="IYO16" s="125"/>
      <c r="IYP16" s="125"/>
      <c r="IYQ16" s="125"/>
      <c r="IYR16" s="125"/>
      <c r="IYS16" s="125"/>
      <c r="IYT16" s="125"/>
      <c r="IYU16" s="125"/>
      <c r="IYV16" s="125"/>
      <c r="IYW16" s="125"/>
      <c r="IYX16" s="125"/>
      <c r="IYY16" s="125"/>
      <c r="IYZ16" s="125"/>
      <c r="IZA16" s="125"/>
      <c r="IZB16" s="125"/>
      <c r="IZC16" s="125"/>
      <c r="IZD16" s="125"/>
      <c r="IZE16" s="125"/>
      <c r="IZF16" s="125"/>
      <c r="IZG16" s="125"/>
      <c r="IZH16" s="125"/>
      <c r="IZI16" s="125"/>
      <c r="IZJ16" s="125"/>
      <c r="IZK16" s="125"/>
      <c r="IZL16" s="125"/>
      <c r="IZM16" s="125"/>
      <c r="IZN16" s="125"/>
      <c r="IZO16" s="125"/>
      <c r="IZP16" s="125"/>
      <c r="IZQ16" s="125"/>
      <c r="IZR16" s="125"/>
      <c r="IZS16" s="125"/>
      <c r="IZT16" s="125"/>
      <c r="IZU16" s="125"/>
      <c r="IZV16" s="125"/>
      <c r="IZW16" s="125"/>
      <c r="IZX16" s="125"/>
      <c r="IZY16" s="125"/>
      <c r="IZZ16" s="125"/>
      <c r="JAA16" s="125"/>
      <c r="JAB16" s="125"/>
      <c r="JAC16" s="125"/>
      <c r="JAD16" s="125"/>
      <c r="JAE16" s="125"/>
      <c r="JAF16" s="125"/>
      <c r="JAG16" s="125"/>
      <c r="JAH16" s="125"/>
      <c r="JAI16" s="125"/>
      <c r="JAJ16" s="125"/>
      <c r="JAK16" s="125"/>
      <c r="JAL16" s="125"/>
      <c r="JAM16" s="125"/>
      <c r="JAN16" s="125"/>
      <c r="JAO16" s="125"/>
      <c r="JAP16" s="125"/>
      <c r="JAQ16" s="125"/>
      <c r="JAR16" s="125"/>
      <c r="JAS16" s="125"/>
      <c r="JAT16" s="125"/>
      <c r="JAU16" s="125"/>
      <c r="JAV16" s="125"/>
      <c r="JAW16" s="125"/>
      <c r="JAX16" s="125"/>
      <c r="JAY16" s="125"/>
      <c r="JAZ16" s="125"/>
      <c r="JBA16" s="125"/>
      <c r="JBB16" s="125"/>
      <c r="JBC16" s="125"/>
      <c r="JBD16" s="125"/>
      <c r="JBE16" s="125"/>
      <c r="JBF16" s="125"/>
      <c r="JBG16" s="125"/>
      <c r="JBH16" s="125"/>
      <c r="JBI16" s="125"/>
      <c r="JBJ16" s="125"/>
      <c r="JBK16" s="125"/>
      <c r="JBL16" s="125"/>
      <c r="JBM16" s="125"/>
      <c r="JBN16" s="125"/>
      <c r="JBO16" s="125"/>
      <c r="JBP16" s="125"/>
      <c r="JBQ16" s="125"/>
      <c r="JBR16" s="125"/>
      <c r="JBS16" s="125"/>
      <c r="JBT16" s="125"/>
      <c r="JBU16" s="125"/>
      <c r="JBV16" s="125"/>
      <c r="JBW16" s="125"/>
      <c r="JBX16" s="125"/>
      <c r="JBY16" s="125"/>
      <c r="JBZ16" s="125"/>
      <c r="JCA16" s="125"/>
      <c r="JCB16" s="125"/>
      <c r="JCC16" s="125"/>
      <c r="JCD16" s="125"/>
      <c r="JCE16" s="125"/>
      <c r="JCF16" s="125"/>
      <c r="JCG16" s="125"/>
      <c r="JCH16" s="125"/>
      <c r="JCI16" s="125"/>
      <c r="JCJ16" s="125"/>
      <c r="JCK16" s="125"/>
      <c r="JCL16" s="125"/>
      <c r="JCM16" s="125"/>
      <c r="JCN16" s="125"/>
      <c r="JCO16" s="125"/>
      <c r="JCP16" s="125"/>
      <c r="JCQ16" s="125"/>
      <c r="JCR16" s="125"/>
      <c r="JCS16" s="125"/>
      <c r="JCT16" s="125"/>
      <c r="JCU16" s="125"/>
      <c r="JCV16" s="125"/>
      <c r="JCW16" s="125"/>
      <c r="JCX16" s="125"/>
      <c r="JCY16" s="125"/>
      <c r="JCZ16" s="125"/>
      <c r="JDA16" s="125"/>
      <c r="JDB16" s="125"/>
      <c r="JDC16" s="125"/>
      <c r="JDD16" s="125"/>
      <c r="JDE16" s="125"/>
      <c r="JDF16" s="125"/>
      <c r="JDG16" s="125"/>
      <c r="JDH16" s="125"/>
      <c r="JDI16" s="125"/>
      <c r="JDJ16" s="125"/>
      <c r="JDK16" s="125"/>
      <c r="JDL16" s="125"/>
      <c r="JDM16" s="125"/>
      <c r="JDN16" s="125"/>
      <c r="JDO16" s="125"/>
      <c r="JDP16" s="125"/>
      <c r="JDQ16" s="125"/>
      <c r="JDR16" s="125"/>
      <c r="JDS16" s="125"/>
      <c r="JDT16" s="125"/>
      <c r="JDU16" s="125"/>
      <c r="JDV16" s="125"/>
      <c r="JDW16" s="125"/>
      <c r="JDX16" s="125"/>
      <c r="JDY16" s="125"/>
      <c r="JDZ16" s="125"/>
      <c r="JEA16" s="125"/>
      <c r="JEB16" s="125"/>
      <c r="JEC16" s="125"/>
      <c r="JED16" s="125"/>
      <c r="JEE16" s="125"/>
      <c r="JEF16" s="125"/>
      <c r="JEG16" s="125"/>
      <c r="JEH16" s="125"/>
      <c r="JEI16" s="125"/>
      <c r="JEJ16" s="125"/>
      <c r="JEK16" s="125"/>
      <c r="JEL16" s="125"/>
      <c r="JEM16" s="125"/>
      <c r="JEN16" s="125"/>
      <c r="JEO16" s="125"/>
      <c r="JEP16" s="125"/>
      <c r="JEQ16" s="125"/>
      <c r="JER16" s="125"/>
      <c r="JES16" s="125"/>
      <c r="JET16" s="125"/>
      <c r="JEU16" s="125"/>
      <c r="JEV16" s="125"/>
      <c r="JEW16" s="125"/>
      <c r="JEX16" s="125"/>
      <c r="JEY16" s="125"/>
      <c r="JEZ16" s="125"/>
      <c r="JFA16" s="125"/>
      <c r="JFB16" s="125"/>
      <c r="JFC16" s="125"/>
      <c r="JFD16" s="125"/>
      <c r="JFE16" s="125"/>
      <c r="JFF16" s="125"/>
      <c r="JFG16" s="125"/>
      <c r="JFH16" s="125"/>
      <c r="JFI16" s="125"/>
      <c r="JFJ16" s="125"/>
      <c r="JFK16" s="125"/>
      <c r="JFL16" s="125"/>
      <c r="JFM16" s="125"/>
      <c r="JFN16" s="125"/>
      <c r="JFO16" s="125"/>
      <c r="JFP16" s="125"/>
      <c r="JFQ16" s="125"/>
      <c r="JFR16" s="125"/>
      <c r="JFS16" s="125"/>
      <c r="JFT16" s="125"/>
      <c r="JFU16" s="125"/>
      <c r="JFV16" s="125"/>
      <c r="JFW16" s="125"/>
      <c r="JFX16" s="125"/>
      <c r="JFY16" s="125"/>
      <c r="JFZ16" s="125"/>
      <c r="JGA16" s="125"/>
      <c r="JGB16" s="125"/>
      <c r="JGC16" s="125"/>
      <c r="JGD16" s="125"/>
      <c r="JGE16" s="125"/>
      <c r="JGF16" s="125"/>
      <c r="JGG16" s="125"/>
      <c r="JGH16" s="125"/>
      <c r="JGI16" s="125"/>
      <c r="JGJ16" s="125"/>
      <c r="JGK16" s="125"/>
      <c r="JGL16" s="125"/>
      <c r="JGM16" s="125"/>
      <c r="JGN16" s="125"/>
      <c r="JGO16" s="125"/>
      <c r="JGP16" s="125"/>
      <c r="JGQ16" s="125"/>
      <c r="JGR16" s="125"/>
      <c r="JGS16" s="125"/>
      <c r="JGT16" s="125"/>
      <c r="JGU16" s="125"/>
      <c r="JGV16" s="125"/>
      <c r="JGW16" s="125"/>
      <c r="JGX16" s="125"/>
      <c r="JGY16" s="125"/>
      <c r="JGZ16" s="125"/>
      <c r="JHA16" s="125"/>
      <c r="JHB16" s="125"/>
      <c r="JHC16" s="125"/>
      <c r="JHD16" s="125"/>
      <c r="JHE16" s="125"/>
      <c r="JHF16" s="125"/>
      <c r="JHG16" s="125"/>
      <c r="JHH16" s="125"/>
      <c r="JHI16" s="125"/>
      <c r="JHJ16" s="125"/>
      <c r="JHK16" s="125"/>
      <c r="JHL16" s="125"/>
      <c r="JHM16" s="125"/>
      <c r="JHN16" s="125"/>
      <c r="JHO16" s="125"/>
      <c r="JHP16" s="125"/>
      <c r="JHQ16" s="125"/>
      <c r="JHR16" s="125"/>
      <c r="JHS16" s="125"/>
      <c r="JHT16" s="125"/>
      <c r="JHU16" s="125"/>
      <c r="JHV16" s="125"/>
      <c r="JHW16" s="125"/>
      <c r="JHX16" s="125"/>
      <c r="JHY16" s="125"/>
      <c r="JHZ16" s="125"/>
      <c r="JIA16" s="125"/>
      <c r="JIB16" s="125"/>
      <c r="JIC16" s="125"/>
      <c r="JID16" s="125"/>
      <c r="JIE16" s="125"/>
      <c r="JIF16" s="125"/>
      <c r="JIG16" s="125"/>
      <c r="JIH16" s="125"/>
      <c r="JII16" s="125"/>
      <c r="JIJ16" s="125"/>
      <c r="JIK16" s="125"/>
      <c r="JIL16" s="125"/>
      <c r="JIM16" s="125"/>
      <c r="JIN16" s="125"/>
      <c r="JIO16" s="125"/>
      <c r="JIP16" s="125"/>
      <c r="JIQ16" s="125"/>
      <c r="JIR16" s="125"/>
      <c r="JIS16" s="125"/>
      <c r="JIT16" s="125"/>
      <c r="JIU16" s="125"/>
      <c r="JIV16" s="125"/>
      <c r="JIW16" s="125"/>
      <c r="JIX16" s="125"/>
      <c r="JIY16" s="125"/>
      <c r="JIZ16" s="125"/>
      <c r="JJA16" s="125"/>
      <c r="JJB16" s="125"/>
      <c r="JJC16" s="125"/>
      <c r="JJD16" s="125"/>
      <c r="JJE16" s="125"/>
      <c r="JJF16" s="125"/>
      <c r="JJG16" s="125"/>
      <c r="JJH16" s="125"/>
      <c r="JJI16" s="125"/>
      <c r="JJJ16" s="125"/>
      <c r="JJK16" s="125"/>
      <c r="JJL16" s="125"/>
      <c r="JJM16" s="125"/>
      <c r="JJN16" s="125"/>
      <c r="JJO16" s="125"/>
      <c r="JJP16" s="125"/>
      <c r="JJQ16" s="125"/>
      <c r="JJR16" s="125"/>
      <c r="JJS16" s="125"/>
      <c r="JJT16" s="125"/>
      <c r="JJU16" s="125"/>
      <c r="JJV16" s="125"/>
      <c r="JJW16" s="125"/>
      <c r="JJX16" s="125"/>
      <c r="JJY16" s="125"/>
      <c r="JJZ16" s="125"/>
      <c r="JKA16" s="125"/>
      <c r="JKB16" s="125"/>
      <c r="JKC16" s="125"/>
      <c r="JKD16" s="125"/>
      <c r="JKE16" s="125"/>
      <c r="JKF16" s="125"/>
      <c r="JKG16" s="125"/>
      <c r="JKH16" s="125"/>
      <c r="JKI16" s="125"/>
      <c r="JKJ16" s="125"/>
      <c r="JKK16" s="125"/>
      <c r="JKL16" s="125"/>
      <c r="JKM16" s="125"/>
      <c r="JKN16" s="125"/>
      <c r="JKO16" s="125"/>
      <c r="JKP16" s="125"/>
      <c r="JKQ16" s="125"/>
      <c r="JKR16" s="125"/>
      <c r="JKS16" s="125"/>
      <c r="JKT16" s="125"/>
      <c r="JKU16" s="125"/>
      <c r="JKV16" s="125"/>
      <c r="JKW16" s="125"/>
      <c r="JKX16" s="125"/>
      <c r="JKY16" s="125"/>
      <c r="JKZ16" s="125"/>
      <c r="JLA16" s="125"/>
      <c r="JLB16" s="125"/>
      <c r="JLC16" s="125"/>
      <c r="JLD16" s="125"/>
      <c r="JLE16" s="125"/>
      <c r="JLF16" s="125"/>
      <c r="JLG16" s="125"/>
      <c r="JLH16" s="125"/>
      <c r="JLI16" s="125"/>
      <c r="JLJ16" s="125"/>
      <c r="JLK16" s="125"/>
      <c r="JLL16" s="125"/>
      <c r="JLM16" s="125"/>
      <c r="JLN16" s="125"/>
      <c r="JLO16" s="125"/>
      <c r="JLP16" s="125"/>
      <c r="JLQ16" s="125"/>
      <c r="JLR16" s="125"/>
      <c r="JLS16" s="125"/>
      <c r="JLT16" s="125"/>
      <c r="JLU16" s="125"/>
      <c r="JLV16" s="125"/>
      <c r="JLW16" s="125"/>
      <c r="JLX16" s="125"/>
      <c r="JLY16" s="125"/>
      <c r="JLZ16" s="125"/>
      <c r="JMA16" s="125"/>
      <c r="JMB16" s="125"/>
      <c r="JMC16" s="125"/>
      <c r="JMD16" s="125"/>
      <c r="JME16" s="125"/>
      <c r="JMF16" s="125"/>
      <c r="JMG16" s="125"/>
      <c r="JMH16" s="125"/>
      <c r="JMI16" s="125"/>
      <c r="JMJ16" s="125"/>
      <c r="JMK16" s="125"/>
      <c r="JML16" s="125"/>
      <c r="JMM16" s="125"/>
      <c r="JMN16" s="125"/>
      <c r="JMO16" s="125"/>
      <c r="JMP16" s="125"/>
      <c r="JMQ16" s="125"/>
      <c r="JMR16" s="125"/>
      <c r="JMS16" s="125"/>
      <c r="JMT16" s="125"/>
      <c r="JMU16" s="125"/>
      <c r="JMV16" s="125"/>
      <c r="JMW16" s="125"/>
      <c r="JMX16" s="125"/>
      <c r="JMY16" s="125"/>
      <c r="JMZ16" s="125"/>
      <c r="JNA16" s="125"/>
      <c r="JNB16" s="125"/>
      <c r="JNC16" s="125"/>
      <c r="JND16" s="125"/>
      <c r="JNE16" s="125"/>
      <c r="JNF16" s="125"/>
      <c r="JNG16" s="125"/>
      <c r="JNH16" s="125"/>
      <c r="JNI16" s="125"/>
      <c r="JNJ16" s="125"/>
      <c r="JNK16" s="125"/>
      <c r="JNL16" s="125"/>
      <c r="JNM16" s="125"/>
      <c r="JNN16" s="125"/>
      <c r="JNO16" s="125"/>
      <c r="JNP16" s="125"/>
      <c r="JNQ16" s="125"/>
      <c r="JNR16" s="125"/>
      <c r="JNS16" s="125"/>
      <c r="JNT16" s="125"/>
      <c r="JNU16" s="125"/>
      <c r="JNV16" s="125"/>
      <c r="JNW16" s="125"/>
      <c r="JNX16" s="125"/>
      <c r="JNY16" s="125"/>
      <c r="JNZ16" s="125"/>
      <c r="JOA16" s="125"/>
      <c r="JOB16" s="125"/>
      <c r="JOC16" s="125"/>
      <c r="JOD16" s="125"/>
      <c r="JOE16" s="125"/>
      <c r="JOF16" s="125"/>
      <c r="JOG16" s="125"/>
      <c r="JOH16" s="125"/>
      <c r="JOI16" s="125"/>
      <c r="JOJ16" s="125"/>
      <c r="JOK16" s="125"/>
      <c r="JOL16" s="125"/>
      <c r="JOM16" s="125"/>
      <c r="JON16" s="125"/>
      <c r="JOO16" s="125"/>
      <c r="JOP16" s="125"/>
      <c r="JOQ16" s="125"/>
      <c r="JOR16" s="125"/>
      <c r="JOS16" s="125"/>
      <c r="JOT16" s="125"/>
      <c r="JOU16" s="125"/>
      <c r="JOV16" s="125"/>
      <c r="JOW16" s="125"/>
      <c r="JOX16" s="125"/>
      <c r="JOY16" s="125"/>
      <c r="JOZ16" s="125"/>
      <c r="JPA16" s="125"/>
      <c r="JPB16" s="125"/>
      <c r="JPC16" s="125"/>
      <c r="JPD16" s="125"/>
      <c r="JPE16" s="125"/>
      <c r="JPF16" s="125"/>
      <c r="JPG16" s="125"/>
      <c r="JPH16" s="125"/>
      <c r="JPI16" s="125"/>
      <c r="JPJ16" s="125"/>
      <c r="JPK16" s="125"/>
      <c r="JPL16" s="125"/>
      <c r="JPM16" s="125"/>
      <c r="JPN16" s="125"/>
      <c r="JPO16" s="125"/>
      <c r="JPP16" s="125"/>
      <c r="JPQ16" s="125"/>
      <c r="JPR16" s="125"/>
      <c r="JPS16" s="125"/>
      <c r="JPT16" s="125"/>
      <c r="JPU16" s="125"/>
      <c r="JPV16" s="125"/>
      <c r="JPW16" s="125"/>
      <c r="JPX16" s="125"/>
      <c r="JPY16" s="125"/>
      <c r="JPZ16" s="125"/>
      <c r="JQA16" s="125"/>
      <c r="JQB16" s="125"/>
      <c r="JQC16" s="125"/>
      <c r="JQD16" s="125"/>
      <c r="JQE16" s="125"/>
      <c r="JQF16" s="125"/>
      <c r="JQG16" s="125"/>
      <c r="JQH16" s="125"/>
      <c r="JQI16" s="125"/>
      <c r="JQJ16" s="125"/>
      <c r="JQK16" s="125"/>
      <c r="JQL16" s="125"/>
      <c r="JQM16" s="125"/>
      <c r="JQN16" s="125"/>
      <c r="JQO16" s="125"/>
      <c r="JQP16" s="125"/>
      <c r="JQQ16" s="125"/>
      <c r="JQR16" s="125"/>
      <c r="JQS16" s="125"/>
      <c r="JQT16" s="125"/>
      <c r="JQU16" s="125"/>
      <c r="JQV16" s="125"/>
      <c r="JQW16" s="125"/>
      <c r="JQX16" s="125"/>
      <c r="JQY16" s="125"/>
      <c r="JQZ16" s="125"/>
      <c r="JRA16" s="125"/>
      <c r="JRB16" s="125"/>
      <c r="JRC16" s="125"/>
      <c r="JRD16" s="125"/>
      <c r="JRE16" s="125"/>
      <c r="JRF16" s="125"/>
      <c r="JRG16" s="125"/>
      <c r="JRH16" s="125"/>
      <c r="JRI16" s="125"/>
      <c r="JRJ16" s="125"/>
      <c r="JRK16" s="125"/>
      <c r="JRL16" s="125"/>
      <c r="JRM16" s="125"/>
      <c r="JRN16" s="125"/>
      <c r="JRO16" s="125"/>
      <c r="JRP16" s="125"/>
      <c r="JRQ16" s="125"/>
      <c r="JRR16" s="125"/>
      <c r="JRS16" s="125"/>
      <c r="JRT16" s="125"/>
      <c r="JRU16" s="125"/>
      <c r="JRV16" s="125"/>
      <c r="JRW16" s="125"/>
      <c r="JRX16" s="125"/>
      <c r="JRY16" s="125"/>
      <c r="JRZ16" s="125"/>
      <c r="JSA16" s="125"/>
      <c r="JSB16" s="125"/>
      <c r="JSC16" s="125"/>
      <c r="JSD16" s="125"/>
      <c r="JSE16" s="125"/>
      <c r="JSF16" s="125"/>
      <c r="JSG16" s="125"/>
      <c r="JSH16" s="125"/>
      <c r="JSI16" s="125"/>
      <c r="JSJ16" s="125"/>
      <c r="JSK16" s="125"/>
      <c r="JSL16" s="125"/>
      <c r="JSM16" s="125"/>
      <c r="JSN16" s="125"/>
      <c r="JSO16" s="125"/>
      <c r="JSP16" s="125"/>
      <c r="JSQ16" s="125"/>
      <c r="JSR16" s="125"/>
      <c r="JSS16" s="125"/>
      <c r="JST16" s="125"/>
      <c r="JSU16" s="125"/>
      <c r="JSV16" s="125"/>
      <c r="JSW16" s="125"/>
      <c r="JSX16" s="125"/>
      <c r="JSY16" s="125"/>
      <c r="JSZ16" s="125"/>
      <c r="JTA16" s="125"/>
      <c r="JTB16" s="125"/>
      <c r="JTC16" s="125"/>
      <c r="JTD16" s="125"/>
      <c r="JTE16" s="125"/>
      <c r="JTF16" s="125"/>
      <c r="JTG16" s="125"/>
      <c r="JTH16" s="125"/>
      <c r="JTI16" s="125"/>
      <c r="JTJ16" s="125"/>
      <c r="JTK16" s="125"/>
      <c r="JTL16" s="125"/>
      <c r="JTM16" s="125"/>
      <c r="JTN16" s="125"/>
      <c r="JTO16" s="125"/>
      <c r="JTP16" s="125"/>
      <c r="JTQ16" s="125"/>
      <c r="JTR16" s="125"/>
      <c r="JTS16" s="125"/>
      <c r="JTT16" s="125"/>
      <c r="JTU16" s="125"/>
      <c r="JTV16" s="125"/>
      <c r="JTW16" s="125"/>
      <c r="JTX16" s="125"/>
      <c r="JTY16" s="125"/>
      <c r="JTZ16" s="125"/>
      <c r="JUA16" s="125"/>
      <c r="JUB16" s="125"/>
      <c r="JUC16" s="125"/>
      <c r="JUD16" s="125"/>
      <c r="JUE16" s="125"/>
      <c r="JUF16" s="125"/>
      <c r="JUG16" s="125"/>
      <c r="JUH16" s="125"/>
      <c r="JUI16" s="125"/>
      <c r="JUJ16" s="125"/>
      <c r="JUK16" s="125"/>
      <c r="JUL16" s="125"/>
      <c r="JUM16" s="125"/>
      <c r="JUN16" s="125"/>
      <c r="JUO16" s="125"/>
      <c r="JUP16" s="125"/>
      <c r="JUQ16" s="125"/>
      <c r="JUR16" s="125"/>
      <c r="JUS16" s="125"/>
      <c r="JUT16" s="125"/>
      <c r="JUU16" s="125"/>
      <c r="JUV16" s="125"/>
      <c r="JUW16" s="125"/>
      <c r="JUX16" s="125"/>
      <c r="JUY16" s="125"/>
      <c r="JUZ16" s="125"/>
      <c r="JVA16" s="125"/>
      <c r="JVB16" s="125"/>
      <c r="JVC16" s="125"/>
      <c r="JVD16" s="125"/>
      <c r="JVE16" s="125"/>
      <c r="JVF16" s="125"/>
      <c r="JVG16" s="125"/>
      <c r="JVH16" s="125"/>
      <c r="JVI16" s="125"/>
      <c r="JVJ16" s="125"/>
      <c r="JVK16" s="125"/>
      <c r="JVL16" s="125"/>
      <c r="JVM16" s="125"/>
      <c r="JVN16" s="125"/>
      <c r="JVO16" s="125"/>
      <c r="JVP16" s="125"/>
      <c r="JVQ16" s="125"/>
      <c r="JVR16" s="125"/>
      <c r="JVS16" s="125"/>
      <c r="JVT16" s="125"/>
      <c r="JVU16" s="125"/>
      <c r="JVV16" s="125"/>
      <c r="JVW16" s="125"/>
      <c r="JVX16" s="125"/>
      <c r="JVY16" s="125"/>
      <c r="JVZ16" s="125"/>
      <c r="JWA16" s="125"/>
      <c r="JWB16" s="125"/>
      <c r="JWC16" s="125"/>
      <c r="JWD16" s="125"/>
      <c r="JWE16" s="125"/>
      <c r="JWF16" s="125"/>
      <c r="JWG16" s="125"/>
      <c r="JWH16" s="125"/>
      <c r="JWI16" s="125"/>
      <c r="JWJ16" s="125"/>
      <c r="JWK16" s="125"/>
      <c r="JWL16" s="125"/>
      <c r="JWM16" s="125"/>
      <c r="JWN16" s="125"/>
      <c r="JWO16" s="125"/>
      <c r="JWP16" s="125"/>
      <c r="JWQ16" s="125"/>
      <c r="JWR16" s="125"/>
      <c r="JWS16" s="125"/>
      <c r="JWT16" s="125"/>
      <c r="JWU16" s="125"/>
      <c r="JWV16" s="125"/>
      <c r="JWW16" s="125"/>
      <c r="JWX16" s="125"/>
      <c r="JWY16" s="125"/>
      <c r="JWZ16" s="125"/>
      <c r="JXA16" s="125"/>
      <c r="JXB16" s="125"/>
      <c r="JXC16" s="125"/>
      <c r="JXD16" s="125"/>
      <c r="JXE16" s="125"/>
      <c r="JXF16" s="125"/>
      <c r="JXG16" s="125"/>
      <c r="JXH16" s="125"/>
      <c r="JXI16" s="125"/>
      <c r="JXJ16" s="125"/>
      <c r="JXK16" s="125"/>
      <c r="JXL16" s="125"/>
      <c r="JXM16" s="125"/>
      <c r="JXN16" s="125"/>
      <c r="JXO16" s="125"/>
      <c r="JXP16" s="125"/>
      <c r="JXQ16" s="125"/>
      <c r="JXR16" s="125"/>
      <c r="JXS16" s="125"/>
      <c r="JXT16" s="125"/>
      <c r="JXU16" s="125"/>
      <c r="JXV16" s="125"/>
      <c r="JXW16" s="125"/>
      <c r="JXX16" s="125"/>
      <c r="JXY16" s="125"/>
      <c r="JXZ16" s="125"/>
      <c r="JYA16" s="125"/>
      <c r="JYB16" s="125"/>
      <c r="JYC16" s="125"/>
      <c r="JYD16" s="125"/>
      <c r="JYE16" s="125"/>
      <c r="JYF16" s="125"/>
      <c r="JYG16" s="125"/>
      <c r="JYH16" s="125"/>
      <c r="JYI16" s="125"/>
      <c r="JYJ16" s="125"/>
      <c r="JYK16" s="125"/>
      <c r="JYL16" s="125"/>
      <c r="JYM16" s="125"/>
      <c r="JYN16" s="125"/>
      <c r="JYO16" s="125"/>
      <c r="JYP16" s="125"/>
      <c r="JYQ16" s="125"/>
      <c r="JYR16" s="125"/>
      <c r="JYS16" s="125"/>
      <c r="JYT16" s="125"/>
      <c r="JYU16" s="125"/>
      <c r="JYV16" s="125"/>
      <c r="JYW16" s="125"/>
      <c r="JYX16" s="125"/>
      <c r="JYY16" s="125"/>
      <c r="JYZ16" s="125"/>
      <c r="JZA16" s="125"/>
      <c r="JZB16" s="125"/>
      <c r="JZC16" s="125"/>
      <c r="JZD16" s="125"/>
      <c r="JZE16" s="125"/>
      <c r="JZF16" s="125"/>
      <c r="JZG16" s="125"/>
      <c r="JZH16" s="125"/>
      <c r="JZI16" s="125"/>
      <c r="JZJ16" s="125"/>
      <c r="JZK16" s="125"/>
      <c r="JZL16" s="125"/>
      <c r="JZM16" s="125"/>
      <c r="JZN16" s="125"/>
      <c r="JZO16" s="125"/>
      <c r="JZP16" s="125"/>
      <c r="JZQ16" s="125"/>
      <c r="JZR16" s="125"/>
      <c r="JZS16" s="125"/>
      <c r="JZT16" s="125"/>
      <c r="JZU16" s="125"/>
      <c r="JZV16" s="125"/>
      <c r="JZW16" s="125"/>
      <c r="JZX16" s="125"/>
      <c r="JZY16" s="125"/>
      <c r="JZZ16" s="125"/>
      <c r="KAA16" s="125"/>
      <c r="KAB16" s="125"/>
      <c r="KAC16" s="125"/>
      <c r="KAD16" s="125"/>
      <c r="KAE16" s="125"/>
      <c r="KAF16" s="125"/>
      <c r="KAG16" s="125"/>
      <c r="KAH16" s="125"/>
      <c r="KAI16" s="125"/>
      <c r="KAJ16" s="125"/>
      <c r="KAK16" s="125"/>
      <c r="KAL16" s="125"/>
      <c r="KAM16" s="125"/>
      <c r="KAN16" s="125"/>
      <c r="KAO16" s="125"/>
      <c r="KAP16" s="125"/>
      <c r="KAQ16" s="125"/>
      <c r="KAR16" s="125"/>
      <c r="KAS16" s="125"/>
      <c r="KAT16" s="125"/>
      <c r="KAU16" s="125"/>
      <c r="KAV16" s="125"/>
      <c r="KAW16" s="125"/>
      <c r="KAX16" s="125"/>
      <c r="KAY16" s="125"/>
      <c r="KAZ16" s="125"/>
      <c r="KBA16" s="125"/>
      <c r="KBB16" s="125"/>
      <c r="KBC16" s="125"/>
      <c r="KBD16" s="125"/>
      <c r="KBE16" s="125"/>
      <c r="KBF16" s="125"/>
      <c r="KBG16" s="125"/>
      <c r="KBH16" s="125"/>
      <c r="KBI16" s="125"/>
      <c r="KBJ16" s="125"/>
      <c r="KBK16" s="125"/>
      <c r="KBL16" s="125"/>
      <c r="KBM16" s="125"/>
      <c r="KBN16" s="125"/>
      <c r="KBO16" s="125"/>
      <c r="KBP16" s="125"/>
      <c r="KBQ16" s="125"/>
      <c r="KBR16" s="125"/>
      <c r="KBS16" s="125"/>
      <c r="KBT16" s="125"/>
      <c r="KBU16" s="125"/>
      <c r="KBV16" s="125"/>
      <c r="KBW16" s="125"/>
      <c r="KBX16" s="125"/>
      <c r="KBY16" s="125"/>
      <c r="KBZ16" s="125"/>
      <c r="KCA16" s="125"/>
      <c r="KCB16" s="125"/>
      <c r="KCC16" s="125"/>
      <c r="KCD16" s="125"/>
      <c r="KCE16" s="125"/>
      <c r="KCF16" s="125"/>
      <c r="KCG16" s="125"/>
      <c r="KCH16" s="125"/>
      <c r="KCI16" s="125"/>
      <c r="KCJ16" s="125"/>
      <c r="KCK16" s="125"/>
      <c r="KCL16" s="125"/>
      <c r="KCM16" s="125"/>
      <c r="KCN16" s="125"/>
      <c r="KCO16" s="125"/>
      <c r="KCP16" s="125"/>
      <c r="KCQ16" s="125"/>
      <c r="KCR16" s="125"/>
      <c r="KCS16" s="125"/>
      <c r="KCT16" s="125"/>
      <c r="KCU16" s="125"/>
      <c r="KCV16" s="125"/>
      <c r="KCW16" s="125"/>
      <c r="KCX16" s="125"/>
      <c r="KCY16" s="125"/>
      <c r="KCZ16" s="125"/>
      <c r="KDA16" s="125"/>
      <c r="KDB16" s="125"/>
      <c r="KDC16" s="125"/>
      <c r="KDD16" s="125"/>
      <c r="KDE16" s="125"/>
      <c r="KDF16" s="125"/>
      <c r="KDG16" s="125"/>
      <c r="KDH16" s="125"/>
      <c r="KDI16" s="125"/>
      <c r="KDJ16" s="125"/>
      <c r="KDK16" s="125"/>
      <c r="KDL16" s="125"/>
      <c r="KDM16" s="125"/>
      <c r="KDN16" s="125"/>
      <c r="KDO16" s="125"/>
      <c r="KDP16" s="125"/>
      <c r="KDQ16" s="125"/>
      <c r="KDR16" s="125"/>
      <c r="KDS16" s="125"/>
      <c r="KDT16" s="125"/>
      <c r="KDU16" s="125"/>
      <c r="KDV16" s="125"/>
      <c r="KDW16" s="125"/>
      <c r="KDX16" s="125"/>
      <c r="KDY16" s="125"/>
      <c r="KDZ16" s="125"/>
      <c r="KEA16" s="125"/>
      <c r="KEB16" s="125"/>
      <c r="KEC16" s="125"/>
      <c r="KED16" s="125"/>
      <c r="KEE16" s="125"/>
      <c r="KEF16" s="125"/>
      <c r="KEG16" s="125"/>
      <c r="KEH16" s="125"/>
      <c r="KEI16" s="125"/>
      <c r="KEJ16" s="125"/>
      <c r="KEK16" s="125"/>
      <c r="KEL16" s="125"/>
      <c r="KEM16" s="125"/>
      <c r="KEN16" s="125"/>
      <c r="KEO16" s="125"/>
      <c r="KEP16" s="125"/>
      <c r="KEQ16" s="125"/>
      <c r="KER16" s="125"/>
      <c r="KES16" s="125"/>
      <c r="KET16" s="125"/>
      <c r="KEU16" s="125"/>
      <c r="KEV16" s="125"/>
      <c r="KEW16" s="125"/>
      <c r="KEX16" s="125"/>
      <c r="KEY16" s="125"/>
      <c r="KEZ16" s="125"/>
      <c r="KFA16" s="125"/>
      <c r="KFB16" s="125"/>
      <c r="KFC16" s="125"/>
      <c r="KFD16" s="125"/>
      <c r="KFE16" s="125"/>
      <c r="KFF16" s="125"/>
      <c r="KFG16" s="125"/>
      <c r="KFH16" s="125"/>
      <c r="KFI16" s="125"/>
      <c r="KFJ16" s="125"/>
      <c r="KFK16" s="125"/>
      <c r="KFL16" s="125"/>
      <c r="KFM16" s="125"/>
      <c r="KFN16" s="125"/>
      <c r="KFO16" s="125"/>
      <c r="KFP16" s="125"/>
      <c r="KFQ16" s="125"/>
      <c r="KFR16" s="125"/>
      <c r="KFS16" s="125"/>
      <c r="KFT16" s="125"/>
      <c r="KFU16" s="125"/>
      <c r="KFV16" s="125"/>
      <c r="KFW16" s="125"/>
      <c r="KFX16" s="125"/>
      <c r="KFY16" s="125"/>
      <c r="KFZ16" s="125"/>
      <c r="KGA16" s="125"/>
      <c r="KGB16" s="125"/>
      <c r="KGC16" s="125"/>
      <c r="KGD16" s="125"/>
      <c r="KGE16" s="125"/>
      <c r="KGF16" s="125"/>
      <c r="KGG16" s="125"/>
      <c r="KGH16" s="125"/>
      <c r="KGI16" s="125"/>
      <c r="KGJ16" s="125"/>
      <c r="KGK16" s="125"/>
      <c r="KGL16" s="125"/>
      <c r="KGM16" s="125"/>
      <c r="KGN16" s="125"/>
      <c r="KGO16" s="125"/>
      <c r="KGP16" s="125"/>
      <c r="KGQ16" s="125"/>
      <c r="KGR16" s="125"/>
      <c r="KGS16" s="125"/>
      <c r="KGT16" s="125"/>
      <c r="KGU16" s="125"/>
      <c r="KGV16" s="125"/>
      <c r="KGW16" s="125"/>
      <c r="KGX16" s="125"/>
      <c r="KGY16" s="125"/>
      <c r="KGZ16" s="125"/>
      <c r="KHA16" s="125"/>
      <c r="KHB16" s="125"/>
      <c r="KHC16" s="125"/>
      <c r="KHD16" s="125"/>
      <c r="KHE16" s="125"/>
      <c r="KHF16" s="125"/>
      <c r="KHG16" s="125"/>
      <c r="KHH16" s="125"/>
      <c r="KHI16" s="125"/>
      <c r="KHJ16" s="125"/>
      <c r="KHK16" s="125"/>
      <c r="KHL16" s="125"/>
      <c r="KHM16" s="125"/>
      <c r="KHN16" s="125"/>
      <c r="KHO16" s="125"/>
      <c r="KHP16" s="125"/>
      <c r="KHQ16" s="125"/>
      <c r="KHR16" s="125"/>
      <c r="KHS16" s="125"/>
      <c r="KHT16" s="125"/>
      <c r="KHU16" s="125"/>
      <c r="KHV16" s="125"/>
      <c r="KHW16" s="125"/>
      <c r="KHX16" s="125"/>
      <c r="KHY16" s="125"/>
      <c r="KHZ16" s="125"/>
      <c r="KIA16" s="125"/>
      <c r="KIB16" s="125"/>
      <c r="KIC16" s="125"/>
      <c r="KID16" s="125"/>
      <c r="KIE16" s="125"/>
      <c r="KIF16" s="125"/>
      <c r="KIG16" s="125"/>
      <c r="KIH16" s="125"/>
      <c r="KII16" s="125"/>
      <c r="KIJ16" s="125"/>
      <c r="KIK16" s="125"/>
      <c r="KIL16" s="125"/>
      <c r="KIM16" s="125"/>
      <c r="KIN16" s="125"/>
      <c r="KIO16" s="125"/>
      <c r="KIP16" s="125"/>
      <c r="KIQ16" s="125"/>
      <c r="KIR16" s="125"/>
      <c r="KIS16" s="125"/>
      <c r="KIT16" s="125"/>
      <c r="KIU16" s="125"/>
      <c r="KIV16" s="125"/>
      <c r="KIW16" s="125"/>
      <c r="KIX16" s="125"/>
      <c r="KIY16" s="125"/>
      <c r="KIZ16" s="125"/>
      <c r="KJA16" s="125"/>
      <c r="KJB16" s="125"/>
      <c r="KJC16" s="125"/>
      <c r="KJD16" s="125"/>
      <c r="KJE16" s="125"/>
      <c r="KJF16" s="125"/>
      <c r="KJG16" s="125"/>
      <c r="KJH16" s="125"/>
      <c r="KJI16" s="125"/>
      <c r="KJJ16" s="125"/>
      <c r="KJK16" s="125"/>
      <c r="KJL16" s="125"/>
      <c r="KJM16" s="125"/>
      <c r="KJN16" s="125"/>
      <c r="KJO16" s="125"/>
      <c r="KJP16" s="125"/>
      <c r="KJQ16" s="125"/>
      <c r="KJR16" s="125"/>
      <c r="KJS16" s="125"/>
      <c r="KJT16" s="125"/>
      <c r="KJU16" s="125"/>
      <c r="KJV16" s="125"/>
      <c r="KJW16" s="125"/>
      <c r="KJX16" s="125"/>
      <c r="KJY16" s="125"/>
      <c r="KJZ16" s="125"/>
      <c r="KKA16" s="125"/>
      <c r="KKB16" s="125"/>
      <c r="KKC16" s="125"/>
      <c r="KKD16" s="125"/>
      <c r="KKE16" s="125"/>
      <c r="KKF16" s="125"/>
      <c r="KKG16" s="125"/>
      <c r="KKH16" s="125"/>
      <c r="KKI16" s="125"/>
      <c r="KKJ16" s="125"/>
      <c r="KKK16" s="125"/>
      <c r="KKL16" s="125"/>
      <c r="KKM16" s="125"/>
      <c r="KKN16" s="125"/>
      <c r="KKO16" s="125"/>
      <c r="KKP16" s="125"/>
      <c r="KKQ16" s="125"/>
      <c r="KKR16" s="125"/>
      <c r="KKS16" s="125"/>
      <c r="KKT16" s="125"/>
      <c r="KKU16" s="125"/>
      <c r="KKV16" s="125"/>
      <c r="KKW16" s="125"/>
      <c r="KKX16" s="125"/>
      <c r="KKY16" s="125"/>
      <c r="KKZ16" s="125"/>
      <c r="KLA16" s="125"/>
      <c r="KLB16" s="125"/>
      <c r="KLC16" s="125"/>
      <c r="KLD16" s="125"/>
      <c r="KLE16" s="125"/>
      <c r="KLF16" s="125"/>
      <c r="KLG16" s="125"/>
      <c r="KLH16" s="125"/>
      <c r="KLI16" s="125"/>
      <c r="KLJ16" s="125"/>
      <c r="KLK16" s="125"/>
      <c r="KLL16" s="125"/>
      <c r="KLM16" s="125"/>
      <c r="KLN16" s="125"/>
      <c r="KLO16" s="125"/>
      <c r="KLP16" s="125"/>
      <c r="KLQ16" s="125"/>
      <c r="KLR16" s="125"/>
      <c r="KLS16" s="125"/>
      <c r="KLT16" s="125"/>
      <c r="KLU16" s="125"/>
      <c r="KLV16" s="125"/>
      <c r="KLW16" s="125"/>
      <c r="KLX16" s="125"/>
      <c r="KLY16" s="125"/>
      <c r="KLZ16" s="125"/>
      <c r="KMA16" s="125"/>
      <c r="KMB16" s="125"/>
      <c r="KMC16" s="125"/>
      <c r="KMD16" s="125"/>
      <c r="KME16" s="125"/>
      <c r="KMF16" s="125"/>
      <c r="KMG16" s="125"/>
      <c r="KMH16" s="125"/>
      <c r="KMI16" s="125"/>
      <c r="KMJ16" s="125"/>
      <c r="KMK16" s="125"/>
      <c r="KML16" s="125"/>
      <c r="KMM16" s="125"/>
      <c r="KMN16" s="125"/>
      <c r="KMO16" s="125"/>
      <c r="KMP16" s="125"/>
      <c r="KMQ16" s="125"/>
      <c r="KMR16" s="125"/>
      <c r="KMS16" s="125"/>
      <c r="KMT16" s="125"/>
      <c r="KMU16" s="125"/>
      <c r="KMV16" s="125"/>
      <c r="KMW16" s="125"/>
      <c r="KMX16" s="125"/>
      <c r="KMY16" s="125"/>
      <c r="KMZ16" s="125"/>
      <c r="KNA16" s="125"/>
      <c r="KNB16" s="125"/>
      <c r="KNC16" s="125"/>
      <c r="KND16" s="125"/>
      <c r="KNE16" s="125"/>
      <c r="KNF16" s="125"/>
      <c r="KNG16" s="125"/>
      <c r="KNH16" s="125"/>
      <c r="KNI16" s="125"/>
      <c r="KNJ16" s="125"/>
      <c r="KNK16" s="125"/>
      <c r="KNL16" s="125"/>
      <c r="KNM16" s="125"/>
      <c r="KNN16" s="125"/>
      <c r="KNO16" s="125"/>
      <c r="KNP16" s="125"/>
      <c r="KNQ16" s="125"/>
      <c r="KNR16" s="125"/>
      <c r="KNS16" s="125"/>
      <c r="KNT16" s="125"/>
      <c r="KNU16" s="125"/>
      <c r="KNV16" s="125"/>
      <c r="KNW16" s="125"/>
      <c r="KNX16" s="125"/>
      <c r="KNY16" s="125"/>
      <c r="KNZ16" s="125"/>
      <c r="KOA16" s="125"/>
      <c r="KOB16" s="125"/>
      <c r="KOC16" s="125"/>
      <c r="KOD16" s="125"/>
      <c r="KOE16" s="125"/>
      <c r="KOF16" s="125"/>
      <c r="KOG16" s="125"/>
      <c r="KOH16" s="125"/>
      <c r="KOI16" s="125"/>
      <c r="KOJ16" s="125"/>
      <c r="KOK16" s="125"/>
      <c r="KOL16" s="125"/>
      <c r="KOM16" s="125"/>
      <c r="KON16" s="125"/>
      <c r="KOO16" s="125"/>
      <c r="KOP16" s="125"/>
      <c r="KOQ16" s="125"/>
      <c r="KOR16" s="125"/>
      <c r="KOS16" s="125"/>
      <c r="KOT16" s="125"/>
      <c r="KOU16" s="125"/>
      <c r="KOV16" s="125"/>
      <c r="KOW16" s="125"/>
      <c r="KOX16" s="125"/>
      <c r="KOY16" s="125"/>
      <c r="KOZ16" s="125"/>
      <c r="KPA16" s="125"/>
      <c r="KPB16" s="125"/>
      <c r="KPC16" s="125"/>
      <c r="KPD16" s="125"/>
      <c r="KPE16" s="125"/>
      <c r="KPF16" s="125"/>
      <c r="KPG16" s="125"/>
      <c r="KPH16" s="125"/>
      <c r="KPI16" s="125"/>
      <c r="KPJ16" s="125"/>
      <c r="KPK16" s="125"/>
      <c r="KPL16" s="125"/>
      <c r="KPM16" s="125"/>
      <c r="KPN16" s="125"/>
      <c r="KPO16" s="125"/>
      <c r="KPP16" s="125"/>
      <c r="KPQ16" s="125"/>
      <c r="KPR16" s="125"/>
      <c r="KPS16" s="125"/>
      <c r="KPT16" s="125"/>
      <c r="KPU16" s="125"/>
      <c r="KPV16" s="125"/>
      <c r="KPW16" s="125"/>
      <c r="KPX16" s="125"/>
      <c r="KPY16" s="125"/>
      <c r="KPZ16" s="125"/>
      <c r="KQA16" s="125"/>
      <c r="KQB16" s="125"/>
      <c r="KQC16" s="125"/>
      <c r="KQD16" s="125"/>
      <c r="KQE16" s="125"/>
      <c r="KQF16" s="125"/>
      <c r="KQG16" s="125"/>
      <c r="KQH16" s="125"/>
      <c r="KQI16" s="125"/>
      <c r="KQJ16" s="125"/>
      <c r="KQK16" s="125"/>
      <c r="KQL16" s="125"/>
      <c r="KQM16" s="125"/>
      <c r="KQN16" s="125"/>
      <c r="KQO16" s="125"/>
      <c r="KQP16" s="125"/>
      <c r="KQQ16" s="125"/>
      <c r="KQR16" s="125"/>
      <c r="KQS16" s="125"/>
      <c r="KQT16" s="125"/>
      <c r="KQU16" s="125"/>
      <c r="KQV16" s="125"/>
      <c r="KQW16" s="125"/>
      <c r="KQX16" s="125"/>
      <c r="KQY16" s="125"/>
      <c r="KQZ16" s="125"/>
      <c r="KRA16" s="125"/>
      <c r="KRB16" s="125"/>
      <c r="KRC16" s="125"/>
      <c r="KRD16" s="125"/>
      <c r="KRE16" s="125"/>
      <c r="KRF16" s="125"/>
      <c r="KRG16" s="125"/>
      <c r="KRH16" s="125"/>
      <c r="KRI16" s="125"/>
      <c r="KRJ16" s="125"/>
      <c r="KRK16" s="125"/>
      <c r="KRL16" s="125"/>
      <c r="KRM16" s="125"/>
      <c r="KRN16" s="125"/>
      <c r="KRO16" s="125"/>
      <c r="KRP16" s="125"/>
      <c r="KRQ16" s="125"/>
      <c r="KRR16" s="125"/>
      <c r="KRS16" s="125"/>
      <c r="KRT16" s="125"/>
      <c r="KRU16" s="125"/>
      <c r="KRV16" s="125"/>
      <c r="KRW16" s="125"/>
      <c r="KRX16" s="125"/>
      <c r="KRY16" s="125"/>
      <c r="KRZ16" s="125"/>
      <c r="KSA16" s="125"/>
      <c r="KSB16" s="125"/>
      <c r="KSC16" s="125"/>
      <c r="KSD16" s="125"/>
      <c r="KSE16" s="125"/>
      <c r="KSF16" s="125"/>
      <c r="KSG16" s="125"/>
      <c r="KSH16" s="125"/>
      <c r="KSI16" s="125"/>
      <c r="KSJ16" s="125"/>
      <c r="KSK16" s="125"/>
      <c r="KSL16" s="125"/>
      <c r="KSM16" s="125"/>
      <c r="KSN16" s="125"/>
      <c r="KSO16" s="125"/>
      <c r="KSP16" s="125"/>
      <c r="KSQ16" s="125"/>
      <c r="KSR16" s="125"/>
      <c r="KSS16" s="125"/>
      <c r="KST16" s="125"/>
      <c r="KSU16" s="125"/>
      <c r="KSV16" s="125"/>
      <c r="KSW16" s="125"/>
      <c r="KSX16" s="125"/>
      <c r="KSY16" s="125"/>
      <c r="KSZ16" s="125"/>
      <c r="KTA16" s="125"/>
      <c r="KTB16" s="125"/>
      <c r="KTC16" s="125"/>
      <c r="KTD16" s="125"/>
      <c r="KTE16" s="125"/>
      <c r="KTF16" s="125"/>
      <c r="KTG16" s="125"/>
      <c r="KTH16" s="125"/>
      <c r="KTI16" s="125"/>
      <c r="KTJ16" s="125"/>
      <c r="KTK16" s="125"/>
      <c r="KTL16" s="125"/>
      <c r="KTM16" s="125"/>
      <c r="KTN16" s="125"/>
      <c r="KTO16" s="125"/>
      <c r="KTP16" s="125"/>
      <c r="KTQ16" s="125"/>
      <c r="KTR16" s="125"/>
      <c r="KTS16" s="125"/>
      <c r="KTT16" s="125"/>
      <c r="KTU16" s="125"/>
      <c r="KTV16" s="125"/>
      <c r="KTW16" s="125"/>
      <c r="KTX16" s="125"/>
      <c r="KTY16" s="125"/>
      <c r="KTZ16" s="125"/>
      <c r="KUA16" s="125"/>
      <c r="KUB16" s="125"/>
      <c r="KUC16" s="125"/>
      <c r="KUD16" s="125"/>
      <c r="KUE16" s="125"/>
      <c r="KUF16" s="125"/>
      <c r="KUG16" s="125"/>
      <c r="KUH16" s="125"/>
      <c r="KUI16" s="125"/>
      <c r="KUJ16" s="125"/>
      <c r="KUK16" s="125"/>
      <c r="KUL16" s="125"/>
      <c r="KUM16" s="125"/>
      <c r="KUN16" s="125"/>
      <c r="KUO16" s="125"/>
      <c r="KUP16" s="125"/>
      <c r="KUQ16" s="125"/>
      <c r="KUR16" s="125"/>
      <c r="KUS16" s="125"/>
      <c r="KUT16" s="125"/>
      <c r="KUU16" s="125"/>
      <c r="KUV16" s="125"/>
      <c r="KUW16" s="125"/>
      <c r="KUX16" s="125"/>
      <c r="KUY16" s="125"/>
      <c r="KUZ16" s="125"/>
      <c r="KVA16" s="125"/>
      <c r="KVB16" s="125"/>
      <c r="KVC16" s="125"/>
      <c r="KVD16" s="125"/>
      <c r="KVE16" s="125"/>
      <c r="KVF16" s="125"/>
      <c r="KVG16" s="125"/>
      <c r="KVH16" s="125"/>
      <c r="KVI16" s="125"/>
      <c r="KVJ16" s="125"/>
      <c r="KVK16" s="125"/>
      <c r="KVL16" s="125"/>
      <c r="KVM16" s="125"/>
      <c r="KVN16" s="125"/>
      <c r="KVO16" s="125"/>
      <c r="KVP16" s="125"/>
      <c r="KVQ16" s="125"/>
      <c r="KVR16" s="125"/>
      <c r="KVS16" s="125"/>
      <c r="KVT16" s="125"/>
      <c r="KVU16" s="125"/>
      <c r="KVV16" s="125"/>
      <c r="KVW16" s="125"/>
      <c r="KVX16" s="125"/>
      <c r="KVY16" s="125"/>
      <c r="KVZ16" s="125"/>
      <c r="KWA16" s="125"/>
      <c r="KWB16" s="125"/>
      <c r="KWC16" s="125"/>
      <c r="KWD16" s="125"/>
      <c r="KWE16" s="125"/>
      <c r="KWF16" s="125"/>
      <c r="KWG16" s="125"/>
      <c r="KWH16" s="125"/>
      <c r="KWI16" s="125"/>
      <c r="KWJ16" s="125"/>
      <c r="KWK16" s="125"/>
      <c r="KWL16" s="125"/>
      <c r="KWM16" s="125"/>
      <c r="KWN16" s="125"/>
      <c r="KWO16" s="125"/>
      <c r="KWP16" s="125"/>
      <c r="KWQ16" s="125"/>
      <c r="KWR16" s="125"/>
      <c r="KWS16" s="125"/>
      <c r="KWT16" s="125"/>
      <c r="KWU16" s="125"/>
      <c r="KWV16" s="125"/>
      <c r="KWW16" s="125"/>
      <c r="KWX16" s="125"/>
      <c r="KWY16" s="125"/>
      <c r="KWZ16" s="125"/>
      <c r="KXA16" s="125"/>
      <c r="KXB16" s="125"/>
      <c r="KXC16" s="125"/>
      <c r="KXD16" s="125"/>
      <c r="KXE16" s="125"/>
      <c r="KXF16" s="125"/>
      <c r="KXG16" s="125"/>
      <c r="KXH16" s="125"/>
      <c r="KXI16" s="125"/>
      <c r="KXJ16" s="125"/>
      <c r="KXK16" s="125"/>
      <c r="KXL16" s="125"/>
      <c r="KXM16" s="125"/>
      <c r="KXN16" s="125"/>
      <c r="KXO16" s="125"/>
      <c r="KXP16" s="125"/>
      <c r="KXQ16" s="125"/>
      <c r="KXR16" s="125"/>
      <c r="KXS16" s="125"/>
      <c r="KXT16" s="125"/>
      <c r="KXU16" s="125"/>
      <c r="KXV16" s="125"/>
      <c r="KXW16" s="125"/>
      <c r="KXX16" s="125"/>
      <c r="KXY16" s="125"/>
      <c r="KXZ16" s="125"/>
      <c r="KYA16" s="125"/>
      <c r="KYB16" s="125"/>
      <c r="KYC16" s="125"/>
      <c r="KYD16" s="125"/>
      <c r="KYE16" s="125"/>
      <c r="KYF16" s="125"/>
      <c r="KYG16" s="125"/>
      <c r="KYH16" s="125"/>
      <c r="KYI16" s="125"/>
      <c r="KYJ16" s="125"/>
      <c r="KYK16" s="125"/>
      <c r="KYL16" s="125"/>
      <c r="KYM16" s="125"/>
      <c r="KYN16" s="125"/>
      <c r="KYO16" s="125"/>
      <c r="KYP16" s="125"/>
      <c r="KYQ16" s="125"/>
      <c r="KYR16" s="125"/>
      <c r="KYS16" s="125"/>
      <c r="KYT16" s="125"/>
      <c r="KYU16" s="125"/>
      <c r="KYV16" s="125"/>
      <c r="KYW16" s="125"/>
      <c r="KYX16" s="125"/>
      <c r="KYY16" s="125"/>
      <c r="KYZ16" s="125"/>
      <c r="KZA16" s="125"/>
      <c r="KZB16" s="125"/>
      <c r="KZC16" s="125"/>
      <c r="KZD16" s="125"/>
      <c r="KZE16" s="125"/>
      <c r="KZF16" s="125"/>
      <c r="KZG16" s="125"/>
      <c r="KZH16" s="125"/>
      <c r="KZI16" s="125"/>
      <c r="KZJ16" s="125"/>
      <c r="KZK16" s="125"/>
      <c r="KZL16" s="125"/>
      <c r="KZM16" s="125"/>
      <c r="KZN16" s="125"/>
      <c r="KZO16" s="125"/>
      <c r="KZP16" s="125"/>
      <c r="KZQ16" s="125"/>
      <c r="KZR16" s="125"/>
      <c r="KZS16" s="125"/>
      <c r="KZT16" s="125"/>
      <c r="KZU16" s="125"/>
      <c r="KZV16" s="125"/>
      <c r="KZW16" s="125"/>
      <c r="KZX16" s="125"/>
      <c r="KZY16" s="125"/>
      <c r="KZZ16" s="125"/>
      <c r="LAA16" s="125"/>
      <c r="LAB16" s="125"/>
      <c r="LAC16" s="125"/>
      <c r="LAD16" s="125"/>
      <c r="LAE16" s="125"/>
      <c r="LAF16" s="125"/>
      <c r="LAG16" s="125"/>
      <c r="LAH16" s="125"/>
      <c r="LAI16" s="125"/>
      <c r="LAJ16" s="125"/>
      <c r="LAK16" s="125"/>
      <c r="LAL16" s="125"/>
      <c r="LAM16" s="125"/>
      <c r="LAN16" s="125"/>
      <c r="LAO16" s="125"/>
      <c r="LAP16" s="125"/>
      <c r="LAQ16" s="125"/>
      <c r="LAR16" s="125"/>
      <c r="LAS16" s="125"/>
      <c r="LAT16" s="125"/>
      <c r="LAU16" s="125"/>
      <c r="LAV16" s="125"/>
      <c r="LAW16" s="125"/>
      <c r="LAX16" s="125"/>
      <c r="LAY16" s="125"/>
      <c r="LAZ16" s="125"/>
      <c r="LBA16" s="125"/>
      <c r="LBB16" s="125"/>
      <c r="LBC16" s="125"/>
      <c r="LBD16" s="125"/>
      <c r="LBE16" s="125"/>
      <c r="LBF16" s="125"/>
      <c r="LBG16" s="125"/>
      <c r="LBH16" s="125"/>
      <c r="LBI16" s="125"/>
      <c r="LBJ16" s="125"/>
      <c r="LBK16" s="125"/>
      <c r="LBL16" s="125"/>
      <c r="LBM16" s="125"/>
      <c r="LBN16" s="125"/>
      <c r="LBO16" s="125"/>
      <c r="LBP16" s="125"/>
      <c r="LBQ16" s="125"/>
      <c r="LBR16" s="125"/>
      <c r="LBS16" s="125"/>
      <c r="LBT16" s="125"/>
      <c r="LBU16" s="125"/>
      <c r="LBV16" s="125"/>
      <c r="LBW16" s="125"/>
      <c r="LBX16" s="125"/>
      <c r="LBY16" s="125"/>
      <c r="LBZ16" s="125"/>
      <c r="LCA16" s="125"/>
      <c r="LCB16" s="125"/>
      <c r="LCC16" s="125"/>
      <c r="LCD16" s="125"/>
      <c r="LCE16" s="125"/>
      <c r="LCF16" s="125"/>
      <c r="LCG16" s="125"/>
      <c r="LCH16" s="125"/>
      <c r="LCI16" s="125"/>
      <c r="LCJ16" s="125"/>
      <c r="LCK16" s="125"/>
      <c r="LCL16" s="125"/>
      <c r="LCM16" s="125"/>
      <c r="LCN16" s="125"/>
      <c r="LCO16" s="125"/>
      <c r="LCP16" s="125"/>
      <c r="LCQ16" s="125"/>
      <c r="LCR16" s="125"/>
      <c r="LCS16" s="125"/>
      <c r="LCT16" s="125"/>
      <c r="LCU16" s="125"/>
      <c r="LCV16" s="125"/>
      <c r="LCW16" s="125"/>
      <c r="LCX16" s="125"/>
      <c r="LCY16" s="125"/>
      <c r="LCZ16" s="125"/>
      <c r="LDA16" s="125"/>
      <c r="LDB16" s="125"/>
      <c r="LDC16" s="125"/>
      <c r="LDD16" s="125"/>
      <c r="LDE16" s="125"/>
      <c r="LDF16" s="125"/>
      <c r="LDG16" s="125"/>
      <c r="LDH16" s="125"/>
      <c r="LDI16" s="125"/>
      <c r="LDJ16" s="125"/>
      <c r="LDK16" s="125"/>
      <c r="LDL16" s="125"/>
      <c r="LDM16" s="125"/>
      <c r="LDN16" s="125"/>
      <c r="LDO16" s="125"/>
      <c r="LDP16" s="125"/>
      <c r="LDQ16" s="125"/>
      <c r="LDR16" s="125"/>
      <c r="LDS16" s="125"/>
      <c r="LDT16" s="125"/>
      <c r="LDU16" s="125"/>
      <c r="LDV16" s="125"/>
      <c r="LDW16" s="125"/>
      <c r="LDX16" s="125"/>
      <c r="LDY16" s="125"/>
      <c r="LDZ16" s="125"/>
      <c r="LEA16" s="125"/>
      <c r="LEB16" s="125"/>
      <c r="LEC16" s="125"/>
      <c r="LED16" s="125"/>
      <c r="LEE16" s="125"/>
      <c r="LEF16" s="125"/>
      <c r="LEG16" s="125"/>
      <c r="LEH16" s="125"/>
      <c r="LEI16" s="125"/>
      <c r="LEJ16" s="125"/>
      <c r="LEK16" s="125"/>
      <c r="LEL16" s="125"/>
      <c r="LEM16" s="125"/>
      <c r="LEN16" s="125"/>
      <c r="LEO16" s="125"/>
      <c r="LEP16" s="125"/>
      <c r="LEQ16" s="125"/>
      <c r="LER16" s="125"/>
      <c r="LES16" s="125"/>
      <c r="LET16" s="125"/>
      <c r="LEU16" s="125"/>
      <c r="LEV16" s="125"/>
      <c r="LEW16" s="125"/>
      <c r="LEX16" s="125"/>
      <c r="LEY16" s="125"/>
      <c r="LEZ16" s="125"/>
      <c r="LFA16" s="125"/>
      <c r="LFB16" s="125"/>
      <c r="LFC16" s="125"/>
      <c r="LFD16" s="125"/>
      <c r="LFE16" s="125"/>
      <c r="LFF16" s="125"/>
      <c r="LFG16" s="125"/>
      <c r="LFH16" s="125"/>
      <c r="LFI16" s="125"/>
      <c r="LFJ16" s="125"/>
      <c r="LFK16" s="125"/>
      <c r="LFL16" s="125"/>
      <c r="LFM16" s="125"/>
      <c r="LFN16" s="125"/>
      <c r="LFO16" s="125"/>
      <c r="LFP16" s="125"/>
      <c r="LFQ16" s="125"/>
      <c r="LFR16" s="125"/>
      <c r="LFS16" s="125"/>
      <c r="LFT16" s="125"/>
      <c r="LFU16" s="125"/>
      <c r="LFV16" s="125"/>
      <c r="LFW16" s="125"/>
      <c r="LFX16" s="125"/>
      <c r="LFY16" s="125"/>
      <c r="LFZ16" s="125"/>
      <c r="LGA16" s="125"/>
      <c r="LGB16" s="125"/>
      <c r="LGC16" s="125"/>
      <c r="LGD16" s="125"/>
      <c r="LGE16" s="125"/>
      <c r="LGF16" s="125"/>
      <c r="LGG16" s="125"/>
      <c r="LGH16" s="125"/>
      <c r="LGI16" s="125"/>
      <c r="LGJ16" s="125"/>
      <c r="LGK16" s="125"/>
      <c r="LGL16" s="125"/>
      <c r="LGM16" s="125"/>
      <c r="LGN16" s="125"/>
      <c r="LGO16" s="125"/>
      <c r="LGP16" s="125"/>
      <c r="LGQ16" s="125"/>
      <c r="LGR16" s="125"/>
      <c r="LGS16" s="125"/>
      <c r="LGT16" s="125"/>
      <c r="LGU16" s="125"/>
      <c r="LGV16" s="125"/>
      <c r="LGW16" s="125"/>
      <c r="LGX16" s="125"/>
      <c r="LGY16" s="125"/>
      <c r="LGZ16" s="125"/>
      <c r="LHA16" s="125"/>
      <c r="LHB16" s="125"/>
      <c r="LHC16" s="125"/>
      <c r="LHD16" s="125"/>
      <c r="LHE16" s="125"/>
      <c r="LHF16" s="125"/>
      <c r="LHG16" s="125"/>
      <c r="LHH16" s="125"/>
      <c r="LHI16" s="125"/>
      <c r="LHJ16" s="125"/>
      <c r="LHK16" s="125"/>
      <c r="LHL16" s="125"/>
      <c r="LHM16" s="125"/>
      <c r="LHN16" s="125"/>
      <c r="LHO16" s="125"/>
      <c r="LHP16" s="125"/>
      <c r="LHQ16" s="125"/>
      <c r="LHR16" s="125"/>
      <c r="LHS16" s="125"/>
      <c r="LHT16" s="125"/>
      <c r="LHU16" s="125"/>
      <c r="LHV16" s="125"/>
      <c r="LHW16" s="125"/>
      <c r="LHX16" s="125"/>
      <c r="LHY16" s="125"/>
      <c r="LHZ16" s="125"/>
      <c r="LIA16" s="125"/>
      <c r="LIB16" s="125"/>
      <c r="LIC16" s="125"/>
      <c r="LID16" s="125"/>
      <c r="LIE16" s="125"/>
      <c r="LIF16" s="125"/>
      <c r="LIG16" s="125"/>
      <c r="LIH16" s="125"/>
      <c r="LII16" s="125"/>
      <c r="LIJ16" s="125"/>
      <c r="LIK16" s="125"/>
      <c r="LIL16" s="125"/>
      <c r="LIM16" s="125"/>
      <c r="LIN16" s="125"/>
      <c r="LIO16" s="125"/>
      <c r="LIP16" s="125"/>
      <c r="LIQ16" s="125"/>
      <c r="LIR16" s="125"/>
      <c r="LIS16" s="125"/>
      <c r="LIT16" s="125"/>
      <c r="LIU16" s="125"/>
      <c r="LIV16" s="125"/>
      <c r="LIW16" s="125"/>
      <c r="LIX16" s="125"/>
      <c r="LIY16" s="125"/>
      <c r="LIZ16" s="125"/>
      <c r="LJA16" s="125"/>
      <c r="LJB16" s="125"/>
      <c r="LJC16" s="125"/>
      <c r="LJD16" s="125"/>
      <c r="LJE16" s="125"/>
      <c r="LJF16" s="125"/>
      <c r="LJG16" s="125"/>
      <c r="LJH16" s="125"/>
      <c r="LJI16" s="125"/>
      <c r="LJJ16" s="125"/>
      <c r="LJK16" s="125"/>
      <c r="LJL16" s="125"/>
      <c r="LJM16" s="125"/>
      <c r="LJN16" s="125"/>
      <c r="LJO16" s="125"/>
      <c r="LJP16" s="125"/>
      <c r="LJQ16" s="125"/>
      <c r="LJR16" s="125"/>
      <c r="LJS16" s="125"/>
      <c r="LJT16" s="125"/>
      <c r="LJU16" s="125"/>
      <c r="LJV16" s="125"/>
      <c r="LJW16" s="125"/>
      <c r="LJX16" s="125"/>
      <c r="LJY16" s="125"/>
      <c r="LJZ16" s="125"/>
      <c r="LKA16" s="125"/>
      <c r="LKB16" s="125"/>
      <c r="LKC16" s="125"/>
      <c r="LKD16" s="125"/>
      <c r="LKE16" s="125"/>
      <c r="LKF16" s="125"/>
      <c r="LKG16" s="125"/>
      <c r="LKH16" s="125"/>
      <c r="LKI16" s="125"/>
      <c r="LKJ16" s="125"/>
      <c r="LKK16" s="125"/>
      <c r="LKL16" s="125"/>
      <c r="LKM16" s="125"/>
      <c r="LKN16" s="125"/>
      <c r="LKO16" s="125"/>
      <c r="LKP16" s="125"/>
      <c r="LKQ16" s="125"/>
      <c r="LKR16" s="125"/>
      <c r="LKS16" s="125"/>
      <c r="LKT16" s="125"/>
      <c r="LKU16" s="125"/>
      <c r="LKV16" s="125"/>
      <c r="LKW16" s="125"/>
      <c r="LKX16" s="125"/>
      <c r="LKY16" s="125"/>
      <c r="LKZ16" s="125"/>
      <c r="LLA16" s="125"/>
      <c r="LLB16" s="125"/>
      <c r="LLC16" s="125"/>
      <c r="LLD16" s="125"/>
      <c r="LLE16" s="125"/>
      <c r="LLF16" s="125"/>
      <c r="LLG16" s="125"/>
      <c r="LLH16" s="125"/>
      <c r="LLI16" s="125"/>
      <c r="LLJ16" s="125"/>
      <c r="LLK16" s="125"/>
      <c r="LLL16" s="125"/>
      <c r="LLM16" s="125"/>
      <c r="LLN16" s="125"/>
      <c r="LLO16" s="125"/>
      <c r="LLP16" s="125"/>
      <c r="LLQ16" s="125"/>
      <c r="LLR16" s="125"/>
      <c r="LLS16" s="125"/>
      <c r="LLT16" s="125"/>
      <c r="LLU16" s="125"/>
      <c r="LLV16" s="125"/>
      <c r="LLW16" s="125"/>
      <c r="LLX16" s="125"/>
      <c r="LLY16" s="125"/>
      <c r="LLZ16" s="125"/>
      <c r="LMA16" s="125"/>
      <c r="LMB16" s="125"/>
      <c r="LMC16" s="125"/>
      <c r="LMD16" s="125"/>
      <c r="LME16" s="125"/>
      <c r="LMF16" s="125"/>
      <c r="LMG16" s="125"/>
      <c r="LMH16" s="125"/>
      <c r="LMI16" s="125"/>
      <c r="LMJ16" s="125"/>
      <c r="LMK16" s="125"/>
      <c r="LML16" s="125"/>
      <c r="LMM16" s="125"/>
      <c r="LMN16" s="125"/>
      <c r="LMO16" s="125"/>
      <c r="LMP16" s="125"/>
      <c r="LMQ16" s="125"/>
      <c r="LMR16" s="125"/>
      <c r="LMS16" s="125"/>
      <c r="LMT16" s="125"/>
      <c r="LMU16" s="125"/>
      <c r="LMV16" s="125"/>
      <c r="LMW16" s="125"/>
      <c r="LMX16" s="125"/>
      <c r="LMY16" s="125"/>
      <c r="LMZ16" s="125"/>
      <c r="LNA16" s="125"/>
      <c r="LNB16" s="125"/>
      <c r="LNC16" s="125"/>
      <c r="LND16" s="125"/>
      <c r="LNE16" s="125"/>
      <c r="LNF16" s="125"/>
      <c r="LNG16" s="125"/>
      <c r="LNH16" s="125"/>
      <c r="LNI16" s="125"/>
      <c r="LNJ16" s="125"/>
      <c r="LNK16" s="125"/>
      <c r="LNL16" s="125"/>
      <c r="LNM16" s="125"/>
      <c r="LNN16" s="125"/>
      <c r="LNO16" s="125"/>
      <c r="LNP16" s="125"/>
      <c r="LNQ16" s="125"/>
      <c r="LNR16" s="125"/>
      <c r="LNS16" s="125"/>
      <c r="LNT16" s="125"/>
      <c r="LNU16" s="125"/>
      <c r="LNV16" s="125"/>
      <c r="LNW16" s="125"/>
      <c r="LNX16" s="125"/>
      <c r="LNY16" s="125"/>
      <c r="LNZ16" s="125"/>
      <c r="LOA16" s="125"/>
      <c r="LOB16" s="125"/>
      <c r="LOC16" s="125"/>
      <c r="LOD16" s="125"/>
      <c r="LOE16" s="125"/>
      <c r="LOF16" s="125"/>
      <c r="LOG16" s="125"/>
      <c r="LOH16" s="125"/>
      <c r="LOI16" s="125"/>
      <c r="LOJ16" s="125"/>
      <c r="LOK16" s="125"/>
      <c r="LOL16" s="125"/>
      <c r="LOM16" s="125"/>
      <c r="LON16" s="125"/>
      <c r="LOO16" s="125"/>
      <c r="LOP16" s="125"/>
      <c r="LOQ16" s="125"/>
      <c r="LOR16" s="125"/>
      <c r="LOS16" s="125"/>
      <c r="LOT16" s="125"/>
      <c r="LOU16" s="125"/>
      <c r="LOV16" s="125"/>
      <c r="LOW16" s="125"/>
      <c r="LOX16" s="125"/>
      <c r="LOY16" s="125"/>
      <c r="LOZ16" s="125"/>
      <c r="LPA16" s="125"/>
      <c r="LPB16" s="125"/>
      <c r="LPC16" s="125"/>
      <c r="LPD16" s="125"/>
      <c r="LPE16" s="125"/>
      <c r="LPF16" s="125"/>
      <c r="LPG16" s="125"/>
      <c r="LPH16" s="125"/>
      <c r="LPI16" s="125"/>
      <c r="LPJ16" s="125"/>
      <c r="LPK16" s="125"/>
      <c r="LPL16" s="125"/>
      <c r="LPM16" s="125"/>
      <c r="LPN16" s="125"/>
      <c r="LPO16" s="125"/>
      <c r="LPP16" s="125"/>
      <c r="LPQ16" s="125"/>
      <c r="LPR16" s="125"/>
      <c r="LPS16" s="125"/>
      <c r="LPT16" s="125"/>
      <c r="LPU16" s="125"/>
      <c r="LPV16" s="125"/>
      <c r="LPW16" s="125"/>
      <c r="LPX16" s="125"/>
      <c r="LPY16" s="125"/>
      <c r="LPZ16" s="125"/>
      <c r="LQA16" s="125"/>
      <c r="LQB16" s="125"/>
      <c r="LQC16" s="125"/>
      <c r="LQD16" s="125"/>
      <c r="LQE16" s="125"/>
      <c r="LQF16" s="125"/>
      <c r="LQG16" s="125"/>
      <c r="LQH16" s="125"/>
      <c r="LQI16" s="125"/>
      <c r="LQJ16" s="125"/>
      <c r="LQK16" s="125"/>
      <c r="LQL16" s="125"/>
      <c r="LQM16" s="125"/>
      <c r="LQN16" s="125"/>
      <c r="LQO16" s="125"/>
      <c r="LQP16" s="125"/>
      <c r="LQQ16" s="125"/>
      <c r="LQR16" s="125"/>
      <c r="LQS16" s="125"/>
      <c r="LQT16" s="125"/>
      <c r="LQU16" s="125"/>
      <c r="LQV16" s="125"/>
      <c r="LQW16" s="125"/>
      <c r="LQX16" s="125"/>
      <c r="LQY16" s="125"/>
      <c r="LQZ16" s="125"/>
      <c r="LRA16" s="125"/>
      <c r="LRB16" s="125"/>
      <c r="LRC16" s="125"/>
      <c r="LRD16" s="125"/>
      <c r="LRE16" s="125"/>
      <c r="LRF16" s="125"/>
      <c r="LRG16" s="125"/>
      <c r="LRH16" s="125"/>
      <c r="LRI16" s="125"/>
      <c r="LRJ16" s="125"/>
      <c r="LRK16" s="125"/>
      <c r="LRL16" s="125"/>
      <c r="LRM16" s="125"/>
      <c r="LRN16" s="125"/>
      <c r="LRO16" s="125"/>
      <c r="LRP16" s="125"/>
      <c r="LRQ16" s="125"/>
      <c r="LRR16" s="125"/>
      <c r="LRS16" s="125"/>
      <c r="LRT16" s="125"/>
      <c r="LRU16" s="125"/>
      <c r="LRV16" s="125"/>
      <c r="LRW16" s="125"/>
      <c r="LRX16" s="125"/>
      <c r="LRY16" s="125"/>
      <c r="LRZ16" s="125"/>
      <c r="LSA16" s="125"/>
      <c r="LSB16" s="125"/>
      <c r="LSC16" s="125"/>
      <c r="LSD16" s="125"/>
      <c r="LSE16" s="125"/>
      <c r="LSF16" s="125"/>
      <c r="LSG16" s="125"/>
      <c r="LSH16" s="125"/>
      <c r="LSI16" s="125"/>
      <c r="LSJ16" s="125"/>
      <c r="LSK16" s="125"/>
      <c r="LSL16" s="125"/>
      <c r="LSM16" s="125"/>
      <c r="LSN16" s="125"/>
      <c r="LSO16" s="125"/>
      <c r="LSP16" s="125"/>
      <c r="LSQ16" s="125"/>
      <c r="LSR16" s="125"/>
      <c r="LSS16" s="125"/>
      <c r="LST16" s="125"/>
      <c r="LSU16" s="125"/>
      <c r="LSV16" s="125"/>
      <c r="LSW16" s="125"/>
      <c r="LSX16" s="125"/>
      <c r="LSY16" s="125"/>
      <c r="LSZ16" s="125"/>
      <c r="LTA16" s="125"/>
      <c r="LTB16" s="125"/>
      <c r="LTC16" s="125"/>
      <c r="LTD16" s="125"/>
      <c r="LTE16" s="125"/>
      <c r="LTF16" s="125"/>
      <c r="LTG16" s="125"/>
      <c r="LTH16" s="125"/>
      <c r="LTI16" s="125"/>
      <c r="LTJ16" s="125"/>
      <c r="LTK16" s="125"/>
      <c r="LTL16" s="125"/>
      <c r="LTM16" s="125"/>
      <c r="LTN16" s="125"/>
      <c r="LTO16" s="125"/>
      <c r="LTP16" s="125"/>
      <c r="LTQ16" s="125"/>
      <c r="LTR16" s="125"/>
      <c r="LTS16" s="125"/>
      <c r="LTT16" s="125"/>
      <c r="LTU16" s="125"/>
      <c r="LTV16" s="125"/>
      <c r="LTW16" s="125"/>
      <c r="LTX16" s="125"/>
      <c r="LTY16" s="125"/>
      <c r="LTZ16" s="125"/>
      <c r="LUA16" s="125"/>
      <c r="LUB16" s="125"/>
      <c r="LUC16" s="125"/>
      <c r="LUD16" s="125"/>
      <c r="LUE16" s="125"/>
      <c r="LUF16" s="125"/>
      <c r="LUG16" s="125"/>
      <c r="LUH16" s="125"/>
      <c r="LUI16" s="125"/>
      <c r="LUJ16" s="125"/>
      <c r="LUK16" s="125"/>
      <c r="LUL16" s="125"/>
      <c r="LUM16" s="125"/>
      <c r="LUN16" s="125"/>
      <c r="LUO16" s="125"/>
      <c r="LUP16" s="125"/>
      <c r="LUQ16" s="125"/>
      <c r="LUR16" s="125"/>
      <c r="LUS16" s="125"/>
      <c r="LUT16" s="125"/>
      <c r="LUU16" s="125"/>
      <c r="LUV16" s="125"/>
      <c r="LUW16" s="125"/>
      <c r="LUX16" s="125"/>
      <c r="LUY16" s="125"/>
      <c r="LUZ16" s="125"/>
      <c r="LVA16" s="125"/>
      <c r="LVB16" s="125"/>
      <c r="LVC16" s="125"/>
      <c r="LVD16" s="125"/>
      <c r="LVE16" s="125"/>
      <c r="LVF16" s="125"/>
      <c r="LVG16" s="125"/>
      <c r="LVH16" s="125"/>
      <c r="LVI16" s="125"/>
      <c r="LVJ16" s="125"/>
      <c r="LVK16" s="125"/>
      <c r="LVL16" s="125"/>
      <c r="LVM16" s="125"/>
      <c r="LVN16" s="125"/>
      <c r="LVO16" s="125"/>
      <c r="LVP16" s="125"/>
      <c r="LVQ16" s="125"/>
      <c r="LVR16" s="125"/>
      <c r="LVS16" s="125"/>
      <c r="LVT16" s="125"/>
      <c r="LVU16" s="125"/>
      <c r="LVV16" s="125"/>
      <c r="LVW16" s="125"/>
      <c r="LVX16" s="125"/>
      <c r="LVY16" s="125"/>
      <c r="LVZ16" s="125"/>
      <c r="LWA16" s="125"/>
      <c r="LWB16" s="125"/>
      <c r="LWC16" s="125"/>
      <c r="LWD16" s="125"/>
      <c r="LWE16" s="125"/>
      <c r="LWF16" s="125"/>
      <c r="LWG16" s="125"/>
      <c r="LWH16" s="125"/>
      <c r="LWI16" s="125"/>
      <c r="LWJ16" s="125"/>
      <c r="LWK16" s="125"/>
      <c r="LWL16" s="125"/>
      <c r="LWM16" s="125"/>
      <c r="LWN16" s="125"/>
      <c r="LWO16" s="125"/>
      <c r="LWP16" s="125"/>
      <c r="LWQ16" s="125"/>
      <c r="LWR16" s="125"/>
      <c r="LWS16" s="125"/>
      <c r="LWT16" s="125"/>
      <c r="LWU16" s="125"/>
      <c r="LWV16" s="125"/>
      <c r="LWW16" s="125"/>
      <c r="LWX16" s="125"/>
      <c r="LWY16" s="125"/>
      <c r="LWZ16" s="125"/>
      <c r="LXA16" s="125"/>
      <c r="LXB16" s="125"/>
      <c r="LXC16" s="125"/>
      <c r="LXD16" s="125"/>
      <c r="LXE16" s="125"/>
      <c r="LXF16" s="125"/>
      <c r="LXG16" s="125"/>
      <c r="LXH16" s="125"/>
      <c r="LXI16" s="125"/>
      <c r="LXJ16" s="125"/>
      <c r="LXK16" s="125"/>
      <c r="LXL16" s="125"/>
      <c r="LXM16" s="125"/>
      <c r="LXN16" s="125"/>
      <c r="LXO16" s="125"/>
      <c r="LXP16" s="125"/>
      <c r="LXQ16" s="125"/>
      <c r="LXR16" s="125"/>
      <c r="LXS16" s="125"/>
      <c r="LXT16" s="125"/>
      <c r="LXU16" s="125"/>
      <c r="LXV16" s="125"/>
      <c r="LXW16" s="125"/>
      <c r="LXX16" s="125"/>
      <c r="LXY16" s="125"/>
      <c r="LXZ16" s="125"/>
      <c r="LYA16" s="125"/>
      <c r="LYB16" s="125"/>
      <c r="LYC16" s="125"/>
      <c r="LYD16" s="125"/>
      <c r="LYE16" s="125"/>
      <c r="LYF16" s="125"/>
      <c r="LYG16" s="125"/>
      <c r="LYH16" s="125"/>
      <c r="LYI16" s="125"/>
      <c r="LYJ16" s="125"/>
      <c r="LYK16" s="125"/>
      <c r="LYL16" s="125"/>
      <c r="LYM16" s="125"/>
      <c r="LYN16" s="125"/>
      <c r="LYO16" s="125"/>
      <c r="LYP16" s="125"/>
      <c r="LYQ16" s="125"/>
      <c r="LYR16" s="125"/>
      <c r="LYS16" s="125"/>
      <c r="LYT16" s="125"/>
      <c r="LYU16" s="125"/>
      <c r="LYV16" s="125"/>
      <c r="LYW16" s="125"/>
      <c r="LYX16" s="125"/>
      <c r="LYY16" s="125"/>
      <c r="LYZ16" s="125"/>
      <c r="LZA16" s="125"/>
      <c r="LZB16" s="125"/>
      <c r="LZC16" s="125"/>
      <c r="LZD16" s="125"/>
      <c r="LZE16" s="125"/>
      <c r="LZF16" s="125"/>
      <c r="LZG16" s="125"/>
      <c r="LZH16" s="125"/>
      <c r="LZI16" s="125"/>
      <c r="LZJ16" s="125"/>
      <c r="LZK16" s="125"/>
      <c r="LZL16" s="125"/>
      <c r="LZM16" s="125"/>
      <c r="LZN16" s="125"/>
      <c r="LZO16" s="125"/>
      <c r="LZP16" s="125"/>
      <c r="LZQ16" s="125"/>
      <c r="LZR16" s="125"/>
      <c r="LZS16" s="125"/>
      <c r="LZT16" s="125"/>
      <c r="LZU16" s="125"/>
      <c r="LZV16" s="125"/>
      <c r="LZW16" s="125"/>
      <c r="LZX16" s="125"/>
      <c r="LZY16" s="125"/>
      <c r="LZZ16" s="125"/>
      <c r="MAA16" s="125"/>
      <c r="MAB16" s="125"/>
      <c r="MAC16" s="125"/>
      <c r="MAD16" s="125"/>
      <c r="MAE16" s="125"/>
      <c r="MAF16" s="125"/>
      <c r="MAG16" s="125"/>
      <c r="MAH16" s="125"/>
      <c r="MAI16" s="125"/>
      <c r="MAJ16" s="125"/>
      <c r="MAK16" s="125"/>
      <c r="MAL16" s="125"/>
      <c r="MAM16" s="125"/>
      <c r="MAN16" s="125"/>
      <c r="MAO16" s="125"/>
      <c r="MAP16" s="125"/>
      <c r="MAQ16" s="125"/>
      <c r="MAR16" s="125"/>
      <c r="MAS16" s="125"/>
      <c r="MAT16" s="125"/>
      <c r="MAU16" s="125"/>
      <c r="MAV16" s="125"/>
      <c r="MAW16" s="125"/>
      <c r="MAX16" s="125"/>
      <c r="MAY16" s="125"/>
      <c r="MAZ16" s="125"/>
      <c r="MBA16" s="125"/>
      <c r="MBB16" s="125"/>
      <c r="MBC16" s="125"/>
      <c r="MBD16" s="125"/>
      <c r="MBE16" s="125"/>
      <c r="MBF16" s="125"/>
      <c r="MBG16" s="125"/>
      <c r="MBH16" s="125"/>
      <c r="MBI16" s="125"/>
      <c r="MBJ16" s="125"/>
      <c r="MBK16" s="125"/>
      <c r="MBL16" s="125"/>
      <c r="MBM16" s="125"/>
      <c r="MBN16" s="125"/>
      <c r="MBO16" s="125"/>
      <c r="MBP16" s="125"/>
      <c r="MBQ16" s="125"/>
      <c r="MBR16" s="125"/>
      <c r="MBS16" s="125"/>
      <c r="MBT16" s="125"/>
      <c r="MBU16" s="125"/>
      <c r="MBV16" s="125"/>
      <c r="MBW16" s="125"/>
      <c r="MBX16" s="125"/>
      <c r="MBY16" s="125"/>
      <c r="MBZ16" s="125"/>
      <c r="MCA16" s="125"/>
      <c r="MCB16" s="125"/>
      <c r="MCC16" s="125"/>
      <c r="MCD16" s="125"/>
      <c r="MCE16" s="125"/>
      <c r="MCF16" s="125"/>
      <c r="MCG16" s="125"/>
      <c r="MCH16" s="125"/>
      <c r="MCI16" s="125"/>
      <c r="MCJ16" s="125"/>
      <c r="MCK16" s="125"/>
      <c r="MCL16" s="125"/>
      <c r="MCM16" s="125"/>
      <c r="MCN16" s="125"/>
      <c r="MCO16" s="125"/>
      <c r="MCP16" s="125"/>
      <c r="MCQ16" s="125"/>
      <c r="MCR16" s="125"/>
      <c r="MCS16" s="125"/>
      <c r="MCT16" s="125"/>
      <c r="MCU16" s="125"/>
      <c r="MCV16" s="125"/>
      <c r="MCW16" s="125"/>
      <c r="MCX16" s="125"/>
      <c r="MCY16" s="125"/>
      <c r="MCZ16" s="125"/>
      <c r="MDA16" s="125"/>
      <c r="MDB16" s="125"/>
      <c r="MDC16" s="125"/>
      <c r="MDD16" s="125"/>
      <c r="MDE16" s="125"/>
      <c r="MDF16" s="125"/>
      <c r="MDG16" s="125"/>
      <c r="MDH16" s="125"/>
      <c r="MDI16" s="125"/>
      <c r="MDJ16" s="125"/>
      <c r="MDK16" s="125"/>
      <c r="MDL16" s="125"/>
      <c r="MDM16" s="125"/>
      <c r="MDN16" s="125"/>
      <c r="MDO16" s="125"/>
      <c r="MDP16" s="125"/>
      <c r="MDQ16" s="125"/>
      <c r="MDR16" s="125"/>
      <c r="MDS16" s="125"/>
      <c r="MDT16" s="125"/>
      <c r="MDU16" s="125"/>
      <c r="MDV16" s="125"/>
      <c r="MDW16" s="125"/>
      <c r="MDX16" s="125"/>
      <c r="MDY16" s="125"/>
      <c r="MDZ16" s="125"/>
      <c r="MEA16" s="125"/>
      <c r="MEB16" s="125"/>
      <c r="MEC16" s="125"/>
      <c r="MED16" s="125"/>
      <c r="MEE16" s="125"/>
      <c r="MEF16" s="125"/>
      <c r="MEG16" s="125"/>
      <c r="MEH16" s="125"/>
      <c r="MEI16" s="125"/>
      <c r="MEJ16" s="125"/>
      <c r="MEK16" s="125"/>
      <c r="MEL16" s="125"/>
      <c r="MEM16" s="125"/>
      <c r="MEN16" s="125"/>
      <c r="MEO16" s="125"/>
      <c r="MEP16" s="125"/>
      <c r="MEQ16" s="125"/>
      <c r="MER16" s="125"/>
      <c r="MES16" s="125"/>
      <c r="MET16" s="125"/>
      <c r="MEU16" s="125"/>
      <c r="MEV16" s="125"/>
      <c r="MEW16" s="125"/>
      <c r="MEX16" s="125"/>
      <c r="MEY16" s="125"/>
      <c r="MEZ16" s="125"/>
      <c r="MFA16" s="125"/>
      <c r="MFB16" s="125"/>
      <c r="MFC16" s="125"/>
      <c r="MFD16" s="125"/>
      <c r="MFE16" s="125"/>
      <c r="MFF16" s="125"/>
      <c r="MFG16" s="125"/>
      <c r="MFH16" s="125"/>
      <c r="MFI16" s="125"/>
      <c r="MFJ16" s="125"/>
      <c r="MFK16" s="125"/>
      <c r="MFL16" s="125"/>
      <c r="MFM16" s="125"/>
      <c r="MFN16" s="125"/>
      <c r="MFO16" s="125"/>
      <c r="MFP16" s="125"/>
      <c r="MFQ16" s="125"/>
      <c r="MFR16" s="125"/>
      <c r="MFS16" s="125"/>
      <c r="MFT16" s="125"/>
      <c r="MFU16" s="125"/>
      <c r="MFV16" s="125"/>
      <c r="MFW16" s="125"/>
      <c r="MFX16" s="125"/>
      <c r="MFY16" s="125"/>
      <c r="MFZ16" s="125"/>
      <c r="MGA16" s="125"/>
      <c r="MGB16" s="125"/>
      <c r="MGC16" s="125"/>
      <c r="MGD16" s="125"/>
      <c r="MGE16" s="125"/>
      <c r="MGF16" s="125"/>
      <c r="MGG16" s="125"/>
      <c r="MGH16" s="125"/>
      <c r="MGI16" s="125"/>
      <c r="MGJ16" s="125"/>
      <c r="MGK16" s="125"/>
      <c r="MGL16" s="125"/>
      <c r="MGM16" s="125"/>
      <c r="MGN16" s="125"/>
      <c r="MGO16" s="125"/>
      <c r="MGP16" s="125"/>
      <c r="MGQ16" s="125"/>
      <c r="MGR16" s="125"/>
      <c r="MGS16" s="125"/>
      <c r="MGT16" s="125"/>
      <c r="MGU16" s="125"/>
      <c r="MGV16" s="125"/>
      <c r="MGW16" s="125"/>
      <c r="MGX16" s="125"/>
      <c r="MGY16" s="125"/>
      <c r="MGZ16" s="125"/>
      <c r="MHA16" s="125"/>
      <c r="MHB16" s="125"/>
      <c r="MHC16" s="125"/>
      <c r="MHD16" s="125"/>
      <c r="MHE16" s="125"/>
      <c r="MHF16" s="125"/>
      <c r="MHG16" s="125"/>
      <c r="MHH16" s="125"/>
      <c r="MHI16" s="125"/>
      <c r="MHJ16" s="125"/>
      <c r="MHK16" s="125"/>
      <c r="MHL16" s="125"/>
      <c r="MHM16" s="125"/>
      <c r="MHN16" s="125"/>
      <c r="MHO16" s="125"/>
      <c r="MHP16" s="125"/>
      <c r="MHQ16" s="125"/>
      <c r="MHR16" s="125"/>
      <c r="MHS16" s="125"/>
      <c r="MHT16" s="125"/>
      <c r="MHU16" s="125"/>
      <c r="MHV16" s="125"/>
      <c r="MHW16" s="125"/>
      <c r="MHX16" s="125"/>
      <c r="MHY16" s="125"/>
      <c r="MHZ16" s="125"/>
      <c r="MIA16" s="125"/>
      <c r="MIB16" s="125"/>
      <c r="MIC16" s="125"/>
      <c r="MID16" s="125"/>
      <c r="MIE16" s="125"/>
      <c r="MIF16" s="125"/>
      <c r="MIG16" s="125"/>
      <c r="MIH16" s="125"/>
      <c r="MII16" s="125"/>
      <c r="MIJ16" s="125"/>
      <c r="MIK16" s="125"/>
      <c r="MIL16" s="125"/>
      <c r="MIM16" s="125"/>
      <c r="MIN16" s="125"/>
      <c r="MIO16" s="125"/>
      <c r="MIP16" s="125"/>
      <c r="MIQ16" s="125"/>
      <c r="MIR16" s="125"/>
      <c r="MIS16" s="125"/>
      <c r="MIT16" s="125"/>
      <c r="MIU16" s="125"/>
      <c r="MIV16" s="125"/>
      <c r="MIW16" s="125"/>
      <c r="MIX16" s="125"/>
      <c r="MIY16" s="125"/>
      <c r="MIZ16" s="125"/>
      <c r="MJA16" s="125"/>
      <c r="MJB16" s="125"/>
      <c r="MJC16" s="125"/>
      <c r="MJD16" s="125"/>
      <c r="MJE16" s="125"/>
      <c r="MJF16" s="125"/>
      <c r="MJG16" s="125"/>
      <c r="MJH16" s="125"/>
      <c r="MJI16" s="125"/>
      <c r="MJJ16" s="125"/>
      <c r="MJK16" s="125"/>
      <c r="MJL16" s="125"/>
      <c r="MJM16" s="125"/>
      <c r="MJN16" s="125"/>
      <c r="MJO16" s="125"/>
      <c r="MJP16" s="125"/>
      <c r="MJQ16" s="125"/>
      <c r="MJR16" s="125"/>
      <c r="MJS16" s="125"/>
      <c r="MJT16" s="125"/>
      <c r="MJU16" s="125"/>
      <c r="MJV16" s="125"/>
      <c r="MJW16" s="125"/>
      <c r="MJX16" s="125"/>
      <c r="MJY16" s="125"/>
      <c r="MJZ16" s="125"/>
      <c r="MKA16" s="125"/>
      <c r="MKB16" s="125"/>
      <c r="MKC16" s="125"/>
      <c r="MKD16" s="125"/>
      <c r="MKE16" s="125"/>
      <c r="MKF16" s="125"/>
      <c r="MKG16" s="125"/>
      <c r="MKH16" s="125"/>
      <c r="MKI16" s="125"/>
      <c r="MKJ16" s="125"/>
      <c r="MKK16" s="125"/>
      <c r="MKL16" s="125"/>
      <c r="MKM16" s="125"/>
      <c r="MKN16" s="125"/>
      <c r="MKO16" s="125"/>
      <c r="MKP16" s="125"/>
      <c r="MKQ16" s="125"/>
      <c r="MKR16" s="125"/>
      <c r="MKS16" s="125"/>
      <c r="MKT16" s="125"/>
      <c r="MKU16" s="125"/>
      <c r="MKV16" s="125"/>
      <c r="MKW16" s="125"/>
      <c r="MKX16" s="125"/>
      <c r="MKY16" s="125"/>
      <c r="MKZ16" s="125"/>
      <c r="MLA16" s="125"/>
      <c r="MLB16" s="125"/>
      <c r="MLC16" s="125"/>
      <c r="MLD16" s="125"/>
      <c r="MLE16" s="125"/>
      <c r="MLF16" s="125"/>
      <c r="MLG16" s="125"/>
      <c r="MLH16" s="125"/>
      <c r="MLI16" s="125"/>
      <c r="MLJ16" s="125"/>
      <c r="MLK16" s="125"/>
      <c r="MLL16" s="125"/>
      <c r="MLM16" s="125"/>
      <c r="MLN16" s="125"/>
      <c r="MLO16" s="125"/>
      <c r="MLP16" s="125"/>
      <c r="MLQ16" s="125"/>
      <c r="MLR16" s="125"/>
      <c r="MLS16" s="125"/>
      <c r="MLT16" s="125"/>
      <c r="MLU16" s="125"/>
      <c r="MLV16" s="125"/>
      <c r="MLW16" s="125"/>
      <c r="MLX16" s="125"/>
      <c r="MLY16" s="125"/>
      <c r="MLZ16" s="125"/>
      <c r="MMA16" s="125"/>
      <c r="MMB16" s="125"/>
      <c r="MMC16" s="125"/>
      <c r="MMD16" s="125"/>
      <c r="MME16" s="125"/>
      <c r="MMF16" s="125"/>
      <c r="MMG16" s="125"/>
      <c r="MMH16" s="125"/>
      <c r="MMI16" s="125"/>
      <c r="MMJ16" s="125"/>
      <c r="MMK16" s="125"/>
      <c r="MML16" s="125"/>
      <c r="MMM16" s="125"/>
      <c r="MMN16" s="125"/>
      <c r="MMO16" s="125"/>
      <c r="MMP16" s="125"/>
      <c r="MMQ16" s="125"/>
      <c r="MMR16" s="125"/>
      <c r="MMS16" s="125"/>
      <c r="MMT16" s="125"/>
      <c r="MMU16" s="125"/>
      <c r="MMV16" s="125"/>
      <c r="MMW16" s="125"/>
      <c r="MMX16" s="125"/>
      <c r="MMY16" s="125"/>
      <c r="MMZ16" s="125"/>
      <c r="MNA16" s="125"/>
      <c r="MNB16" s="125"/>
      <c r="MNC16" s="125"/>
      <c r="MND16" s="125"/>
      <c r="MNE16" s="125"/>
      <c r="MNF16" s="125"/>
      <c r="MNG16" s="125"/>
      <c r="MNH16" s="125"/>
      <c r="MNI16" s="125"/>
      <c r="MNJ16" s="125"/>
      <c r="MNK16" s="125"/>
      <c r="MNL16" s="125"/>
      <c r="MNM16" s="125"/>
      <c r="MNN16" s="125"/>
      <c r="MNO16" s="125"/>
      <c r="MNP16" s="125"/>
      <c r="MNQ16" s="125"/>
      <c r="MNR16" s="125"/>
      <c r="MNS16" s="125"/>
      <c r="MNT16" s="125"/>
      <c r="MNU16" s="125"/>
      <c r="MNV16" s="125"/>
      <c r="MNW16" s="125"/>
      <c r="MNX16" s="125"/>
      <c r="MNY16" s="125"/>
      <c r="MNZ16" s="125"/>
      <c r="MOA16" s="125"/>
      <c r="MOB16" s="125"/>
      <c r="MOC16" s="125"/>
      <c r="MOD16" s="125"/>
      <c r="MOE16" s="125"/>
      <c r="MOF16" s="125"/>
      <c r="MOG16" s="125"/>
      <c r="MOH16" s="125"/>
      <c r="MOI16" s="125"/>
      <c r="MOJ16" s="125"/>
      <c r="MOK16" s="125"/>
      <c r="MOL16" s="125"/>
      <c r="MOM16" s="125"/>
      <c r="MON16" s="125"/>
      <c r="MOO16" s="125"/>
      <c r="MOP16" s="125"/>
      <c r="MOQ16" s="125"/>
      <c r="MOR16" s="125"/>
      <c r="MOS16" s="125"/>
      <c r="MOT16" s="125"/>
      <c r="MOU16" s="125"/>
      <c r="MOV16" s="125"/>
      <c r="MOW16" s="125"/>
      <c r="MOX16" s="125"/>
      <c r="MOY16" s="125"/>
      <c r="MOZ16" s="125"/>
      <c r="MPA16" s="125"/>
      <c r="MPB16" s="125"/>
      <c r="MPC16" s="125"/>
      <c r="MPD16" s="125"/>
      <c r="MPE16" s="125"/>
      <c r="MPF16" s="125"/>
      <c r="MPG16" s="125"/>
      <c r="MPH16" s="125"/>
      <c r="MPI16" s="125"/>
      <c r="MPJ16" s="125"/>
      <c r="MPK16" s="125"/>
      <c r="MPL16" s="125"/>
      <c r="MPM16" s="125"/>
      <c r="MPN16" s="125"/>
      <c r="MPO16" s="125"/>
      <c r="MPP16" s="125"/>
      <c r="MPQ16" s="125"/>
      <c r="MPR16" s="125"/>
      <c r="MPS16" s="125"/>
      <c r="MPT16" s="125"/>
      <c r="MPU16" s="125"/>
      <c r="MPV16" s="125"/>
      <c r="MPW16" s="125"/>
      <c r="MPX16" s="125"/>
      <c r="MPY16" s="125"/>
      <c r="MPZ16" s="125"/>
      <c r="MQA16" s="125"/>
      <c r="MQB16" s="125"/>
      <c r="MQC16" s="125"/>
      <c r="MQD16" s="125"/>
      <c r="MQE16" s="125"/>
      <c r="MQF16" s="125"/>
      <c r="MQG16" s="125"/>
      <c r="MQH16" s="125"/>
      <c r="MQI16" s="125"/>
      <c r="MQJ16" s="125"/>
      <c r="MQK16" s="125"/>
      <c r="MQL16" s="125"/>
      <c r="MQM16" s="125"/>
      <c r="MQN16" s="125"/>
      <c r="MQO16" s="125"/>
      <c r="MQP16" s="125"/>
      <c r="MQQ16" s="125"/>
      <c r="MQR16" s="125"/>
      <c r="MQS16" s="125"/>
      <c r="MQT16" s="125"/>
      <c r="MQU16" s="125"/>
      <c r="MQV16" s="125"/>
      <c r="MQW16" s="125"/>
      <c r="MQX16" s="125"/>
      <c r="MQY16" s="125"/>
      <c r="MQZ16" s="125"/>
      <c r="MRA16" s="125"/>
      <c r="MRB16" s="125"/>
      <c r="MRC16" s="125"/>
      <c r="MRD16" s="125"/>
      <c r="MRE16" s="125"/>
      <c r="MRF16" s="125"/>
      <c r="MRG16" s="125"/>
      <c r="MRH16" s="125"/>
      <c r="MRI16" s="125"/>
      <c r="MRJ16" s="125"/>
      <c r="MRK16" s="125"/>
      <c r="MRL16" s="125"/>
      <c r="MRM16" s="125"/>
      <c r="MRN16" s="125"/>
      <c r="MRO16" s="125"/>
      <c r="MRP16" s="125"/>
      <c r="MRQ16" s="125"/>
      <c r="MRR16" s="125"/>
      <c r="MRS16" s="125"/>
      <c r="MRT16" s="125"/>
      <c r="MRU16" s="125"/>
      <c r="MRV16" s="125"/>
      <c r="MRW16" s="125"/>
      <c r="MRX16" s="125"/>
      <c r="MRY16" s="125"/>
      <c r="MRZ16" s="125"/>
      <c r="MSA16" s="125"/>
      <c r="MSB16" s="125"/>
      <c r="MSC16" s="125"/>
      <c r="MSD16" s="125"/>
      <c r="MSE16" s="125"/>
      <c r="MSF16" s="125"/>
      <c r="MSG16" s="125"/>
      <c r="MSH16" s="125"/>
      <c r="MSI16" s="125"/>
      <c r="MSJ16" s="125"/>
      <c r="MSK16" s="125"/>
      <c r="MSL16" s="125"/>
      <c r="MSM16" s="125"/>
      <c r="MSN16" s="125"/>
      <c r="MSO16" s="125"/>
      <c r="MSP16" s="125"/>
      <c r="MSQ16" s="125"/>
      <c r="MSR16" s="125"/>
      <c r="MSS16" s="125"/>
      <c r="MST16" s="125"/>
      <c r="MSU16" s="125"/>
      <c r="MSV16" s="125"/>
      <c r="MSW16" s="125"/>
      <c r="MSX16" s="125"/>
      <c r="MSY16" s="125"/>
      <c r="MSZ16" s="125"/>
      <c r="MTA16" s="125"/>
      <c r="MTB16" s="125"/>
      <c r="MTC16" s="125"/>
      <c r="MTD16" s="125"/>
      <c r="MTE16" s="125"/>
      <c r="MTF16" s="125"/>
      <c r="MTG16" s="125"/>
      <c r="MTH16" s="125"/>
      <c r="MTI16" s="125"/>
      <c r="MTJ16" s="125"/>
      <c r="MTK16" s="125"/>
      <c r="MTL16" s="125"/>
      <c r="MTM16" s="125"/>
      <c r="MTN16" s="125"/>
      <c r="MTO16" s="125"/>
      <c r="MTP16" s="125"/>
      <c r="MTQ16" s="125"/>
      <c r="MTR16" s="125"/>
      <c r="MTS16" s="125"/>
      <c r="MTT16" s="125"/>
      <c r="MTU16" s="125"/>
      <c r="MTV16" s="125"/>
      <c r="MTW16" s="125"/>
      <c r="MTX16" s="125"/>
      <c r="MTY16" s="125"/>
      <c r="MTZ16" s="125"/>
      <c r="MUA16" s="125"/>
      <c r="MUB16" s="125"/>
      <c r="MUC16" s="125"/>
      <c r="MUD16" s="125"/>
      <c r="MUE16" s="125"/>
      <c r="MUF16" s="125"/>
      <c r="MUG16" s="125"/>
      <c r="MUH16" s="125"/>
      <c r="MUI16" s="125"/>
      <c r="MUJ16" s="125"/>
      <c r="MUK16" s="125"/>
      <c r="MUL16" s="125"/>
      <c r="MUM16" s="125"/>
      <c r="MUN16" s="125"/>
      <c r="MUO16" s="125"/>
      <c r="MUP16" s="125"/>
      <c r="MUQ16" s="125"/>
      <c r="MUR16" s="125"/>
      <c r="MUS16" s="125"/>
      <c r="MUT16" s="125"/>
      <c r="MUU16" s="125"/>
      <c r="MUV16" s="125"/>
      <c r="MUW16" s="125"/>
      <c r="MUX16" s="125"/>
      <c r="MUY16" s="125"/>
      <c r="MUZ16" s="125"/>
      <c r="MVA16" s="125"/>
      <c r="MVB16" s="125"/>
      <c r="MVC16" s="125"/>
      <c r="MVD16" s="125"/>
      <c r="MVE16" s="125"/>
      <c r="MVF16" s="125"/>
      <c r="MVG16" s="125"/>
      <c r="MVH16" s="125"/>
      <c r="MVI16" s="125"/>
      <c r="MVJ16" s="125"/>
      <c r="MVK16" s="125"/>
      <c r="MVL16" s="125"/>
      <c r="MVM16" s="125"/>
      <c r="MVN16" s="125"/>
      <c r="MVO16" s="125"/>
      <c r="MVP16" s="125"/>
      <c r="MVQ16" s="125"/>
      <c r="MVR16" s="125"/>
      <c r="MVS16" s="125"/>
      <c r="MVT16" s="125"/>
      <c r="MVU16" s="125"/>
      <c r="MVV16" s="125"/>
      <c r="MVW16" s="125"/>
      <c r="MVX16" s="125"/>
      <c r="MVY16" s="125"/>
      <c r="MVZ16" s="125"/>
      <c r="MWA16" s="125"/>
      <c r="MWB16" s="125"/>
      <c r="MWC16" s="125"/>
      <c r="MWD16" s="125"/>
      <c r="MWE16" s="125"/>
      <c r="MWF16" s="125"/>
      <c r="MWG16" s="125"/>
      <c r="MWH16" s="125"/>
      <c r="MWI16" s="125"/>
      <c r="MWJ16" s="125"/>
      <c r="MWK16" s="125"/>
      <c r="MWL16" s="125"/>
      <c r="MWM16" s="125"/>
      <c r="MWN16" s="125"/>
      <c r="MWO16" s="125"/>
      <c r="MWP16" s="125"/>
      <c r="MWQ16" s="125"/>
      <c r="MWR16" s="125"/>
      <c r="MWS16" s="125"/>
      <c r="MWT16" s="125"/>
      <c r="MWU16" s="125"/>
      <c r="MWV16" s="125"/>
      <c r="MWW16" s="125"/>
      <c r="MWX16" s="125"/>
      <c r="MWY16" s="125"/>
      <c r="MWZ16" s="125"/>
      <c r="MXA16" s="125"/>
      <c r="MXB16" s="125"/>
      <c r="MXC16" s="125"/>
      <c r="MXD16" s="125"/>
      <c r="MXE16" s="125"/>
      <c r="MXF16" s="125"/>
      <c r="MXG16" s="125"/>
      <c r="MXH16" s="125"/>
      <c r="MXI16" s="125"/>
      <c r="MXJ16" s="125"/>
      <c r="MXK16" s="125"/>
      <c r="MXL16" s="125"/>
      <c r="MXM16" s="125"/>
      <c r="MXN16" s="125"/>
      <c r="MXO16" s="125"/>
      <c r="MXP16" s="125"/>
      <c r="MXQ16" s="125"/>
      <c r="MXR16" s="125"/>
      <c r="MXS16" s="125"/>
      <c r="MXT16" s="125"/>
      <c r="MXU16" s="125"/>
      <c r="MXV16" s="125"/>
      <c r="MXW16" s="125"/>
      <c r="MXX16" s="125"/>
      <c r="MXY16" s="125"/>
      <c r="MXZ16" s="125"/>
      <c r="MYA16" s="125"/>
      <c r="MYB16" s="125"/>
      <c r="MYC16" s="125"/>
      <c r="MYD16" s="125"/>
      <c r="MYE16" s="125"/>
      <c r="MYF16" s="125"/>
      <c r="MYG16" s="125"/>
      <c r="MYH16" s="125"/>
      <c r="MYI16" s="125"/>
      <c r="MYJ16" s="125"/>
      <c r="MYK16" s="125"/>
      <c r="MYL16" s="125"/>
      <c r="MYM16" s="125"/>
      <c r="MYN16" s="125"/>
      <c r="MYO16" s="125"/>
      <c r="MYP16" s="125"/>
      <c r="MYQ16" s="125"/>
      <c r="MYR16" s="125"/>
      <c r="MYS16" s="125"/>
      <c r="MYT16" s="125"/>
      <c r="MYU16" s="125"/>
      <c r="MYV16" s="125"/>
      <c r="MYW16" s="125"/>
      <c r="MYX16" s="125"/>
      <c r="MYY16" s="125"/>
      <c r="MYZ16" s="125"/>
      <c r="MZA16" s="125"/>
      <c r="MZB16" s="125"/>
      <c r="MZC16" s="125"/>
      <c r="MZD16" s="125"/>
      <c r="MZE16" s="125"/>
      <c r="MZF16" s="125"/>
      <c r="MZG16" s="125"/>
      <c r="MZH16" s="125"/>
      <c r="MZI16" s="125"/>
      <c r="MZJ16" s="125"/>
      <c r="MZK16" s="125"/>
      <c r="MZL16" s="125"/>
      <c r="MZM16" s="125"/>
      <c r="MZN16" s="125"/>
      <c r="MZO16" s="125"/>
      <c r="MZP16" s="125"/>
      <c r="MZQ16" s="125"/>
      <c r="MZR16" s="125"/>
      <c r="MZS16" s="125"/>
      <c r="MZT16" s="125"/>
      <c r="MZU16" s="125"/>
      <c r="MZV16" s="125"/>
      <c r="MZW16" s="125"/>
      <c r="MZX16" s="125"/>
      <c r="MZY16" s="125"/>
      <c r="MZZ16" s="125"/>
      <c r="NAA16" s="125"/>
      <c r="NAB16" s="125"/>
      <c r="NAC16" s="125"/>
      <c r="NAD16" s="125"/>
      <c r="NAE16" s="125"/>
      <c r="NAF16" s="125"/>
      <c r="NAG16" s="125"/>
      <c r="NAH16" s="125"/>
      <c r="NAI16" s="125"/>
      <c r="NAJ16" s="125"/>
      <c r="NAK16" s="125"/>
      <c r="NAL16" s="125"/>
      <c r="NAM16" s="125"/>
      <c r="NAN16" s="125"/>
      <c r="NAO16" s="125"/>
      <c r="NAP16" s="125"/>
      <c r="NAQ16" s="125"/>
      <c r="NAR16" s="125"/>
      <c r="NAS16" s="125"/>
      <c r="NAT16" s="125"/>
      <c r="NAU16" s="125"/>
      <c r="NAV16" s="125"/>
      <c r="NAW16" s="125"/>
      <c r="NAX16" s="125"/>
      <c r="NAY16" s="125"/>
      <c r="NAZ16" s="125"/>
      <c r="NBA16" s="125"/>
      <c r="NBB16" s="125"/>
      <c r="NBC16" s="125"/>
      <c r="NBD16" s="125"/>
      <c r="NBE16" s="125"/>
      <c r="NBF16" s="125"/>
      <c r="NBG16" s="125"/>
      <c r="NBH16" s="125"/>
      <c r="NBI16" s="125"/>
      <c r="NBJ16" s="125"/>
      <c r="NBK16" s="125"/>
      <c r="NBL16" s="125"/>
      <c r="NBM16" s="125"/>
      <c r="NBN16" s="125"/>
      <c r="NBO16" s="125"/>
      <c r="NBP16" s="125"/>
      <c r="NBQ16" s="125"/>
      <c r="NBR16" s="125"/>
      <c r="NBS16" s="125"/>
      <c r="NBT16" s="125"/>
      <c r="NBU16" s="125"/>
      <c r="NBV16" s="125"/>
      <c r="NBW16" s="125"/>
      <c r="NBX16" s="125"/>
      <c r="NBY16" s="125"/>
      <c r="NBZ16" s="125"/>
      <c r="NCA16" s="125"/>
      <c r="NCB16" s="125"/>
      <c r="NCC16" s="125"/>
      <c r="NCD16" s="125"/>
      <c r="NCE16" s="125"/>
      <c r="NCF16" s="125"/>
      <c r="NCG16" s="125"/>
      <c r="NCH16" s="125"/>
      <c r="NCI16" s="125"/>
      <c r="NCJ16" s="125"/>
      <c r="NCK16" s="125"/>
      <c r="NCL16" s="125"/>
      <c r="NCM16" s="125"/>
      <c r="NCN16" s="125"/>
      <c r="NCO16" s="125"/>
      <c r="NCP16" s="125"/>
      <c r="NCQ16" s="125"/>
      <c r="NCR16" s="125"/>
      <c r="NCS16" s="125"/>
      <c r="NCT16" s="125"/>
      <c r="NCU16" s="125"/>
      <c r="NCV16" s="125"/>
      <c r="NCW16" s="125"/>
      <c r="NCX16" s="125"/>
      <c r="NCY16" s="125"/>
      <c r="NCZ16" s="125"/>
      <c r="NDA16" s="125"/>
      <c r="NDB16" s="125"/>
      <c r="NDC16" s="125"/>
      <c r="NDD16" s="125"/>
      <c r="NDE16" s="125"/>
      <c r="NDF16" s="125"/>
      <c r="NDG16" s="125"/>
      <c r="NDH16" s="125"/>
      <c r="NDI16" s="125"/>
      <c r="NDJ16" s="125"/>
      <c r="NDK16" s="125"/>
      <c r="NDL16" s="125"/>
      <c r="NDM16" s="125"/>
      <c r="NDN16" s="125"/>
      <c r="NDO16" s="125"/>
      <c r="NDP16" s="125"/>
      <c r="NDQ16" s="125"/>
      <c r="NDR16" s="125"/>
      <c r="NDS16" s="125"/>
      <c r="NDT16" s="125"/>
      <c r="NDU16" s="125"/>
      <c r="NDV16" s="125"/>
      <c r="NDW16" s="125"/>
      <c r="NDX16" s="125"/>
      <c r="NDY16" s="125"/>
      <c r="NDZ16" s="125"/>
      <c r="NEA16" s="125"/>
      <c r="NEB16" s="125"/>
      <c r="NEC16" s="125"/>
      <c r="NED16" s="125"/>
      <c r="NEE16" s="125"/>
      <c r="NEF16" s="125"/>
      <c r="NEG16" s="125"/>
      <c r="NEH16" s="125"/>
      <c r="NEI16" s="125"/>
      <c r="NEJ16" s="125"/>
      <c r="NEK16" s="125"/>
      <c r="NEL16" s="125"/>
      <c r="NEM16" s="125"/>
      <c r="NEN16" s="125"/>
      <c r="NEO16" s="125"/>
      <c r="NEP16" s="125"/>
      <c r="NEQ16" s="125"/>
      <c r="NER16" s="125"/>
      <c r="NES16" s="125"/>
      <c r="NET16" s="125"/>
      <c r="NEU16" s="125"/>
      <c r="NEV16" s="125"/>
      <c r="NEW16" s="125"/>
      <c r="NEX16" s="125"/>
      <c r="NEY16" s="125"/>
      <c r="NEZ16" s="125"/>
      <c r="NFA16" s="125"/>
      <c r="NFB16" s="125"/>
      <c r="NFC16" s="125"/>
      <c r="NFD16" s="125"/>
      <c r="NFE16" s="125"/>
      <c r="NFF16" s="125"/>
      <c r="NFG16" s="125"/>
      <c r="NFH16" s="125"/>
      <c r="NFI16" s="125"/>
      <c r="NFJ16" s="125"/>
      <c r="NFK16" s="125"/>
      <c r="NFL16" s="125"/>
      <c r="NFM16" s="125"/>
      <c r="NFN16" s="125"/>
      <c r="NFO16" s="125"/>
      <c r="NFP16" s="125"/>
      <c r="NFQ16" s="125"/>
      <c r="NFR16" s="125"/>
      <c r="NFS16" s="125"/>
      <c r="NFT16" s="125"/>
      <c r="NFU16" s="125"/>
      <c r="NFV16" s="125"/>
      <c r="NFW16" s="125"/>
      <c r="NFX16" s="125"/>
      <c r="NFY16" s="125"/>
      <c r="NFZ16" s="125"/>
      <c r="NGA16" s="125"/>
      <c r="NGB16" s="125"/>
      <c r="NGC16" s="125"/>
      <c r="NGD16" s="125"/>
      <c r="NGE16" s="125"/>
      <c r="NGF16" s="125"/>
      <c r="NGG16" s="125"/>
      <c r="NGH16" s="125"/>
      <c r="NGI16" s="125"/>
      <c r="NGJ16" s="125"/>
      <c r="NGK16" s="125"/>
      <c r="NGL16" s="125"/>
      <c r="NGM16" s="125"/>
      <c r="NGN16" s="125"/>
      <c r="NGO16" s="125"/>
      <c r="NGP16" s="125"/>
      <c r="NGQ16" s="125"/>
      <c r="NGR16" s="125"/>
      <c r="NGS16" s="125"/>
      <c r="NGT16" s="125"/>
      <c r="NGU16" s="125"/>
      <c r="NGV16" s="125"/>
      <c r="NGW16" s="125"/>
      <c r="NGX16" s="125"/>
      <c r="NGY16" s="125"/>
      <c r="NGZ16" s="125"/>
      <c r="NHA16" s="125"/>
      <c r="NHB16" s="125"/>
      <c r="NHC16" s="125"/>
      <c r="NHD16" s="125"/>
      <c r="NHE16" s="125"/>
      <c r="NHF16" s="125"/>
      <c r="NHG16" s="125"/>
      <c r="NHH16" s="125"/>
      <c r="NHI16" s="125"/>
      <c r="NHJ16" s="125"/>
      <c r="NHK16" s="125"/>
      <c r="NHL16" s="125"/>
      <c r="NHM16" s="125"/>
      <c r="NHN16" s="125"/>
      <c r="NHO16" s="125"/>
      <c r="NHP16" s="125"/>
      <c r="NHQ16" s="125"/>
      <c r="NHR16" s="125"/>
      <c r="NHS16" s="125"/>
      <c r="NHT16" s="125"/>
      <c r="NHU16" s="125"/>
      <c r="NHV16" s="125"/>
      <c r="NHW16" s="125"/>
      <c r="NHX16" s="125"/>
      <c r="NHY16" s="125"/>
      <c r="NHZ16" s="125"/>
      <c r="NIA16" s="125"/>
      <c r="NIB16" s="125"/>
      <c r="NIC16" s="125"/>
      <c r="NID16" s="125"/>
      <c r="NIE16" s="125"/>
      <c r="NIF16" s="125"/>
      <c r="NIG16" s="125"/>
      <c r="NIH16" s="125"/>
      <c r="NII16" s="125"/>
      <c r="NIJ16" s="125"/>
      <c r="NIK16" s="125"/>
      <c r="NIL16" s="125"/>
      <c r="NIM16" s="125"/>
      <c r="NIN16" s="125"/>
      <c r="NIO16" s="125"/>
      <c r="NIP16" s="125"/>
      <c r="NIQ16" s="125"/>
      <c r="NIR16" s="125"/>
      <c r="NIS16" s="125"/>
      <c r="NIT16" s="125"/>
      <c r="NIU16" s="125"/>
      <c r="NIV16" s="125"/>
      <c r="NIW16" s="125"/>
      <c r="NIX16" s="125"/>
      <c r="NIY16" s="125"/>
      <c r="NIZ16" s="125"/>
      <c r="NJA16" s="125"/>
      <c r="NJB16" s="125"/>
      <c r="NJC16" s="125"/>
      <c r="NJD16" s="125"/>
      <c r="NJE16" s="125"/>
      <c r="NJF16" s="125"/>
      <c r="NJG16" s="125"/>
      <c r="NJH16" s="125"/>
      <c r="NJI16" s="125"/>
      <c r="NJJ16" s="125"/>
      <c r="NJK16" s="125"/>
      <c r="NJL16" s="125"/>
      <c r="NJM16" s="125"/>
      <c r="NJN16" s="125"/>
      <c r="NJO16" s="125"/>
      <c r="NJP16" s="125"/>
      <c r="NJQ16" s="125"/>
      <c r="NJR16" s="125"/>
      <c r="NJS16" s="125"/>
      <c r="NJT16" s="125"/>
      <c r="NJU16" s="125"/>
      <c r="NJV16" s="125"/>
      <c r="NJW16" s="125"/>
      <c r="NJX16" s="125"/>
      <c r="NJY16" s="125"/>
      <c r="NJZ16" s="125"/>
      <c r="NKA16" s="125"/>
      <c r="NKB16" s="125"/>
      <c r="NKC16" s="125"/>
      <c r="NKD16" s="125"/>
      <c r="NKE16" s="125"/>
      <c r="NKF16" s="125"/>
      <c r="NKG16" s="125"/>
      <c r="NKH16" s="125"/>
      <c r="NKI16" s="125"/>
      <c r="NKJ16" s="125"/>
      <c r="NKK16" s="125"/>
      <c r="NKL16" s="125"/>
      <c r="NKM16" s="125"/>
      <c r="NKN16" s="125"/>
      <c r="NKO16" s="125"/>
      <c r="NKP16" s="125"/>
      <c r="NKQ16" s="125"/>
      <c r="NKR16" s="125"/>
      <c r="NKS16" s="125"/>
      <c r="NKT16" s="125"/>
      <c r="NKU16" s="125"/>
      <c r="NKV16" s="125"/>
      <c r="NKW16" s="125"/>
      <c r="NKX16" s="125"/>
      <c r="NKY16" s="125"/>
      <c r="NKZ16" s="125"/>
      <c r="NLA16" s="125"/>
      <c r="NLB16" s="125"/>
      <c r="NLC16" s="125"/>
      <c r="NLD16" s="125"/>
      <c r="NLE16" s="125"/>
      <c r="NLF16" s="125"/>
      <c r="NLG16" s="125"/>
      <c r="NLH16" s="125"/>
      <c r="NLI16" s="125"/>
      <c r="NLJ16" s="125"/>
      <c r="NLK16" s="125"/>
      <c r="NLL16" s="125"/>
      <c r="NLM16" s="125"/>
      <c r="NLN16" s="125"/>
      <c r="NLO16" s="125"/>
      <c r="NLP16" s="125"/>
      <c r="NLQ16" s="125"/>
      <c r="NLR16" s="125"/>
      <c r="NLS16" s="125"/>
      <c r="NLT16" s="125"/>
      <c r="NLU16" s="125"/>
      <c r="NLV16" s="125"/>
      <c r="NLW16" s="125"/>
      <c r="NLX16" s="125"/>
      <c r="NLY16" s="125"/>
      <c r="NLZ16" s="125"/>
      <c r="NMA16" s="125"/>
      <c r="NMB16" s="125"/>
      <c r="NMC16" s="125"/>
      <c r="NMD16" s="125"/>
      <c r="NME16" s="125"/>
      <c r="NMF16" s="125"/>
      <c r="NMG16" s="125"/>
      <c r="NMH16" s="125"/>
      <c r="NMI16" s="125"/>
      <c r="NMJ16" s="125"/>
      <c r="NMK16" s="125"/>
      <c r="NML16" s="125"/>
      <c r="NMM16" s="125"/>
      <c r="NMN16" s="125"/>
      <c r="NMO16" s="125"/>
      <c r="NMP16" s="125"/>
      <c r="NMQ16" s="125"/>
      <c r="NMR16" s="125"/>
      <c r="NMS16" s="125"/>
      <c r="NMT16" s="125"/>
      <c r="NMU16" s="125"/>
      <c r="NMV16" s="125"/>
      <c r="NMW16" s="125"/>
      <c r="NMX16" s="125"/>
      <c r="NMY16" s="125"/>
      <c r="NMZ16" s="125"/>
      <c r="NNA16" s="125"/>
      <c r="NNB16" s="125"/>
      <c r="NNC16" s="125"/>
      <c r="NND16" s="125"/>
      <c r="NNE16" s="125"/>
      <c r="NNF16" s="125"/>
      <c r="NNG16" s="125"/>
      <c r="NNH16" s="125"/>
      <c r="NNI16" s="125"/>
      <c r="NNJ16" s="125"/>
      <c r="NNK16" s="125"/>
      <c r="NNL16" s="125"/>
      <c r="NNM16" s="125"/>
      <c r="NNN16" s="125"/>
      <c r="NNO16" s="125"/>
      <c r="NNP16" s="125"/>
      <c r="NNQ16" s="125"/>
      <c r="NNR16" s="125"/>
      <c r="NNS16" s="125"/>
      <c r="NNT16" s="125"/>
      <c r="NNU16" s="125"/>
      <c r="NNV16" s="125"/>
      <c r="NNW16" s="125"/>
      <c r="NNX16" s="125"/>
      <c r="NNY16" s="125"/>
      <c r="NNZ16" s="125"/>
      <c r="NOA16" s="125"/>
      <c r="NOB16" s="125"/>
      <c r="NOC16" s="125"/>
      <c r="NOD16" s="125"/>
      <c r="NOE16" s="125"/>
      <c r="NOF16" s="125"/>
      <c r="NOG16" s="125"/>
      <c r="NOH16" s="125"/>
      <c r="NOI16" s="125"/>
      <c r="NOJ16" s="125"/>
      <c r="NOK16" s="125"/>
      <c r="NOL16" s="125"/>
      <c r="NOM16" s="125"/>
      <c r="NON16" s="125"/>
      <c r="NOO16" s="125"/>
      <c r="NOP16" s="125"/>
      <c r="NOQ16" s="125"/>
      <c r="NOR16" s="125"/>
      <c r="NOS16" s="125"/>
      <c r="NOT16" s="125"/>
      <c r="NOU16" s="125"/>
      <c r="NOV16" s="125"/>
      <c r="NOW16" s="125"/>
      <c r="NOX16" s="125"/>
      <c r="NOY16" s="125"/>
      <c r="NOZ16" s="125"/>
      <c r="NPA16" s="125"/>
      <c r="NPB16" s="125"/>
      <c r="NPC16" s="125"/>
      <c r="NPD16" s="125"/>
      <c r="NPE16" s="125"/>
      <c r="NPF16" s="125"/>
      <c r="NPG16" s="125"/>
      <c r="NPH16" s="125"/>
      <c r="NPI16" s="125"/>
      <c r="NPJ16" s="125"/>
      <c r="NPK16" s="125"/>
      <c r="NPL16" s="125"/>
      <c r="NPM16" s="125"/>
      <c r="NPN16" s="125"/>
      <c r="NPO16" s="125"/>
      <c r="NPP16" s="125"/>
      <c r="NPQ16" s="125"/>
      <c r="NPR16" s="125"/>
      <c r="NPS16" s="125"/>
      <c r="NPT16" s="125"/>
      <c r="NPU16" s="125"/>
      <c r="NPV16" s="125"/>
      <c r="NPW16" s="125"/>
      <c r="NPX16" s="125"/>
      <c r="NPY16" s="125"/>
      <c r="NPZ16" s="125"/>
      <c r="NQA16" s="125"/>
      <c r="NQB16" s="125"/>
      <c r="NQC16" s="125"/>
      <c r="NQD16" s="125"/>
      <c r="NQE16" s="125"/>
      <c r="NQF16" s="125"/>
      <c r="NQG16" s="125"/>
      <c r="NQH16" s="125"/>
      <c r="NQI16" s="125"/>
      <c r="NQJ16" s="125"/>
      <c r="NQK16" s="125"/>
      <c r="NQL16" s="125"/>
      <c r="NQM16" s="125"/>
      <c r="NQN16" s="125"/>
      <c r="NQO16" s="125"/>
      <c r="NQP16" s="125"/>
      <c r="NQQ16" s="125"/>
      <c r="NQR16" s="125"/>
      <c r="NQS16" s="125"/>
      <c r="NQT16" s="125"/>
      <c r="NQU16" s="125"/>
      <c r="NQV16" s="125"/>
      <c r="NQW16" s="125"/>
      <c r="NQX16" s="125"/>
      <c r="NQY16" s="125"/>
      <c r="NQZ16" s="125"/>
      <c r="NRA16" s="125"/>
      <c r="NRB16" s="125"/>
      <c r="NRC16" s="125"/>
      <c r="NRD16" s="125"/>
      <c r="NRE16" s="125"/>
      <c r="NRF16" s="125"/>
      <c r="NRG16" s="125"/>
      <c r="NRH16" s="125"/>
      <c r="NRI16" s="125"/>
      <c r="NRJ16" s="125"/>
      <c r="NRK16" s="125"/>
      <c r="NRL16" s="125"/>
      <c r="NRM16" s="125"/>
      <c r="NRN16" s="125"/>
      <c r="NRO16" s="125"/>
      <c r="NRP16" s="125"/>
      <c r="NRQ16" s="125"/>
      <c r="NRR16" s="125"/>
      <c r="NRS16" s="125"/>
      <c r="NRT16" s="125"/>
      <c r="NRU16" s="125"/>
      <c r="NRV16" s="125"/>
      <c r="NRW16" s="125"/>
      <c r="NRX16" s="125"/>
      <c r="NRY16" s="125"/>
      <c r="NRZ16" s="125"/>
      <c r="NSA16" s="125"/>
      <c r="NSB16" s="125"/>
      <c r="NSC16" s="125"/>
      <c r="NSD16" s="125"/>
      <c r="NSE16" s="125"/>
      <c r="NSF16" s="125"/>
      <c r="NSG16" s="125"/>
      <c r="NSH16" s="125"/>
      <c r="NSI16" s="125"/>
      <c r="NSJ16" s="125"/>
      <c r="NSK16" s="125"/>
      <c r="NSL16" s="125"/>
      <c r="NSM16" s="125"/>
      <c r="NSN16" s="125"/>
      <c r="NSO16" s="125"/>
      <c r="NSP16" s="125"/>
      <c r="NSQ16" s="125"/>
      <c r="NSR16" s="125"/>
      <c r="NSS16" s="125"/>
      <c r="NST16" s="125"/>
      <c r="NSU16" s="125"/>
      <c r="NSV16" s="125"/>
      <c r="NSW16" s="125"/>
      <c r="NSX16" s="125"/>
      <c r="NSY16" s="125"/>
      <c r="NSZ16" s="125"/>
      <c r="NTA16" s="125"/>
      <c r="NTB16" s="125"/>
      <c r="NTC16" s="125"/>
      <c r="NTD16" s="125"/>
      <c r="NTE16" s="125"/>
      <c r="NTF16" s="125"/>
      <c r="NTG16" s="125"/>
      <c r="NTH16" s="125"/>
      <c r="NTI16" s="125"/>
      <c r="NTJ16" s="125"/>
      <c r="NTK16" s="125"/>
      <c r="NTL16" s="125"/>
      <c r="NTM16" s="125"/>
      <c r="NTN16" s="125"/>
      <c r="NTO16" s="125"/>
      <c r="NTP16" s="125"/>
      <c r="NTQ16" s="125"/>
      <c r="NTR16" s="125"/>
      <c r="NTS16" s="125"/>
      <c r="NTT16" s="125"/>
      <c r="NTU16" s="125"/>
      <c r="NTV16" s="125"/>
      <c r="NTW16" s="125"/>
      <c r="NTX16" s="125"/>
      <c r="NTY16" s="125"/>
      <c r="NTZ16" s="125"/>
      <c r="NUA16" s="125"/>
      <c r="NUB16" s="125"/>
      <c r="NUC16" s="125"/>
      <c r="NUD16" s="125"/>
      <c r="NUE16" s="125"/>
      <c r="NUF16" s="125"/>
      <c r="NUG16" s="125"/>
      <c r="NUH16" s="125"/>
      <c r="NUI16" s="125"/>
      <c r="NUJ16" s="125"/>
      <c r="NUK16" s="125"/>
      <c r="NUL16" s="125"/>
      <c r="NUM16" s="125"/>
      <c r="NUN16" s="125"/>
      <c r="NUO16" s="125"/>
      <c r="NUP16" s="125"/>
      <c r="NUQ16" s="125"/>
      <c r="NUR16" s="125"/>
      <c r="NUS16" s="125"/>
      <c r="NUT16" s="125"/>
      <c r="NUU16" s="125"/>
      <c r="NUV16" s="125"/>
      <c r="NUW16" s="125"/>
      <c r="NUX16" s="125"/>
      <c r="NUY16" s="125"/>
      <c r="NUZ16" s="125"/>
      <c r="NVA16" s="125"/>
      <c r="NVB16" s="125"/>
      <c r="NVC16" s="125"/>
      <c r="NVD16" s="125"/>
      <c r="NVE16" s="125"/>
      <c r="NVF16" s="125"/>
      <c r="NVG16" s="125"/>
      <c r="NVH16" s="125"/>
      <c r="NVI16" s="125"/>
      <c r="NVJ16" s="125"/>
      <c r="NVK16" s="125"/>
      <c r="NVL16" s="125"/>
      <c r="NVM16" s="125"/>
      <c r="NVN16" s="125"/>
      <c r="NVO16" s="125"/>
      <c r="NVP16" s="125"/>
      <c r="NVQ16" s="125"/>
      <c r="NVR16" s="125"/>
      <c r="NVS16" s="125"/>
      <c r="NVT16" s="125"/>
      <c r="NVU16" s="125"/>
      <c r="NVV16" s="125"/>
      <c r="NVW16" s="125"/>
      <c r="NVX16" s="125"/>
      <c r="NVY16" s="125"/>
      <c r="NVZ16" s="125"/>
      <c r="NWA16" s="125"/>
      <c r="NWB16" s="125"/>
      <c r="NWC16" s="125"/>
      <c r="NWD16" s="125"/>
      <c r="NWE16" s="125"/>
      <c r="NWF16" s="125"/>
      <c r="NWG16" s="125"/>
      <c r="NWH16" s="125"/>
      <c r="NWI16" s="125"/>
      <c r="NWJ16" s="125"/>
      <c r="NWK16" s="125"/>
      <c r="NWL16" s="125"/>
      <c r="NWM16" s="125"/>
      <c r="NWN16" s="125"/>
      <c r="NWO16" s="125"/>
      <c r="NWP16" s="125"/>
      <c r="NWQ16" s="125"/>
      <c r="NWR16" s="125"/>
      <c r="NWS16" s="125"/>
      <c r="NWT16" s="125"/>
      <c r="NWU16" s="125"/>
      <c r="NWV16" s="125"/>
      <c r="NWW16" s="125"/>
      <c r="NWX16" s="125"/>
      <c r="NWY16" s="125"/>
      <c r="NWZ16" s="125"/>
      <c r="NXA16" s="125"/>
      <c r="NXB16" s="125"/>
      <c r="NXC16" s="125"/>
      <c r="NXD16" s="125"/>
      <c r="NXE16" s="125"/>
      <c r="NXF16" s="125"/>
      <c r="NXG16" s="125"/>
      <c r="NXH16" s="125"/>
      <c r="NXI16" s="125"/>
      <c r="NXJ16" s="125"/>
      <c r="NXK16" s="125"/>
      <c r="NXL16" s="125"/>
      <c r="NXM16" s="125"/>
      <c r="NXN16" s="125"/>
      <c r="NXO16" s="125"/>
      <c r="NXP16" s="125"/>
      <c r="NXQ16" s="125"/>
      <c r="NXR16" s="125"/>
      <c r="NXS16" s="125"/>
      <c r="NXT16" s="125"/>
      <c r="NXU16" s="125"/>
      <c r="NXV16" s="125"/>
      <c r="NXW16" s="125"/>
      <c r="NXX16" s="125"/>
      <c r="NXY16" s="125"/>
      <c r="NXZ16" s="125"/>
      <c r="NYA16" s="125"/>
      <c r="NYB16" s="125"/>
      <c r="NYC16" s="125"/>
      <c r="NYD16" s="125"/>
      <c r="NYE16" s="125"/>
      <c r="NYF16" s="125"/>
      <c r="NYG16" s="125"/>
      <c r="NYH16" s="125"/>
      <c r="NYI16" s="125"/>
      <c r="NYJ16" s="125"/>
      <c r="NYK16" s="125"/>
      <c r="NYL16" s="125"/>
      <c r="NYM16" s="125"/>
      <c r="NYN16" s="125"/>
      <c r="NYO16" s="125"/>
      <c r="NYP16" s="125"/>
      <c r="NYQ16" s="125"/>
      <c r="NYR16" s="125"/>
      <c r="NYS16" s="125"/>
      <c r="NYT16" s="125"/>
      <c r="NYU16" s="125"/>
      <c r="NYV16" s="125"/>
      <c r="NYW16" s="125"/>
      <c r="NYX16" s="125"/>
      <c r="NYY16" s="125"/>
      <c r="NYZ16" s="125"/>
      <c r="NZA16" s="125"/>
      <c r="NZB16" s="125"/>
      <c r="NZC16" s="125"/>
      <c r="NZD16" s="125"/>
      <c r="NZE16" s="125"/>
      <c r="NZF16" s="125"/>
      <c r="NZG16" s="125"/>
      <c r="NZH16" s="125"/>
      <c r="NZI16" s="125"/>
      <c r="NZJ16" s="125"/>
      <c r="NZK16" s="125"/>
      <c r="NZL16" s="125"/>
      <c r="NZM16" s="125"/>
      <c r="NZN16" s="125"/>
      <c r="NZO16" s="125"/>
      <c r="NZP16" s="125"/>
      <c r="NZQ16" s="125"/>
      <c r="NZR16" s="125"/>
      <c r="NZS16" s="125"/>
      <c r="NZT16" s="125"/>
      <c r="NZU16" s="125"/>
      <c r="NZV16" s="125"/>
      <c r="NZW16" s="125"/>
      <c r="NZX16" s="125"/>
      <c r="NZY16" s="125"/>
      <c r="NZZ16" s="125"/>
      <c r="OAA16" s="125"/>
      <c r="OAB16" s="125"/>
      <c r="OAC16" s="125"/>
      <c r="OAD16" s="125"/>
      <c r="OAE16" s="125"/>
      <c r="OAF16" s="125"/>
      <c r="OAG16" s="125"/>
      <c r="OAH16" s="125"/>
      <c r="OAI16" s="125"/>
      <c r="OAJ16" s="125"/>
      <c r="OAK16" s="125"/>
      <c r="OAL16" s="125"/>
      <c r="OAM16" s="125"/>
      <c r="OAN16" s="125"/>
      <c r="OAO16" s="125"/>
      <c r="OAP16" s="125"/>
      <c r="OAQ16" s="125"/>
      <c r="OAR16" s="125"/>
      <c r="OAS16" s="125"/>
      <c r="OAT16" s="125"/>
      <c r="OAU16" s="125"/>
      <c r="OAV16" s="125"/>
      <c r="OAW16" s="125"/>
      <c r="OAX16" s="125"/>
      <c r="OAY16" s="125"/>
      <c r="OAZ16" s="125"/>
      <c r="OBA16" s="125"/>
      <c r="OBB16" s="125"/>
      <c r="OBC16" s="125"/>
      <c r="OBD16" s="125"/>
      <c r="OBE16" s="125"/>
      <c r="OBF16" s="125"/>
      <c r="OBG16" s="125"/>
      <c r="OBH16" s="125"/>
      <c r="OBI16" s="125"/>
      <c r="OBJ16" s="125"/>
      <c r="OBK16" s="125"/>
      <c r="OBL16" s="125"/>
      <c r="OBM16" s="125"/>
      <c r="OBN16" s="125"/>
      <c r="OBO16" s="125"/>
      <c r="OBP16" s="125"/>
      <c r="OBQ16" s="125"/>
      <c r="OBR16" s="125"/>
      <c r="OBS16" s="125"/>
      <c r="OBT16" s="125"/>
      <c r="OBU16" s="125"/>
      <c r="OBV16" s="125"/>
      <c r="OBW16" s="125"/>
      <c r="OBX16" s="125"/>
      <c r="OBY16" s="125"/>
      <c r="OBZ16" s="125"/>
      <c r="OCA16" s="125"/>
      <c r="OCB16" s="125"/>
      <c r="OCC16" s="125"/>
      <c r="OCD16" s="125"/>
      <c r="OCE16" s="125"/>
      <c r="OCF16" s="125"/>
      <c r="OCG16" s="125"/>
      <c r="OCH16" s="125"/>
      <c r="OCI16" s="125"/>
      <c r="OCJ16" s="125"/>
      <c r="OCK16" s="125"/>
      <c r="OCL16" s="125"/>
      <c r="OCM16" s="125"/>
      <c r="OCN16" s="125"/>
      <c r="OCO16" s="125"/>
      <c r="OCP16" s="125"/>
      <c r="OCQ16" s="125"/>
      <c r="OCR16" s="125"/>
      <c r="OCS16" s="125"/>
      <c r="OCT16" s="125"/>
      <c r="OCU16" s="125"/>
      <c r="OCV16" s="125"/>
      <c r="OCW16" s="125"/>
      <c r="OCX16" s="125"/>
      <c r="OCY16" s="125"/>
      <c r="OCZ16" s="125"/>
      <c r="ODA16" s="125"/>
      <c r="ODB16" s="125"/>
      <c r="ODC16" s="125"/>
      <c r="ODD16" s="125"/>
      <c r="ODE16" s="125"/>
      <c r="ODF16" s="125"/>
      <c r="ODG16" s="125"/>
      <c r="ODH16" s="125"/>
      <c r="ODI16" s="125"/>
      <c r="ODJ16" s="125"/>
      <c r="ODK16" s="125"/>
      <c r="ODL16" s="125"/>
      <c r="ODM16" s="125"/>
      <c r="ODN16" s="125"/>
      <c r="ODO16" s="125"/>
      <c r="ODP16" s="125"/>
      <c r="ODQ16" s="125"/>
      <c r="ODR16" s="125"/>
      <c r="ODS16" s="125"/>
      <c r="ODT16" s="125"/>
      <c r="ODU16" s="125"/>
      <c r="ODV16" s="125"/>
      <c r="ODW16" s="125"/>
      <c r="ODX16" s="125"/>
      <c r="ODY16" s="125"/>
      <c r="ODZ16" s="125"/>
      <c r="OEA16" s="125"/>
      <c r="OEB16" s="125"/>
      <c r="OEC16" s="125"/>
      <c r="OED16" s="125"/>
      <c r="OEE16" s="125"/>
      <c r="OEF16" s="125"/>
      <c r="OEG16" s="125"/>
      <c r="OEH16" s="125"/>
      <c r="OEI16" s="125"/>
      <c r="OEJ16" s="125"/>
      <c r="OEK16" s="125"/>
      <c r="OEL16" s="125"/>
      <c r="OEM16" s="125"/>
      <c r="OEN16" s="125"/>
      <c r="OEO16" s="125"/>
      <c r="OEP16" s="125"/>
      <c r="OEQ16" s="125"/>
      <c r="OER16" s="125"/>
      <c r="OES16" s="125"/>
      <c r="OET16" s="125"/>
      <c r="OEU16" s="125"/>
      <c r="OEV16" s="125"/>
      <c r="OEW16" s="125"/>
      <c r="OEX16" s="125"/>
      <c r="OEY16" s="125"/>
      <c r="OEZ16" s="125"/>
      <c r="OFA16" s="125"/>
      <c r="OFB16" s="125"/>
      <c r="OFC16" s="125"/>
      <c r="OFD16" s="125"/>
      <c r="OFE16" s="125"/>
      <c r="OFF16" s="125"/>
      <c r="OFG16" s="125"/>
      <c r="OFH16" s="125"/>
      <c r="OFI16" s="125"/>
      <c r="OFJ16" s="125"/>
      <c r="OFK16" s="125"/>
      <c r="OFL16" s="125"/>
      <c r="OFM16" s="125"/>
      <c r="OFN16" s="125"/>
      <c r="OFO16" s="125"/>
      <c r="OFP16" s="125"/>
      <c r="OFQ16" s="125"/>
      <c r="OFR16" s="125"/>
      <c r="OFS16" s="125"/>
      <c r="OFT16" s="125"/>
      <c r="OFU16" s="125"/>
      <c r="OFV16" s="125"/>
      <c r="OFW16" s="125"/>
      <c r="OFX16" s="125"/>
      <c r="OFY16" s="125"/>
      <c r="OFZ16" s="125"/>
      <c r="OGA16" s="125"/>
      <c r="OGB16" s="125"/>
      <c r="OGC16" s="125"/>
      <c r="OGD16" s="125"/>
      <c r="OGE16" s="125"/>
      <c r="OGF16" s="125"/>
      <c r="OGG16" s="125"/>
      <c r="OGH16" s="125"/>
      <c r="OGI16" s="125"/>
      <c r="OGJ16" s="125"/>
      <c r="OGK16" s="125"/>
      <c r="OGL16" s="125"/>
      <c r="OGM16" s="125"/>
      <c r="OGN16" s="125"/>
      <c r="OGO16" s="125"/>
      <c r="OGP16" s="125"/>
      <c r="OGQ16" s="125"/>
      <c r="OGR16" s="125"/>
      <c r="OGS16" s="125"/>
      <c r="OGT16" s="125"/>
      <c r="OGU16" s="125"/>
      <c r="OGV16" s="125"/>
      <c r="OGW16" s="125"/>
      <c r="OGX16" s="125"/>
      <c r="OGY16" s="125"/>
      <c r="OGZ16" s="125"/>
      <c r="OHA16" s="125"/>
      <c r="OHB16" s="125"/>
      <c r="OHC16" s="125"/>
      <c r="OHD16" s="125"/>
      <c r="OHE16" s="125"/>
      <c r="OHF16" s="125"/>
      <c r="OHG16" s="125"/>
      <c r="OHH16" s="125"/>
      <c r="OHI16" s="125"/>
      <c r="OHJ16" s="125"/>
      <c r="OHK16" s="125"/>
      <c r="OHL16" s="125"/>
      <c r="OHM16" s="125"/>
      <c r="OHN16" s="125"/>
      <c r="OHO16" s="125"/>
      <c r="OHP16" s="125"/>
      <c r="OHQ16" s="125"/>
      <c r="OHR16" s="125"/>
      <c r="OHS16" s="125"/>
      <c r="OHT16" s="125"/>
      <c r="OHU16" s="125"/>
      <c r="OHV16" s="125"/>
      <c r="OHW16" s="125"/>
      <c r="OHX16" s="125"/>
      <c r="OHY16" s="125"/>
      <c r="OHZ16" s="125"/>
      <c r="OIA16" s="125"/>
      <c r="OIB16" s="125"/>
      <c r="OIC16" s="125"/>
      <c r="OID16" s="125"/>
      <c r="OIE16" s="125"/>
      <c r="OIF16" s="125"/>
      <c r="OIG16" s="125"/>
      <c r="OIH16" s="125"/>
      <c r="OII16" s="125"/>
      <c r="OIJ16" s="125"/>
      <c r="OIK16" s="125"/>
      <c r="OIL16" s="125"/>
      <c r="OIM16" s="125"/>
      <c r="OIN16" s="125"/>
      <c r="OIO16" s="125"/>
      <c r="OIP16" s="125"/>
      <c r="OIQ16" s="125"/>
      <c r="OIR16" s="125"/>
      <c r="OIS16" s="125"/>
      <c r="OIT16" s="125"/>
      <c r="OIU16" s="125"/>
      <c r="OIV16" s="125"/>
      <c r="OIW16" s="125"/>
      <c r="OIX16" s="125"/>
      <c r="OIY16" s="125"/>
      <c r="OIZ16" s="125"/>
      <c r="OJA16" s="125"/>
      <c r="OJB16" s="125"/>
      <c r="OJC16" s="125"/>
      <c r="OJD16" s="125"/>
      <c r="OJE16" s="125"/>
      <c r="OJF16" s="125"/>
      <c r="OJG16" s="125"/>
      <c r="OJH16" s="125"/>
      <c r="OJI16" s="125"/>
      <c r="OJJ16" s="125"/>
      <c r="OJK16" s="125"/>
      <c r="OJL16" s="125"/>
      <c r="OJM16" s="125"/>
      <c r="OJN16" s="125"/>
      <c r="OJO16" s="125"/>
      <c r="OJP16" s="125"/>
      <c r="OJQ16" s="125"/>
      <c r="OJR16" s="125"/>
      <c r="OJS16" s="125"/>
      <c r="OJT16" s="125"/>
      <c r="OJU16" s="125"/>
      <c r="OJV16" s="125"/>
      <c r="OJW16" s="125"/>
      <c r="OJX16" s="125"/>
      <c r="OJY16" s="125"/>
      <c r="OJZ16" s="125"/>
      <c r="OKA16" s="125"/>
      <c r="OKB16" s="125"/>
      <c r="OKC16" s="125"/>
      <c r="OKD16" s="125"/>
      <c r="OKE16" s="125"/>
      <c r="OKF16" s="125"/>
      <c r="OKG16" s="125"/>
      <c r="OKH16" s="125"/>
      <c r="OKI16" s="125"/>
      <c r="OKJ16" s="125"/>
      <c r="OKK16" s="125"/>
      <c r="OKL16" s="125"/>
      <c r="OKM16" s="125"/>
      <c r="OKN16" s="125"/>
      <c r="OKO16" s="125"/>
      <c r="OKP16" s="125"/>
      <c r="OKQ16" s="125"/>
      <c r="OKR16" s="125"/>
      <c r="OKS16" s="125"/>
      <c r="OKT16" s="125"/>
      <c r="OKU16" s="125"/>
      <c r="OKV16" s="125"/>
      <c r="OKW16" s="125"/>
      <c r="OKX16" s="125"/>
      <c r="OKY16" s="125"/>
      <c r="OKZ16" s="125"/>
      <c r="OLA16" s="125"/>
      <c r="OLB16" s="125"/>
      <c r="OLC16" s="125"/>
      <c r="OLD16" s="125"/>
      <c r="OLE16" s="125"/>
      <c r="OLF16" s="125"/>
      <c r="OLG16" s="125"/>
      <c r="OLH16" s="125"/>
      <c r="OLI16" s="125"/>
      <c r="OLJ16" s="125"/>
      <c r="OLK16" s="125"/>
      <c r="OLL16" s="125"/>
      <c r="OLM16" s="125"/>
      <c r="OLN16" s="125"/>
      <c r="OLO16" s="125"/>
      <c r="OLP16" s="125"/>
      <c r="OLQ16" s="125"/>
      <c r="OLR16" s="125"/>
      <c r="OLS16" s="125"/>
      <c r="OLT16" s="125"/>
      <c r="OLU16" s="125"/>
      <c r="OLV16" s="125"/>
      <c r="OLW16" s="125"/>
      <c r="OLX16" s="125"/>
      <c r="OLY16" s="125"/>
      <c r="OLZ16" s="125"/>
      <c r="OMA16" s="125"/>
      <c r="OMB16" s="125"/>
      <c r="OMC16" s="125"/>
      <c r="OMD16" s="125"/>
      <c r="OME16" s="125"/>
      <c r="OMF16" s="125"/>
      <c r="OMG16" s="125"/>
      <c r="OMH16" s="125"/>
      <c r="OMI16" s="125"/>
      <c r="OMJ16" s="125"/>
      <c r="OMK16" s="125"/>
      <c r="OML16" s="125"/>
      <c r="OMM16" s="125"/>
      <c r="OMN16" s="125"/>
      <c r="OMO16" s="125"/>
      <c r="OMP16" s="125"/>
      <c r="OMQ16" s="125"/>
      <c r="OMR16" s="125"/>
      <c r="OMS16" s="125"/>
      <c r="OMT16" s="125"/>
      <c r="OMU16" s="125"/>
      <c r="OMV16" s="125"/>
      <c r="OMW16" s="125"/>
      <c r="OMX16" s="125"/>
      <c r="OMY16" s="125"/>
      <c r="OMZ16" s="125"/>
      <c r="ONA16" s="125"/>
      <c r="ONB16" s="125"/>
      <c r="ONC16" s="125"/>
      <c r="OND16" s="125"/>
      <c r="ONE16" s="125"/>
      <c r="ONF16" s="125"/>
      <c r="ONG16" s="125"/>
      <c r="ONH16" s="125"/>
      <c r="ONI16" s="125"/>
      <c r="ONJ16" s="125"/>
      <c r="ONK16" s="125"/>
      <c r="ONL16" s="125"/>
      <c r="ONM16" s="125"/>
      <c r="ONN16" s="125"/>
      <c r="ONO16" s="125"/>
      <c r="ONP16" s="125"/>
      <c r="ONQ16" s="125"/>
      <c r="ONR16" s="125"/>
      <c r="ONS16" s="125"/>
      <c r="ONT16" s="125"/>
      <c r="ONU16" s="125"/>
      <c r="ONV16" s="125"/>
      <c r="ONW16" s="125"/>
      <c r="ONX16" s="125"/>
      <c r="ONY16" s="125"/>
      <c r="ONZ16" s="125"/>
      <c r="OOA16" s="125"/>
      <c r="OOB16" s="125"/>
      <c r="OOC16" s="125"/>
      <c r="OOD16" s="125"/>
      <c r="OOE16" s="125"/>
      <c r="OOF16" s="125"/>
      <c r="OOG16" s="125"/>
      <c r="OOH16" s="125"/>
      <c r="OOI16" s="125"/>
      <c r="OOJ16" s="125"/>
      <c r="OOK16" s="125"/>
      <c r="OOL16" s="125"/>
      <c r="OOM16" s="125"/>
      <c r="OON16" s="125"/>
      <c r="OOO16" s="125"/>
      <c r="OOP16" s="125"/>
      <c r="OOQ16" s="125"/>
      <c r="OOR16" s="125"/>
      <c r="OOS16" s="125"/>
      <c r="OOT16" s="125"/>
      <c r="OOU16" s="125"/>
      <c r="OOV16" s="125"/>
      <c r="OOW16" s="125"/>
      <c r="OOX16" s="125"/>
      <c r="OOY16" s="125"/>
      <c r="OOZ16" s="125"/>
      <c r="OPA16" s="125"/>
      <c r="OPB16" s="125"/>
      <c r="OPC16" s="125"/>
      <c r="OPD16" s="125"/>
      <c r="OPE16" s="125"/>
      <c r="OPF16" s="125"/>
      <c r="OPG16" s="125"/>
      <c r="OPH16" s="125"/>
      <c r="OPI16" s="125"/>
      <c r="OPJ16" s="125"/>
      <c r="OPK16" s="125"/>
      <c r="OPL16" s="125"/>
      <c r="OPM16" s="125"/>
      <c r="OPN16" s="125"/>
      <c r="OPO16" s="125"/>
      <c r="OPP16" s="125"/>
      <c r="OPQ16" s="125"/>
      <c r="OPR16" s="125"/>
      <c r="OPS16" s="125"/>
      <c r="OPT16" s="125"/>
      <c r="OPU16" s="125"/>
      <c r="OPV16" s="125"/>
      <c r="OPW16" s="125"/>
      <c r="OPX16" s="125"/>
      <c r="OPY16" s="125"/>
      <c r="OPZ16" s="125"/>
      <c r="OQA16" s="125"/>
      <c r="OQB16" s="125"/>
      <c r="OQC16" s="125"/>
      <c r="OQD16" s="125"/>
      <c r="OQE16" s="125"/>
      <c r="OQF16" s="125"/>
      <c r="OQG16" s="125"/>
      <c r="OQH16" s="125"/>
      <c r="OQI16" s="125"/>
      <c r="OQJ16" s="125"/>
      <c r="OQK16" s="125"/>
      <c r="OQL16" s="125"/>
      <c r="OQM16" s="125"/>
      <c r="OQN16" s="125"/>
      <c r="OQO16" s="125"/>
      <c r="OQP16" s="125"/>
      <c r="OQQ16" s="125"/>
      <c r="OQR16" s="125"/>
      <c r="OQS16" s="125"/>
      <c r="OQT16" s="125"/>
      <c r="OQU16" s="125"/>
      <c r="OQV16" s="125"/>
      <c r="OQW16" s="125"/>
      <c r="OQX16" s="125"/>
      <c r="OQY16" s="125"/>
      <c r="OQZ16" s="125"/>
      <c r="ORA16" s="125"/>
      <c r="ORB16" s="125"/>
      <c r="ORC16" s="125"/>
      <c r="ORD16" s="125"/>
      <c r="ORE16" s="125"/>
      <c r="ORF16" s="125"/>
      <c r="ORG16" s="125"/>
      <c r="ORH16" s="125"/>
      <c r="ORI16" s="125"/>
      <c r="ORJ16" s="125"/>
      <c r="ORK16" s="125"/>
      <c r="ORL16" s="125"/>
      <c r="ORM16" s="125"/>
      <c r="ORN16" s="125"/>
      <c r="ORO16" s="125"/>
      <c r="ORP16" s="125"/>
      <c r="ORQ16" s="125"/>
      <c r="ORR16" s="125"/>
      <c r="ORS16" s="125"/>
      <c r="ORT16" s="125"/>
      <c r="ORU16" s="125"/>
      <c r="ORV16" s="125"/>
      <c r="ORW16" s="125"/>
      <c r="ORX16" s="125"/>
      <c r="ORY16" s="125"/>
      <c r="ORZ16" s="125"/>
      <c r="OSA16" s="125"/>
      <c r="OSB16" s="125"/>
      <c r="OSC16" s="125"/>
      <c r="OSD16" s="125"/>
      <c r="OSE16" s="125"/>
      <c r="OSF16" s="125"/>
      <c r="OSG16" s="125"/>
      <c r="OSH16" s="125"/>
      <c r="OSI16" s="125"/>
      <c r="OSJ16" s="125"/>
      <c r="OSK16" s="125"/>
      <c r="OSL16" s="125"/>
      <c r="OSM16" s="125"/>
      <c r="OSN16" s="125"/>
      <c r="OSO16" s="125"/>
      <c r="OSP16" s="125"/>
      <c r="OSQ16" s="125"/>
      <c r="OSR16" s="125"/>
      <c r="OSS16" s="125"/>
      <c r="OST16" s="125"/>
      <c r="OSU16" s="125"/>
      <c r="OSV16" s="125"/>
      <c r="OSW16" s="125"/>
      <c r="OSX16" s="125"/>
      <c r="OSY16" s="125"/>
      <c r="OSZ16" s="125"/>
      <c r="OTA16" s="125"/>
      <c r="OTB16" s="125"/>
      <c r="OTC16" s="125"/>
      <c r="OTD16" s="125"/>
      <c r="OTE16" s="125"/>
      <c r="OTF16" s="125"/>
      <c r="OTG16" s="125"/>
      <c r="OTH16" s="125"/>
      <c r="OTI16" s="125"/>
      <c r="OTJ16" s="125"/>
      <c r="OTK16" s="125"/>
      <c r="OTL16" s="125"/>
      <c r="OTM16" s="125"/>
      <c r="OTN16" s="125"/>
      <c r="OTO16" s="125"/>
      <c r="OTP16" s="125"/>
      <c r="OTQ16" s="125"/>
      <c r="OTR16" s="125"/>
      <c r="OTS16" s="125"/>
      <c r="OTT16" s="125"/>
      <c r="OTU16" s="125"/>
      <c r="OTV16" s="125"/>
      <c r="OTW16" s="125"/>
      <c r="OTX16" s="125"/>
      <c r="OTY16" s="125"/>
      <c r="OTZ16" s="125"/>
      <c r="OUA16" s="125"/>
      <c r="OUB16" s="125"/>
      <c r="OUC16" s="125"/>
      <c r="OUD16" s="125"/>
      <c r="OUE16" s="125"/>
      <c r="OUF16" s="125"/>
      <c r="OUG16" s="125"/>
      <c r="OUH16" s="125"/>
      <c r="OUI16" s="125"/>
      <c r="OUJ16" s="125"/>
      <c r="OUK16" s="125"/>
      <c r="OUL16" s="125"/>
      <c r="OUM16" s="125"/>
      <c r="OUN16" s="125"/>
      <c r="OUO16" s="125"/>
      <c r="OUP16" s="125"/>
      <c r="OUQ16" s="125"/>
      <c r="OUR16" s="125"/>
      <c r="OUS16" s="125"/>
      <c r="OUT16" s="125"/>
      <c r="OUU16" s="125"/>
      <c r="OUV16" s="125"/>
      <c r="OUW16" s="125"/>
      <c r="OUX16" s="125"/>
      <c r="OUY16" s="125"/>
      <c r="OUZ16" s="125"/>
      <c r="OVA16" s="125"/>
      <c r="OVB16" s="125"/>
      <c r="OVC16" s="125"/>
      <c r="OVD16" s="125"/>
      <c r="OVE16" s="125"/>
      <c r="OVF16" s="125"/>
      <c r="OVG16" s="125"/>
      <c r="OVH16" s="125"/>
      <c r="OVI16" s="125"/>
      <c r="OVJ16" s="125"/>
      <c r="OVK16" s="125"/>
      <c r="OVL16" s="125"/>
      <c r="OVM16" s="125"/>
      <c r="OVN16" s="125"/>
      <c r="OVO16" s="125"/>
      <c r="OVP16" s="125"/>
      <c r="OVQ16" s="125"/>
      <c r="OVR16" s="125"/>
      <c r="OVS16" s="125"/>
      <c r="OVT16" s="125"/>
      <c r="OVU16" s="125"/>
      <c r="OVV16" s="125"/>
      <c r="OVW16" s="125"/>
      <c r="OVX16" s="125"/>
      <c r="OVY16" s="125"/>
      <c r="OVZ16" s="125"/>
      <c r="OWA16" s="125"/>
      <c r="OWB16" s="125"/>
      <c r="OWC16" s="125"/>
      <c r="OWD16" s="125"/>
      <c r="OWE16" s="125"/>
      <c r="OWF16" s="125"/>
      <c r="OWG16" s="125"/>
      <c r="OWH16" s="125"/>
      <c r="OWI16" s="125"/>
      <c r="OWJ16" s="125"/>
      <c r="OWK16" s="125"/>
      <c r="OWL16" s="125"/>
      <c r="OWM16" s="125"/>
      <c r="OWN16" s="125"/>
      <c r="OWO16" s="125"/>
      <c r="OWP16" s="125"/>
      <c r="OWQ16" s="125"/>
      <c r="OWR16" s="125"/>
      <c r="OWS16" s="125"/>
      <c r="OWT16" s="125"/>
      <c r="OWU16" s="125"/>
      <c r="OWV16" s="125"/>
      <c r="OWW16" s="125"/>
      <c r="OWX16" s="125"/>
      <c r="OWY16" s="125"/>
      <c r="OWZ16" s="125"/>
      <c r="OXA16" s="125"/>
      <c r="OXB16" s="125"/>
      <c r="OXC16" s="125"/>
      <c r="OXD16" s="125"/>
      <c r="OXE16" s="125"/>
      <c r="OXF16" s="125"/>
      <c r="OXG16" s="125"/>
      <c r="OXH16" s="125"/>
      <c r="OXI16" s="125"/>
      <c r="OXJ16" s="125"/>
      <c r="OXK16" s="125"/>
      <c r="OXL16" s="125"/>
      <c r="OXM16" s="125"/>
      <c r="OXN16" s="125"/>
      <c r="OXO16" s="125"/>
      <c r="OXP16" s="125"/>
      <c r="OXQ16" s="125"/>
      <c r="OXR16" s="125"/>
      <c r="OXS16" s="125"/>
      <c r="OXT16" s="125"/>
      <c r="OXU16" s="125"/>
      <c r="OXV16" s="125"/>
      <c r="OXW16" s="125"/>
      <c r="OXX16" s="125"/>
      <c r="OXY16" s="125"/>
      <c r="OXZ16" s="125"/>
      <c r="OYA16" s="125"/>
      <c r="OYB16" s="125"/>
      <c r="OYC16" s="125"/>
      <c r="OYD16" s="125"/>
      <c r="OYE16" s="125"/>
      <c r="OYF16" s="125"/>
      <c r="OYG16" s="125"/>
      <c r="OYH16" s="125"/>
      <c r="OYI16" s="125"/>
      <c r="OYJ16" s="125"/>
      <c r="OYK16" s="125"/>
      <c r="OYL16" s="125"/>
      <c r="OYM16" s="125"/>
      <c r="OYN16" s="125"/>
      <c r="OYO16" s="125"/>
      <c r="OYP16" s="125"/>
      <c r="OYQ16" s="125"/>
      <c r="OYR16" s="125"/>
      <c r="OYS16" s="125"/>
      <c r="OYT16" s="125"/>
      <c r="OYU16" s="125"/>
      <c r="OYV16" s="125"/>
      <c r="OYW16" s="125"/>
      <c r="OYX16" s="125"/>
      <c r="OYY16" s="125"/>
      <c r="OYZ16" s="125"/>
      <c r="OZA16" s="125"/>
      <c r="OZB16" s="125"/>
      <c r="OZC16" s="125"/>
      <c r="OZD16" s="125"/>
      <c r="OZE16" s="125"/>
      <c r="OZF16" s="125"/>
      <c r="OZG16" s="125"/>
      <c r="OZH16" s="125"/>
      <c r="OZI16" s="125"/>
      <c r="OZJ16" s="125"/>
      <c r="OZK16" s="125"/>
      <c r="OZL16" s="125"/>
      <c r="OZM16" s="125"/>
      <c r="OZN16" s="125"/>
      <c r="OZO16" s="125"/>
      <c r="OZP16" s="125"/>
      <c r="OZQ16" s="125"/>
      <c r="OZR16" s="125"/>
      <c r="OZS16" s="125"/>
      <c r="OZT16" s="125"/>
      <c r="OZU16" s="125"/>
      <c r="OZV16" s="125"/>
      <c r="OZW16" s="125"/>
      <c r="OZX16" s="125"/>
      <c r="OZY16" s="125"/>
      <c r="OZZ16" s="125"/>
      <c r="PAA16" s="125"/>
      <c r="PAB16" s="125"/>
      <c r="PAC16" s="125"/>
      <c r="PAD16" s="125"/>
      <c r="PAE16" s="125"/>
      <c r="PAF16" s="125"/>
      <c r="PAG16" s="125"/>
      <c r="PAH16" s="125"/>
      <c r="PAI16" s="125"/>
      <c r="PAJ16" s="125"/>
      <c r="PAK16" s="125"/>
      <c r="PAL16" s="125"/>
      <c r="PAM16" s="125"/>
      <c r="PAN16" s="125"/>
      <c r="PAO16" s="125"/>
      <c r="PAP16" s="125"/>
      <c r="PAQ16" s="125"/>
      <c r="PAR16" s="125"/>
      <c r="PAS16" s="125"/>
      <c r="PAT16" s="125"/>
      <c r="PAU16" s="125"/>
      <c r="PAV16" s="125"/>
      <c r="PAW16" s="125"/>
      <c r="PAX16" s="125"/>
      <c r="PAY16" s="125"/>
      <c r="PAZ16" s="125"/>
      <c r="PBA16" s="125"/>
      <c r="PBB16" s="125"/>
      <c r="PBC16" s="125"/>
      <c r="PBD16" s="125"/>
      <c r="PBE16" s="125"/>
      <c r="PBF16" s="125"/>
      <c r="PBG16" s="125"/>
      <c r="PBH16" s="125"/>
      <c r="PBI16" s="125"/>
      <c r="PBJ16" s="125"/>
      <c r="PBK16" s="125"/>
      <c r="PBL16" s="125"/>
      <c r="PBM16" s="125"/>
      <c r="PBN16" s="125"/>
      <c r="PBO16" s="125"/>
      <c r="PBP16" s="125"/>
      <c r="PBQ16" s="125"/>
      <c r="PBR16" s="125"/>
      <c r="PBS16" s="125"/>
      <c r="PBT16" s="125"/>
      <c r="PBU16" s="125"/>
      <c r="PBV16" s="125"/>
      <c r="PBW16" s="125"/>
      <c r="PBX16" s="125"/>
      <c r="PBY16" s="125"/>
      <c r="PBZ16" s="125"/>
      <c r="PCA16" s="125"/>
      <c r="PCB16" s="125"/>
      <c r="PCC16" s="125"/>
      <c r="PCD16" s="125"/>
      <c r="PCE16" s="125"/>
      <c r="PCF16" s="125"/>
      <c r="PCG16" s="125"/>
      <c r="PCH16" s="125"/>
      <c r="PCI16" s="125"/>
      <c r="PCJ16" s="125"/>
      <c r="PCK16" s="125"/>
      <c r="PCL16" s="125"/>
      <c r="PCM16" s="125"/>
      <c r="PCN16" s="125"/>
      <c r="PCO16" s="125"/>
      <c r="PCP16" s="125"/>
      <c r="PCQ16" s="125"/>
      <c r="PCR16" s="125"/>
      <c r="PCS16" s="125"/>
      <c r="PCT16" s="125"/>
      <c r="PCU16" s="125"/>
      <c r="PCV16" s="125"/>
      <c r="PCW16" s="125"/>
      <c r="PCX16" s="125"/>
      <c r="PCY16" s="125"/>
      <c r="PCZ16" s="125"/>
      <c r="PDA16" s="125"/>
      <c r="PDB16" s="125"/>
      <c r="PDC16" s="125"/>
      <c r="PDD16" s="125"/>
      <c r="PDE16" s="125"/>
      <c r="PDF16" s="125"/>
      <c r="PDG16" s="125"/>
      <c r="PDH16" s="125"/>
      <c r="PDI16" s="125"/>
      <c r="PDJ16" s="125"/>
      <c r="PDK16" s="125"/>
      <c r="PDL16" s="125"/>
      <c r="PDM16" s="125"/>
      <c r="PDN16" s="125"/>
      <c r="PDO16" s="125"/>
      <c r="PDP16" s="125"/>
      <c r="PDQ16" s="125"/>
      <c r="PDR16" s="125"/>
      <c r="PDS16" s="125"/>
      <c r="PDT16" s="125"/>
      <c r="PDU16" s="125"/>
      <c r="PDV16" s="125"/>
      <c r="PDW16" s="125"/>
      <c r="PDX16" s="125"/>
      <c r="PDY16" s="125"/>
      <c r="PDZ16" s="125"/>
      <c r="PEA16" s="125"/>
      <c r="PEB16" s="125"/>
      <c r="PEC16" s="125"/>
      <c r="PED16" s="125"/>
      <c r="PEE16" s="125"/>
      <c r="PEF16" s="125"/>
      <c r="PEG16" s="125"/>
      <c r="PEH16" s="125"/>
      <c r="PEI16" s="125"/>
      <c r="PEJ16" s="125"/>
      <c r="PEK16" s="125"/>
      <c r="PEL16" s="125"/>
      <c r="PEM16" s="125"/>
      <c r="PEN16" s="125"/>
      <c r="PEO16" s="125"/>
      <c r="PEP16" s="125"/>
      <c r="PEQ16" s="125"/>
      <c r="PER16" s="125"/>
      <c r="PES16" s="125"/>
      <c r="PET16" s="125"/>
      <c r="PEU16" s="125"/>
      <c r="PEV16" s="125"/>
      <c r="PEW16" s="125"/>
      <c r="PEX16" s="125"/>
      <c r="PEY16" s="125"/>
      <c r="PEZ16" s="125"/>
      <c r="PFA16" s="125"/>
      <c r="PFB16" s="125"/>
      <c r="PFC16" s="125"/>
      <c r="PFD16" s="125"/>
      <c r="PFE16" s="125"/>
      <c r="PFF16" s="125"/>
      <c r="PFG16" s="125"/>
      <c r="PFH16" s="125"/>
      <c r="PFI16" s="125"/>
      <c r="PFJ16" s="125"/>
      <c r="PFK16" s="125"/>
      <c r="PFL16" s="125"/>
      <c r="PFM16" s="125"/>
      <c r="PFN16" s="125"/>
      <c r="PFO16" s="125"/>
      <c r="PFP16" s="125"/>
      <c r="PFQ16" s="125"/>
      <c r="PFR16" s="125"/>
      <c r="PFS16" s="125"/>
      <c r="PFT16" s="125"/>
      <c r="PFU16" s="125"/>
      <c r="PFV16" s="125"/>
      <c r="PFW16" s="125"/>
      <c r="PFX16" s="125"/>
      <c r="PFY16" s="125"/>
      <c r="PFZ16" s="125"/>
      <c r="PGA16" s="125"/>
      <c r="PGB16" s="125"/>
      <c r="PGC16" s="125"/>
      <c r="PGD16" s="125"/>
      <c r="PGE16" s="125"/>
      <c r="PGF16" s="125"/>
      <c r="PGG16" s="125"/>
      <c r="PGH16" s="125"/>
      <c r="PGI16" s="125"/>
      <c r="PGJ16" s="125"/>
      <c r="PGK16" s="125"/>
      <c r="PGL16" s="125"/>
      <c r="PGM16" s="125"/>
      <c r="PGN16" s="125"/>
      <c r="PGO16" s="125"/>
      <c r="PGP16" s="125"/>
      <c r="PGQ16" s="125"/>
      <c r="PGR16" s="125"/>
      <c r="PGS16" s="125"/>
      <c r="PGT16" s="125"/>
      <c r="PGU16" s="125"/>
      <c r="PGV16" s="125"/>
      <c r="PGW16" s="125"/>
      <c r="PGX16" s="125"/>
      <c r="PGY16" s="125"/>
      <c r="PGZ16" s="125"/>
      <c r="PHA16" s="125"/>
      <c r="PHB16" s="125"/>
      <c r="PHC16" s="125"/>
      <c r="PHD16" s="125"/>
      <c r="PHE16" s="125"/>
      <c r="PHF16" s="125"/>
      <c r="PHG16" s="125"/>
      <c r="PHH16" s="125"/>
      <c r="PHI16" s="125"/>
      <c r="PHJ16" s="125"/>
      <c r="PHK16" s="125"/>
      <c r="PHL16" s="125"/>
      <c r="PHM16" s="125"/>
      <c r="PHN16" s="125"/>
      <c r="PHO16" s="125"/>
      <c r="PHP16" s="125"/>
      <c r="PHQ16" s="125"/>
      <c r="PHR16" s="125"/>
      <c r="PHS16" s="125"/>
      <c r="PHT16" s="125"/>
      <c r="PHU16" s="125"/>
      <c r="PHV16" s="125"/>
      <c r="PHW16" s="125"/>
      <c r="PHX16" s="125"/>
      <c r="PHY16" s="125"/>
      <c r="PHZ16" s="125"/>
      <c r="PIA16" s="125"/>
      <c r="PIB16" s="125"/>
      <c r="PIC16" s="125"/>
      <c r="PID16" s="125"/>
      <c r="PIE16" s="125"/>
      <c r="PIF16" s="125"/>
      <c r="PIG16" s="125"/>
      <c r="PIH16" s="125"/>
      <c r="PII16" s="125"/>
      <c r="PIJ16" s="125"/>
      <c r="PIK16" s="125"/>
      <c r="PIL16" s="125"/>
      <c r="PIM16" s="125"/>
      <c r="PIN16" s="125"/>
      <c r="PIO16" s="125"/>
      <c r="PIP16" s="125"/>
      <c r="PIQ16" s="125"/>
      <c r="PIR16" s="125"/>
      <c r="PIS16" s="125"/>
      <c r="PIT16" s="125"/>
      <c r="PIU16" s="125"/>
      <c r="PIV16" s="125"/>
      <c r="PIW16" s="125"/>
      <c r="PIX16" s="125"/>
      <c r="PIY16" s="125"/>
      <c r="PIZ16" s="125"/>
      <c r="PJA16" s="125"/>
      <c r="PJB16" s="125"/>
      <c r="PJC16" s="125"/>
      <c r="PJD16" s="125"/>
      <c r="PJE16" s="125"/>
      <c r="PJF16" s="125"/>
      <c r="PJG16" s="125"/>
      <c r="PJH16" s="125"/>
      <c r="PJI16" s="125"/>
      <c r="PJJ16" s="125"/>
      <c r="PJK16" s="125"/>
      <c r="PJL16" s="125"/>
      <c r="PJM16" s="125"/>
      <c r="PJN16" s="125"/>
      <c r="PJO16" s="125"/>
      <c r="PJP16" s="125"/>
      <c r="PJQ16" s="125"/>
      <c r="PJR16" s="125"/>
      <c r="PJS16" s="125"/>
      <c r="PJT16" s="125"/>
      <c r="PJU16" s="125"/>
      <c r="PJV16" s="125"/>
      <c r="PJW16" s="125"/>
      <c r="PJX16" s="125"/>
      <c r="PJY16" s="125"/>
      <c r="PJZ16" s="125"/>
      <c r="PKA16" s="125"/>
      <c r="PKB16" s="125"/>
      <c r="PKC16" s="125"/>
      <c r="PKD16" s="125"/>
      <c r="PKE16" s="125"/>
      <c r="PKF16" s="125"/>
      <c r="PKG16" s="125"/>
      <c r="PKH16" s="125"/>
      <c r="PKI16" s="125"/>
      <c r="PKJ16" s="125"/>
      <c r="PKK16" s="125"/>
      <c r="PKL16" s="125"/>
      <c r="PKM16" s="125"/>
      <c r="PKN16" s="125"/>
      <c r="PKO16" s="125"/>
      <c r="PKP16" s="125"/>
      <c r="PKQ16" s="125"/>
      <c r="PKR16" s="125"/>
      <c r="PKS16" s="125"/>
      <c r="PKT16" s="125"/>
      <c r="PKU16" s="125"/>
      <c r="PKV16" s="125"/>
      <c r="PKW16" s="125"/>
      <c r="PKX16" s="125"/>
      <c r="PKY16" s="125"/>
      <c r="PKZ16" s="125"/>
      <c r="PLA16" s="125"/>
      <c r="PLB16" s="125"/>
      <c r="PLC16" s="125"/>
      <c r="PLD16" s="125"/>
      <c r="PLE16" s="125"/>
      <c r="PLF16" s="125"/>
      <c r="PLG16" s="125"/>
      <c r="PLH16" s="125"/>
      <c r="PLI16" s="125"/>
      <c r="PLJ16" s="125"/>
      <c r="PLK16" s="125"/>
      <c r="PLL16" s="125"/>
      <c r="PLM16" s="125"/>
      <c r="PLN16" s="125"/>
      <c r="PLO16" s="125"/>
      <c r="PLP16" s="125"/>
      <c r="PLQ16" s="125"/>
      <c r="PLR16" s="125"/>
      <c r="PLS16" s="125"/>
      <c r="PLT16" s="125"/>
      <c r="PLU16" s="125"/>
      <c r="PLV16" s="125"/>
      <c r="PLW16" s="125"/>
      <c r="PLX16" s="125"/>
      <c r="PLY16" s="125"/>
      <c r="PLZ16" s="125"/>
      <c r="PMA16" s="125"/>
      <c r="PMB16" s="125"/>
      <c r="PMC16" s="125"/>
      <c r="PMD16" s="125"/>
      <c r="PME16" s="125"/>
      <c r="PMF16" s="125"/>
      <c r="PMG16" s="125"/>
      <c r="PMH16" s="125"/>
      <c r="PMI16" s="125"/>
      <c r="PMJ16" s="125"/>
      <c r="PMK16" s="125"/>
      <c r="PML16" s="125"/>
      <c r="PMM16" s="125"/>
      <c r="PMN16" s="125"/>
      <c r="PMO16" s="125"/>
      <c r="PMP16" s="125"/>
      <c r="PMQ16" s="125"/>
      <c r="PMR16" s="125"/>
      <c r="PMS16" s="125"/>
      <c r="PMT16" s="125"/>
      <c r="PMU16" s="125"/>
      <c r="PMV16" s="125"/>
      <c r="PMW16" s="125"/>
      <c r="PMX16" s="125"/>
      <c r="PMY16" s="125"/>
      <c r="PMZ16" s="125"/>
      <c r="PNA16" s="125"/>
      <c r="PNB16" s="125"/>
      <c r="PNC16" s="125"/>
      <c r="PND16" s="125"/>
      <c r="PNE16" s="125"/>
      <c r="PNF16" s="125"/>
      <c r="PNG16" s="125"/>
      <c r="PNH16" s="125"/>
      <c r="PNI16" s="125"/>
      <c r="PNJ16" s="125"/>
      <c r="PNK16" s="125"/>
      <c r="PNL16" s="125"/>
      <c r="PNM16" s="125"/>
      <c r="PNN16" s="125"/>
      <c r="PNO16" s="125"/>
      <c r="PNP16" s="125"/>
      <c r="PNQ16" s="125"/>
      <c r="PNR16" s="125"/>
      <c r="PNS16" s="125"/>
      <c r="PNT16" s="125"/>
      <c r="PNU16" s="125"/>
      <c r="PNV16" s="125"/>
      <c r="PNW16" s="125"/>
      <c r="PNX16" s="125"/>
      <c r="PNY16" s="125"/>
      <c r="PNZ16" s="125"/>
      <c r="POA16" s="125"/>
      <c r="POB16" s="125"/>
      <c r="POC16" s="125"/>
      <c r="POD16" s="125"/>
      <c r="POE16" s="125"/>
      <c r="POF16" s="125"/>
      <c r="POG16" s="125"/>
      <c r="POH16" s="125"/>
      <c r="POI16" s="125"/>
      <c r="POJ16" s="125"/>
      <c r="POK16" s="125"/>
      <c r="POL16" s="125"/>
      <c r="POM16" s="125"/>
      <c r="PON16" s="125"/>
      <c r="POO16" s="125"/>
      <c r="POP16" s="125"/>
      <c r="POQ16" s="125"/>
      <c r="POR16" s="125"/>
      <c r="POS16" s="125"/>
      <c r="POT16" s="125"/>
      <c r="POU16" s="125"/>
      <c r="POV16" s="125"/>
      <c r="POW16" s="125"/>
      <c r="POX16" s="125"/>
      <c r="POY16" s="125"/>
      <c r="POZ16" s="125"/>
      <c r="PPA16" s="125"/>
      <c r="PPB16" s="125"/>
      <c r="PPC16" s="125"/>
      <c r="PPD16" s="125"/>
      <c r="PPE16" s="125"/>
      <c r="PPF16" s="125"/>
      <c r="PPG16" s="125"/>
      <c r="PPH16" s="125"/>
      <c r="PPI16" s="125"/>
      <c r="PPJ16" s="125"/>
      <c r="PPK16" s="125"/>
      <c r="PPL16" s="125"/>
      <c r="PPM16" s="125"/>
      <c r="PPN16" s="125"/>
      <c r="PPO16" s="125"/>
      <c r="PPP16" s="125"/>
      <c r="PPQ16" s="125"/>
      <c r="PPR16" s="125"/>
      <c r="PPS16" s="125"/>
      <c r="PPT16" s="125"/>
      <c r="PPU16" s="125"/>
      <c r="PPV16" s="125"/>
      <c r="PPW16" s="125"/>
      <c r="PPX16" s="125"/>
      <c r="PPY16" s="125"/>
      <c r="PPZ16" s="125"/>
      <c r="PQA16" s="125"/>
      <c r="PQB16" s="125"/>
      <c r="PQC16" s="125"/>
      <c r="PQD16" s="125"/>
      <c r="PQE16" s="125"/>
      <c r="PQF16" s="125"/>
      <c r="PQG16" s="125"/>
      <c r="PQH16" s="125"/>
      <c r="PQI16" s="125"/>
      <c r="PQJ16" s="125"/>
      <c r="PQK16" s="125"/>
      <c r="PQL16" s="125"/>
      <c r="PQM16" s="125"/>
      <c r="PQN16" s="125"/>
      <c r="PQO16" s="125"/>
      <c r="PQP16" s="125"/>
      <c r="PQQ16" s="125"/>
      <c r="PQR16" s="125"/>
      <c r="PQS16" s="125"/>
      <c r="PQT16" s="125"/>
      <c r="PQU16" s="125"/>
      <c r="PQV16" s="125"/>
      <c r="PQW16" s="125"/>
      <c r="PQX16" s="125"/>
      <c r="PQY16" s="125"/>
      <c r="PQZ16" s="125"/>
      <c r="PRA16" s="125"/>
      <c r="PRB16" s="125"/>
      <c r="PRC16" s="125"/>
      <c r="PRD16" s="125"/>
      <c r="PRE16" s="125"/>
      <c r="PRF16" s="125"/>
      <c r="PRG16" s="125"/>
      <c r="PRH16" s="125"/>
      <c r="PRI16" s="125"/>
      <c r="PRJ16" s="125"/>
      <c r="PRK16" s="125"/>
      <c r="PRL16" s="125"/>
      <c r="PRM16" s="125"/>
      <c r="PRN16" s="125"/>
      <c r="PRO16" s="125"/>
      <c r="PRP16" s="125"/>
      <c r="PRQ16" s="125"/>
      <c r="PRR16" s="125"/>
      <c r="PRS16" s="125"/>
      <c r="PRT16" s="125"/>
      <c r="PRU16" s="125"/>
      <c r="PRV16" s="125"/>
      <c r="PRW16" s="125"/>
      <c r="PRX16" s="125"/>
      <c r="PRY16" s="125"/>
      <c r="PRZ16" s="125"/>
      <c r="PSA16" s="125"/>
      <c r="PSB16" s="125"/>
      <c r="PSC16" s="125"/>
      <c r="PSD16" s="125"/>
      <c r="PSE16" s="125"/>
      <c r="PSF16" s="125"/>
      <c r="PSG16" s="125"/>
      <c r="PSH16" s="125"/>
      <c r="PSI16" s="125"/>
      <c r="PSJ16" s="125"/>
      <c r="PSK16" s="125"/>
      <c r="PSL16" s="125"/>
      <c r="PSM16" s="125"/>
      <c r="PSN16" s="125"/>
      <c r="PSO16" s="125"/>
      <c r="PSP16" s="125"/>
      <c r="PSQ16" s="125"/>
      <c r="PSR16" s="125"/>
      <c r="PSS16" s="125"/>
      <c r="PST16" s="125"/>
      <c r="PSU16" s="125"/>
      <c r="PSV16" s="125"/>
      <c r="PSW16" s="125"/>
      <c r="PSX16" s="125"/>
      <c r="PSY16" s="125"/>
      <c r="PSZ16" s="125"/>
      <c r="PTA16" s="125"/>
      <c r="PTB16" s="125"/>
      <c r="PTC16" s="125"/>
      <c r="PTD16" s="125"/>
      <c r="PTE16" s="125"/>
      <c r="PTF16" s="125"/>
      <c r="PTG16" s="125"/>
      <c r="PTH16" s="125"/>
      <c r="PTI16" s="125"/>
      <c r="PTJ16" s="125"/>
      <c r="PTK16" s="125"/>
      <c r="PTL16" s="125"/>
      <c r="PTM16" s="125"/>
      <c r="PTN16" s="125"/>
      <c r="PTO16" s="125"/>
      <c r="PTP16" s="125"/>
      <c r="PTQ16" s="125"/>
      <c r="PTR16" s="125"/>
      <c r="PTS16" s="125"/>
      <c r="PTT16" s="125"/>
      <c r="PTU16" s="125"/>
      <c r="PTV16" s="125"/>
      <c r="PTW16" s="125"/>
      <c r="PTX16" s="125"/>
      <c r="PTY16" s="125"/>
      <c r="PTZ16" s="125"/>
      <c r="PUA16" s="125"/>
      <c r="PUB16" s="125"/>
      <c r="PUC16" s="125"/>
      <c r="PUD16" s="125"/>
      <c r="PUE16" s="125"/>
      <c r="PUF16" s="125"/>
      <c r="PUG16" s="125"/>
      <c r="PUH16" s="125"/>
      <c r="PUI16" s="125"/>
      <c r="PUJ16" s="125"/>
      <c r="PUK16" s="125"/>
      <c r="PUL16" s="125"/>
      <c r="PUM16" s="125"/>
      <c r="PUN16" s="125"/>
      <c r="PUO16" s="125"/>
      <c r="PUP16" s="125"/>
      <c r="PUQ16" s="125"/>
      <c r="PUR16" s="125"/>
      <c r="PUS16" s="125"/>
      <c r="PUT16" s="125"/>
      <c r="PUU16" s="125"/>
      <c r="PUV16" s="125"/>
      <c r="PUW16" s="125"/>
      <c r="PUX16" s="125"/>
      <c r="PUY16" s="125"/>
      <c r="PUZ16" s="125"/>
      <c r="PVA16" s="125"/>
      <c r="PVB16" s="125"/>
      <c r="PVC16" s="125"/>
      <c r="PVD16" s="125"/>
      <c r="PVE16" s="125"/>
      <c r="PVF16" s="125"/>
      <c r="PVG16" s="125"/>
      <c r="PVH16" s="125"/>
      <c r="PVI16" s="125"/>
      <c r="PVJ16" s="125"/>
      <c r="PVK16" s="125"/>
      <c r="PVL16" s="125"/>
      <c r="PVM16" s="125"/>
      <c r="PVN16" s="125"/>
      <c r="PVO16" s="125"/>
      <c r="PVP16" s="125"/>
      <c r="PVQ16" s="125"/>
      <c r="PVR16" s="125"/>
      <c r="PVS16" s="125"/>
      <c r="PVT16" s="125"/>
      <c r="PVU16" s="125"/>
      <c r="PVV16" s="125"/>
      <c r="PVW16" s="125"/>
      <c r="PVX16" s="125"/>
      <c r="PVY16" s="125"/>
      <c r="PVZ16" s="125"/>
      <c r="PWA16" s="125"/>
      <c r="PWB16" s="125"/>
      <c r="PWC16" s="125"/>
      <c r="PWD16" s="125"/>
      <c r="PWE16" s="125"/>
      <c r="PWF16" s="125"/>
      <c r="PWG16" s="125"/>
      <c r="PWH16" s="125"/>
      <c r="PWI16" s="125"/>
      <c r="PWJ16" s="125"/>
      <c r="PWK16" s="125"/>
      <c r="PWL16" s="125"/>
      <c r="PWM16" s="125"/>
      <c r="PWN16" s="125"/>
      <c r="PWO16" s="125"/>
      <c r="PWP16" s="125"/>
      <c r="PWQ16" s="125"/>
      <c r="PWR16" s="125"/>
      <c r="PWS16" s="125"/>
      <c r="PWT16" s="125"/>
      <c r="PWU16" s="125"/>
      <c r="PWV16" s="125"/>
      <c r="PWW16" s="125"/>
      <c r="PWX16" s="125"/>
      <c r="PWY16" s="125"/>
      <c r="PWZ16" s="125"/>
      <c r="PXA16" s="125"/>
      <c r="PXB16" s="125"/>
      <c r="PXC16" s="125"/>
      <c r="PXD16" s="125"/>
      <c r="PXE16" s="125"/>
      <c r="PXF16" s="125"/>
      <c r="PXG16" s="125"/>
      <c r="PXH16" s="125"/>
      <c r="PXI16" s="125"/>
      <c r="PXJ16" s="125"/>
      <c r="PXK16" s="125"/>
      <c r="PXL16" s="125"/>
      <c r="PXM16" s="125"/>
      <c r="PXN16" s="125"/>
      <c r="PXO16" s="125"/>
      <c r="PXP16" s="125"/>
      <c r="PXQ16" s="125"/>
      <c r="PXR16" s="125"/>
      <c r="PXS16" s="125"/>
      <c r="PXT16" s="125"/>
      <c r="PXU16" s="125"/>
      <c r="PXV16" s="125"/>
      <c r="PXW16" s="125"/>
      <c r="PXX16" s="125"/>
      <c r="PXY16" s="125"/>
      <c r="PXZ16" s="125"/>
      <c r="PYA16" s="125"/>
      <c r="PYB16" s="125"/>
      <c r="PYC16" s="125"/>
      <c r="PYD16" s="125"/>
      <c r="PYE16" s="125"/>
      <c r="PYF16" s="125"/>
      <c r="PYG16" s="125"/>
      <c r="PYH16" s="125"/>
      <c r="PYI16" s="125"/>
      <c r="PYJ16" s="125"/>
      <c r="PYK16" s="125"/>
      <c r="PYL16" s="125"/>
      <c r="PYM16" s="125"/>
      <c r="PYN16" s="125"/>
      <c r="PYO16" s="125"/>
      <c r="PYP16" s="125"/>
      <c r="PYQ16" s="125"/>
      <c r="PYR16" s="125"/>
      <c r="PYS16" s="125"/>
      <c r="PYT16" s="125"/>
      <c r="PYU16" s="125"/>
      <c r="PYV16" s="125"/>
      <c r="PYW16" s="125"/>
      <c r="PYX16" s="125"/>
      <c r="PYY16" s="125"/>
      <c r="PYZ16" s="125"/>
      <c r="PZA16" s="125"/>
      <c r="PZB16" s="125"/>
      <c r="PZC16" s="125"/>
      <c r="PZD16" s="125"/>
      <c r="PZE16" s="125"/>
      <c r="PZF16" s="125"/>
      <c r="PZG16" s="125"/>
      <c r="PZH16" s="125"/>
      <c r="PZI16" s="125"/>
      <c r="PZJ16" s="125"/>
      <c r="PZK16" s="125"/>
      <c r="PZL16" s="125"/>
      <c r="PZM16" s="125"/>
      <c r="PZN16" s="125"/>
      <c r="PZO16" s="125"/>
      <c r="PZP16" s="125"/>
      <c r="PZQ16" s="125"/>
      <c r="PZR16" s="125"/>
      <c r="PZS16" s="125"/>
      <c r="PZT16" s="125"/>
      <c r="PZU16" s="125"/>
      <c r="PZV16" s="125"/>
      <c r="PZW16" s="125"/>
      <c r="PZX16" s="125"/>
      <c r="PZY16" s="125"/>
      <c r="PZZ16" s="125"/>
      <c r="QAA16" s="125"/>
      <c r="QAB16" s="125"/>
      <c r="QAC16" s="125"/>
      <c r="QAD16" s="125"/>
      <c r="QAE16" s="125"/>
      <c r="QAF16" s="125"/>
      <c r="QAG16" s="125"/>
      <c r="QAH16" s="125"/>
      <c r="QAI16" s="125"/>
      <c r="QAJ16" s="125"/>
      <c r="QAK16" s="125"/>
      <c r="QAL16" s="125"/>
      <c r="QAM16" s="125"/>
      <c r="QAN16" s="125"/>
      <c r="QAO16" s="125"/>
      <c r="QAP16" s="125"/>
      <c r="QAQ16" s="125"/>
      <c r="QAR16" s="125"/>
      <c r="QAS16" s="125"/>
      <c r="QAT16" s="125"/>
      <c r="QAU16" s="125"/>
      <c r="QAV16" s="125"/>
      <c r="QAW16" s="125"/>
      <c r="QAX16" s="125"/>
      <c r="QAY16" s="125"/>
      <c r="QAZ16" s="125"/>
      <c r="QBA16" s="125"/>
      <c r="QBB16" s="125"/>
      <c r="QBC16" s="125"/>
      <c r="QBD16" s="125"/>
      <c r="QBE16" s="125"/>
      <c r="QBF16" s="125"/>
      <c r="QBG16" s="125"/>
      <c r="QBH16" s="125"/>
      <c r="QBI16" s="125"/>
      <c r="QBJ16" s="125"/>
      <c r="QBK16" s="125"/>
      <c r="QBL16" s="125"/>
      <c r="QBM16" s="125"/>
      <c r="QBN16" s="125"/>
      <c r="QBO16" s="125"/>
      <c r="QBP16" s="125"/>
      <c r="QBQ16" s="125"/>
      <c r="QBR16" s="125"/>
      <c r="QBS16" s="125"/>
      <c r="QBT16" s="125"/>
      <c r="QBU16" s="125"/>
      <c r="QBV16" s="125"/>
      <c r="QBW16" s="125"/>
      <c r="QBX16" s="125"/>
      <c r="QBY16" s="125"/>
      <c r="QBZ16" s="125"/>
      <c r="QCA16" s="125"/>
      <c r="QCB16" s="125"/>
      <c r="QCC16" s="125"/>
      <c r="QCD16" s="125"/>
      <c r="QCE16" s="125"/>
      <c r="QCF16" s="125"/>
      <c r="QCG16" s="125"/>
      <c r="QCH16" s="125"/>
      <c r="QCI16" s="125"/>
      <c r="QCJ16" s="125"/>
      <c r="QCK16" s="125"/>
      <c r="QCL16" s="125"/>
      <c r="QCM16" s="125"/>
      <c r="QCN16" s="125"/>
      <c r="QCO16" s="125"/>
      <c r="QCP16" s="125"/>
      <c r="QCQ16" s="125"/>
      <c r="QCR16" s="125"/>
      <c r="QCS16" s="125"/>
      <c r="QCT16" s="125"/>
      <c r="QCU16" s="125"/>
      <c r="QCV16" s="125"/>
      <c r="QCW16" s="125"/>
      <c r="QCX16" s="125"/>
      <c r="QCY16" s="125"/>
      <c r="QCZ16" s="125"/>
      <c r="QDA16" s="125"/>
      <c r="QDB16" s="125"/>
      <c r="QDC16" s="125"/>
      <c r="QDD16" s="125"/>
      <c r="QDE16" s="125"/>
      <c r="QDF16" s="125"/>
      <c r="QDG16" s="125"/>
      <c r="QDH16" s="125"/>
      <c r="QDI16" s="125"/>
      <c r="QDJ16" s="125"/>
      <c r="QDK16" s="125"/>
      <c r="QDL16" s="125"/>
      <c r="QDM16" s="125"/>
      <c r="QDN16" s="125"/>
      <c r="QDO16" s="125"/>
      <c r="QDP16" s="125"/>
      <c r="QDQ16" s="125"/>
      <c r="QDR16" s="125"/>
      <c r="QDS16" s="125"/>
      <c r="QDT16" s="125"/>
      <c r="QDU16" s="125"/>
      <c r="QDV16" s="125"/>
      <c r="QDW16" s="125"/>
      <c r="QDX16" s="125"/>
      <c r="QDY16" s="125"/>
      <c r="QDZ16" s="125"/>
      <c r="QEA16" s="125"/>
      <c r="QEB16" s="125"/>
      <c r="QEC16" s="125"/>
      <c r="QED16" s="125"/>
      <c r="QEE16" s="125"/>
      <c r="QEF16" s="125"/>
      <c r="QEG16" s="125"/>
      <c r="QEH16" s="125"/>
      <c r="QEI16" s="125"/>
      <c r="QEJ16" s="125"/>
      <c r="QEK16" s="125"/>
      <c r="QEL16" s="125"/>
      <c r="QEM16" s="125"/>
      <c r="QEN16" s="125"/>
      <c r="QEO16" s="125"/>
      <c r="QEP16" s="125"/>
      <c r="QEQ16" s="125"/>
      <c r="QER16" s="125"/>
      <c r="QES16" s="125"/>
      <c r="QET16" s="125"/>
      <c r="QEU16" s="125"/>
      <c r="QEV16" s="125"/>
      <c r="QEW16" s="125"/>
      <c r="QEX16" s="125"/>
      <c r="QEY16" s="125"/>
      <c r="QEZ16" s="125"/>
      <c r="QFA16" s="125"/>
      <c r="QFB16" s="125"/>
      <c r="QFC16" s="125"/>
      <c r="QFD16" s="125"/>
      <c r="QFE16" s="125"/>
      <c r="QFF16" s="125"/>
      <c r="QFG16" s="125"/>
      <c r="QFH16" s="125"/>
      <c r="QFI16" s="125"/>
      <c r="QFJ16" s="125"/>
      <c r="QFK16" s="125"/>
      <c r="QFL16" s="125"/>
      <c r="QFM16" s="125"/>
      <c r="QFN16" s="125"/>
      <c r="QFO16" s="125"/>
      <c r="QFP16" s="125"/>
      <c r="QFQ16" s="125"/>
      <c r="QFR16" s="125"/>
      <c r="QFS16" s="125"/>
      <c r="QFT16" s="125"/>
      <c r="QFU16" s="125"/>
      <c r="QFV16" s="125"/>
      <c r="QFW16" s="125"/>
      <c r="QFX16" s="125"/>
      <c r="QFY16" s="125"/>
      <c r="QFZ16" s="125"/>
      <c r="QGA16" s="125"/>
      <c r="QGB16" s="125"/>
      <c r="QGC16" s="125"/>
      <c r="QGD16" s="125"/>
      <c r="QGE16" s="125"/>
      <c r="QGF16" s="125"/>
      <c r="QGG16" s="125"/>
      <c r="QGH16" s="125"/>
      <c r="QGI16" s="125"/>
      <c r="QGJ16" s="125"/>
      <c r="QGK16" s="125"/>
      <c r="QGL16" s="125"/>
      <c r="QGM16" s="125"/>
      <c r="QGN16" s="125"/>
      <c r="QGO16" s="125"/>
      <c r="QGP16" s="125"/>
      <c r="QGQ16" s="125"/>
      <c r="QGR16" s="125"/>
      <c r="QGS16" s="125"/>
      <c r="QGT16" s="125"/>
      <c r="QGU16" s="125"/>
      <c r="QGV16" s="125"/>
      <c r="QGW16" s="125"/>
      <c r="QGX16" s="125"/>
      <c r="QGY16" s="125"/>
      <c r="QGZ16" s="125"/>
      <c r="QHA16" s="125"/>
      <c r="QHB16" s="125"/>
      <c r="QHC16" s="125"/>
      <c r="QHD16" s="125"/>
      <c r="QHE16" s="125"/>
      <c r="QHF16" s="125"/>
      <c r="QHG16" s="125"/>
      <c r="QHH16" s="125"/>
      <c r="QHI16" s="125"/>
      <c r="QHJ16" s="125"/>
      <c r="QHK16" s="125"/>
      <c r="QHL16" s="125"/>
      <c r="QHM16" s="125"/>
      <c r="QHN16" s="125"/>
      <c r="QHO16" s="125"/>
      <c r="QHP16" s="125"/>
      <c r="QHQ16" s="125"/>
      <c r="QHR16" s="125"/>
      <c r="QHS16" s="125"/>
      <c r="QHT16" s="125"/>
      <c r="QHU16" s="125"/>
      <c r="QHV16" s="125"/>
      <c r="QHW16" s="125"/>
      <c r="QHX16" s="125"/>
      <c r="QHY16" s="125"/>
      <c r="QHZ16" s="125"/>
      <c r="QIA16" s="125"/>
      <c r="QIB16" s="125"/>
      <c r="QIC16" s="125"/>
      <c r="QID16" s="125"/>
      <c r="QIE16" s="125"/>
      <c r="QIF16" s="125"/>
      <c r="QIG16" s="125"/>
      <c r="QIH16" s="125"/>
      <c r="QII16" s="125"/>
      <c r="QIJ16" s="125"/>
      <c r="QIK16" s="125"/>
      <c r="QIL16" s="125"/>
      <c r="QIM16" s="125"/>
      <c r="QIN16" s="125"/>
      <c r="QIO16" s="125"/>
      <c r="QIP16" s="125"/>
      <c r="QIQ16" s="125"/>
      <c r="QIR16" s="125"/>
      <c r="QIS16" s="125"/>
      <c r="QIT16" s="125"/>
      <c r="QIU16" s="125"/>
      <c r="QIV16" s="125"/>
      <c r="QIW16" s="125"/>
      <c r="QIX16" s="125"/>
      <c r="QIY16" s="125"/>
      <c r="QIZ16" s="125"/>
      <c r="QJA16" s="125"/>
      <c r="QJB16" s="125"/>
      <c r="QJC16" s="125"/>
      <c r="QJD16" s="125"/>
      <c r="QJE16" s="125"/>
      <c r="QJF16" s="125"/>
      <c r="QJG16" s="125"/>
      <c r="QJH16" s="125"/>
      <c r="QJI16" s="125"/>
      <c r="QJJ16" s="125"/>
      <c r="QJK16" s="125"/>
      <c r="QJL16" s="125"/>
      <c r="QJM16" s="125"/>
      <c r="QJN16" s="125"/>
      <c r="QJO16" s="125"/>
      <c r="QJP16" s="125"/>
      <c r="QJQ16" s="125"/>
      <c r="QJR16" s="125"/>
      <c r="QJS16" s="125"/>
      <c r="QJT16" s="125"/>
      <c r="QJU16" s="125"/>
      <c r="QJV16" s="125"/>
      <c r="QJW16" s="125"/>
      <c r="QJX16" s="125"/>
      <c r="QJY16" s="125"/>
      <c r="QJZ16" s="125"/>
      <c r="QKA16" s="125"/>
      <c r="QKB16" s="125"/>
      <c r="QKC16" s="125"/>
      <c r="QKD16" s="125"/>
      <c r="QKE16" s="125"/>
      <c r="QKF16" s="125"/>
      <c r="QKG16" s="125"/>
      <c r="QKH16" s="125"/>
      <c r="QKI16" s="125"/>
      <c r="QKJ16" s="125"/>
      <c r="QKK16" s="125"/>
      <c r="QKL16" s="125"/>
      <c r="QKM16" s="125"/>
      <c r="QKN16" s="125"/>
      <c r="QKO16" s="125"/>
      <c r="QKP16" s="125"/>
      <c r="QKQ16" s="125"/>
      <c r="QKR16" s="125"/>
      <c r="QKS16" s="125"/>
      <c r="QKT16" s="125"/>
      <c r="QKU16" s="125"/>
      <c r="QKV16" s="125"/>
      <c r="QKW16" s="125"/>
      <c r="QKX16" s="125"/>
      <c r="QKY16" s="125"/>
      <c r="QKZ16" s="125"/>
      <c r="QLA16" s="125"/>
      <c r="QLB16" s="125"/>
      <c r="QLC16" s="125"/>
      <c r="QLD16" s="125"/>
      <c r="QLE16" s="125"/>
      <c r="QLF16" s="125"/>
      <c r="QLG16" s="125"/>
      <c r="QLH16" s="125"/>
      <c r="QLI16" s="125"/>
      <c r="QLJ16" s="125"/>
      <c r="QLK16" s="125"/>
      <c r="QLL16" s="125"/>
      <c r="QLM16" s="125"/>
      <c r="QLN16" s="125"/>
      <c r="QLO16" s="125"/>
      <c r="QLP16" s="125"/>
      <c r="QLQ16" s="125"/>
      <c r="QLR16" s="125"/>
      <c r="QLS16" s="125"/>
      <c r="QLT16" s="125"/>
      <c r="QLU16" s="125"/>
      <c r="QLV16" s="125"/>
      <c r="QLW16" s="125"/>
      <c r="QLX16" s="125"/>
      <c r="QLY16" s="125"/>
      <c r="QLZ16" s="125"/>
      <c r="QMA16" s="125"/>
      <c r="QMB16" s="125"/>
      <c r="QMC16" s="125"/>
      <c r="QMD16" s="125"/>
      <c r="QME16" s="125"/>
      <c r="QMF16" s="125"/>
      <c r="QMG16" s="125"/>
      <c r="QMH16" s="125"/>
      <c r="QMI16" s="125"/>
      <c r="QMJ16" s="125"/>
      <c r="QMK16" s="125"/>
      <c r="QML16" s="125"/>
      <c r="QMM16" s="125"/>
      <c r="QMN16" s="125"/>
      <c r="QMO16" s="125"/>
      <c r="QMP16" s="125"/>
      <c r="QMQ16" s="125"/>
      <c r="QMR16" s="125"/>
      <c r="QMS16" s="125"/>
      <c r="QMT16" s="125"/>
      <c r="QMU16" s="125"/>
      <c r="QMV16" s="125"/>
      <c r="QMW16" s="125"/>
      <c r="QMX16" s="125"/>
      <c r="QMY16" s="125"/>
      <c r="QMZ16" s="125"/>
      <c r="QNA16" s="125"/>
      <c r="QNB16" s="125"/>
      <c r="QNC16" s="125"/>
      <c r="QND16" s="125"/>
      <c r="QNE16" s="125"/>
      <c r="QNF16" s="125"/>
      <c r="QNG16" s="125"/>
      <c r="QNH16" s="125"/>
      <c r="QNI16" s="125"/>
      <c r="QNJ16" s="125"/>
      <c r="QNK16" s="125"/>
      <c r="QNL16" s="125"/>
      <c r="QNM16" s="125"/>
      <c r="QNN16" s="125"/>
      <c r="QNO16" s="125"/>
      <c r="QNP16" s="125"/>
      <c r="QNQ16" s="125"/>
      <c r="QNR16" s="125"/>
      <c r="QNS16" s="125"/>
      <c r="QNT16" s="125"/>
      <c r="QNU16" s="125"/>
      <c r="QNV16" s="125"/>
      <c r="QNW16" s="125"/>
      <c r="QNX16" s="125"/>
      <c r="QNY16" s="125"/>
      <c r="QNZ16" s="125"/>
      <c r="QOA16" s="125"/>
      <c r="QOB16" s="125"/>
      <c r="QOC16" s="125"/>
      <c r="QOD16" s="125"/>
      <c r="QOE16" s="125"/>
      <c r="QOF16" s="125"/>
      <c r="QOG16" s="125"/>
      <c r="QOH16" s="125"/>
      <c r="QOI16" s="125"/>
      <c r="QOJ16" s="125"/>
      <c r="QOK16" s="125"/>
      <c r="QOL16" s="125"/>
      <c r="QOM16" s="125"/>
      <c r="QON16" s="125"/>
      <c r="QOO16" s="125"/>
      <c r="QOP16" s="125"/>
      <c r="QOQ16" s="125"/>
      <c r="QOR16" s="125"/>
      <c r="QOS16" s="125"/>
      <c r="QOT16" s="125"/>
      <c r="QOU16" s="125"/>
      <c r="QOV16" s="125"/>
      <c r="QOW16" s="125"/>
      <c r="QOX16" s="125"/>
      <c r="QOY16" s="125"/>
      <c r="QOZ16" s="125"/>
      <c r="QPA16" s="125"/>
      <c r="QPB16" s="125"/>
      <c r="QPC16" s="125"/>
      <c r="QPD16" s="125"/>
      <c r="QPE16" s="125"/>
      <c r="QPF16" s="125"/>
      <c r="QPG16" s="125"/>
      <c r="QPH16" s="125"/>
      <c r="QPI16" s="125"/>
      <c r="QPJ16" s="125"/>
      <c r="QPK16" s="125"/>
      <c r="QPL16" s="125"/>
      <c r="QPM16" s="125"/>
      <c r="QPN16" s="125"/>
      <c r="QPO16" s="125"/>
      <c r="QPP16" s="125"/>
      <c r="QPQ16" s="125"/>
      <c r="QPR16" s="125"/>
      <c r="QPS16" s="125"/>
      <c r="QPT16" s="125"/>
      <c r="QPU16" s="125"/>
      <c r="QPV16" s="125"/>
      <c r="QPW16" s="125"/>
      <c r="QPX16" s="125"/>
      <c r="QPY16" s="125"/>
      <c r="QPZ16" s="125"/>
      <c r="QQA16" s="125"/>
      <c r="QQB16" s="125"/>
      <c r="QQC16" s="125"/>
      <c r="QQD16" s="125"/>
      <c r="QQE16" s="125"/>
      <c r="QQF16" s="125"/>
      <c r="QQG16" s="125"/>
      <c r="QQH16" s="125"/>
      <c r="QQI16" s="125"/>
      <c r="QQJ16" s="125"/>
      <c r="QQK16" s="125"/>
      <c r="QQL16" s="125"/>
      <c r="QQM16" s="125"/>
      <c r="QQN16" s="125"/>
      <c r="QQO16" s="125"/>
      <c r="QQP16" s="125"/>
      <c r="QQQ16" s="125"/>
      <c r="QQR16" s="125"/>
      <c r="QQS16" s="125"/>
      <c r="QQT16" s="125"/>
      <c r="QQU16" s="125"/>
      <c r="QQV16" s="125"/>
      <c r="QQW16" s="125"/>
      <c r="QQX16" s="125"/>
      <c r="QQY16" s="125"/>
      <c r="QQZ16" s="125"/>
      <c r="QRA16" s="125"/>
      <c r="QRB16" s="125"/>
      <c r="QRC16" s="125"/>
      <c r="QRD16" s="125"/>
      <c r="QRE16" s="125"/>
      <c r="QRF16" s="125"/>
      <c r="QRG16" s="125"/>
      <c r="QRH16" s="125"/>
      <c r="QRI16" s="125"/>
      <c r="QRJ16" s="125"/>
      <c r="QRK16" s="125"/>
      <c r="QRL16" s="125"/>
      <c r="QRM16" s="125"/>
      <c r="QRN16" s="125"/>
      <c r="QRO16" s="125"/>
      <c r="QRP16" s="125"/>
      <c r="QRQ16" s="125"/>
      <c r="QRR16" s="125"/>
      <c r="QRS16" s="125"/>
      <c r="QRT16" s="125"/>
      <c r="QRU16" s="125"/>
      <c r="QRV16" s="125"/>
      <c r="QRW16" s="125"/>
      <c r="QRX16" s="125"/>
      <c r="QRY16" s="125"/>
      <c r="QRZ16" s="125"/>
      <c r="QSA16" s="125"/>
      <c r="QSB16" s="125"/>
      <c r="QSC16" s="125"/>
      <c r="QSD16" s="125"/>
      <c r="QSE16" s="125"/>
      <c r="QSF16" s="125"/>
      <c r="QSG16" s="125"/>
      <c r="QSH16" s="125"/>
      <c r="QSI16" s="125"/>
      <c r="QSJ16" s="125"/>
      <c r="QSK16" s="125"/>
      <c r="QSL16" s="125"/>
      <c r="QSM16" s="125"/>
      <c r="QSN16" s="125"/>
      <c r="QSO16" s="125"/>
      <c r="QSP16" s="125"/>
      <c r="QSQ16" s="125"/>
      <c r="QSR16" s="125"/>
      <c r="QSS16" s="125"/>
      <c r="QST16" s="125"/>
      <c r="QSU16" s="125"/>
      <c r="QSV16" s="125"/>
      <c r="QSW16" s="125"/>
      <c r="QSX16" s="125"/>
      <c r="QSY16" s="125"/>
      <c r="QSZ16" s="125"/>
      <c r="QTA16" s="125"/>
      <c r="QTB16" s="125"/>
      <c r="QTC16" s="125"/>
      <c r="QTD16" s="125"/>
      <c r="QTE16" s="125"/>
      <c r="QTF16" s="125"/>
      <c r="QTG16" s="125"/>
      <c r="QTH16" s="125"/>
      <c r="QTI16" s="125"/>
      <c r="QTJ16" s="125"/>
      <c r="QTK16" s="125"/>
      <c r="QTL16" s="125"/>
      <c r="QTM16" s="125"/>
      <c r="QTN16" s="125"/>
      <c r="QTO16" s="125"/>
      <c r="QTP16" s="125"/>
      <c r="QTQ16" s="125"/>
      <c r="QTR16" s="125"/>
      <c r="QTS16" s="125"/>
      <c r="QTT16" s="125"/>
      <c r="QTU16" s="125"/>
      <c r="QTV16" s="125"/>
      <c r="QTW16" s="125"/>
      <c r="QTX16" s="125"/>
      <c r="QTY16" s="125"/>
      <c r="QTZ16" s="125"/>
      <c r="QUA16" s="125"/>
      <c r="QUB16" s="125"/>
      <c r="QUC16" s="125"/>
      <c r="QUD16" s="125"/>
      <c r="QUE16" s="125"/>
      <c r="QUF16" s="125"/>
      <c r="QUG16" s="125"/>
      <c r="QUH16" s="125"/>
      <c r="QUI16" s="125"/>
      <c r="QUJ16" s="125"/>
      <c r="QUK16" s="125"/>
      <c r="QUL16" s="125"/>
      <c r="QUM16" s="125"/>
      <c r="QUN16" s="125"/>
      <c r="QUO16" s="125"/>
      <c r="QUP16" s="125"/>
      <c r="QUQ16" s="125"/>
      <c r="QUR16" s="125"/>
      <c r="QUS16" s="125"/>
      <c r="QUT16" s="125"/>
      <c r="QUU16" s="125"/>
      <c r="QUV16" s="125"/>
      <c r="QUW16" s="125"/>
      <c r="QUX16" s="125"/>
      <c r="QUY16" s="125"/>
      <c r="QUZ16" s="125"/>
      <c r="QVA16" s="125"/>
      <c r="QVB16" s="125"/>
      <c r="QVC16" s="125"/>
      <c r="QVD16" s="125"/>
      <c r="QVE16" s="125"/>
      <c r="QVF16" s="125"/>
      <c r="QVG16" s="125"/>
      <c r="QVH16" s="125"/>
      <c r="QVI16" s="125"/>
      <c r="QVJ16" s="125"/>
      <c r="QVK16" s="125"/>
      <c r="QVL16" s="125"/>
      <c r="QVM16" s="125"/>
      <c r="QVN16" s="125"/>
      <c r="QVO16" s="125"/>
      <c r="QVP16" s="125"/>
      <c r="QVQ16" s="125"/>
      <c r="QVR16" s="125"/>
      <c r="QVS16" s="125"/>
      <c r="QVT16" s="125"/>
      <c r="QVU16" s="125"/>
      <c r="QVV16" s="125"/>
      <c r="QVW16" s="125"/>
      <c r="QVX16" s="125"/>
      <c r="QVY16" s="125"/>
      <c r="QVZ16" s="125"/>
      <c r="QWA16" s="125"/>
      <c r="QWB16" s="125"/>
      <c r="QWC16" s="125"/>
      <c r="QWD16" s="125"/>
      <c r="QWE16" s="125"/>
      <c r="QWF16" s="125"/>
      <c r="QWG16" s="125"/>
      <c r="QWH16" s="125"/>
      <c r="QWI16" s="125"/>
      <c r="QWJ16" s="125"/>
      <c r="QWK16" s="125"/>
      <c r="QWL16" s="125"/>
      <c r="QWM16" s="125"/>
      <c r="QWN16" s="125"/>
      <c r="QWO16" s="125"/>
      <c r="QWP16" s="125"/>
      <c r="QWQ16" s="125"/>
      <c r="QWR16" s="125"/>
      <c r="QWS16" s="125"/>
      <c r="QWT16" s="125"/>
      <c r="QWU16" s="125"/>
      <c r="QWV16" s="125"/>
      <c r="QWW16" s="125"/>
      <c r="QWX16" s="125"/>
      <c r="QWY16" s="125"/>
      <c r="QWZ16" s="125"/>
      <c r="QXA16" s="125"/>
      <c r="QXB16" s="125"/>
      <c r="QXC16" s="125"/>
      <c r="QXD16" s="125"/>
      <c r="QXE16" s="125"/>
      <c r="QXF16" s="125"/>
      <c r="QXG16" s="125"/>
      <c r="QXH16" s="125"/>
      <c r="QXI16" s="125"/>
      <c r="QXJ16" s="125"/>
      <c r="QXK16" s="125"/>
      <c r="QXL16" s="125"/>
      <c r="QXM16" s="125"/>
      <c r="QXN16" s="125"/>
      <c r="QXO16" s="125"/>
      <c r="QXP16" s="125"/>
      <c r="QXQ16" s="125"/>
      <c r="QXR16" s="125"/>
      <c r="QXS16" s="125"/>
      <c r="QXT16" s="125"/>
      <c r="QXU16" s="125"/>
      <c r="QXV16" s="125"/>
      <c r="QXW16" s="125"/>
      <c r="QXX16" s="125"/>
      <c r="QXY16" s="125"/>
      <c r="QXZ16" s="125"/>
      <c r="QYA16" s="125"/>
      <c r="QYB16" s="125"/>
      <c r="QYC16" s="125"/>
      <c r="QYD16" s="125"/>
      <c r="QYE16" s="125"/>
      <c r="QYF16" s="125"/>
      <c r="QYG16" s="125"/>
      <c r="QYH16" s="125"/>
      <c r="QYI16" s="125"/>
      <c r="QYJ16" s="125"/>
      <c r="QYK16" s="125"/>
      <c r="QYL16" s="125"/>
      <c r="QYM16" s="125"/>
      <c r="QYN16" s="125"/>
      <c r="QYO16" s="125"/>
      <c r="QYP16" s="125"/>
      <c r="QYQ16" s="125"/>
      <c r="QYR16" s="125"/>
      <c r="QYS16" s="125"/>
      <c r="QYT16" s="125"/>
      <c r="QYU16" s="125"/>
      <c r="QYV16" s="125"/>
      <c r="QYW16" s="125"/>
      <c r="QYX16" s="125"/>
      <c r="QYY16" s="125"/>
      <c r="QYZ16" s="125"/>
      <c r="QZA16" s="125"/>
      <c r="QZB16" s="125"/>
      <c r="QZC16" s="125"/>
      <c r="QZD16" s="125"/>
      <c r="QZE16" s="125"/>
      <c r="QZF16" s="125"/>
      <c r="QZG16" s="125"/>
      <c r="QZH16" s="125"/>
      <c r="QZI16" s="125"/>
      <c r="QZJ16" s="125"/>
      <c r="QZK16" s="125"/>
      <c r="QZL16" s="125"/>
      <c r="QZM16" s="125"/>
      <c r="QZN16" s="125"/>
      <c r="QZO16" s="125"/>
      <c r="QZP16" s="125"/>
      <c r="QZQ16" s="125"/>
      <c r="QZR16" s="125"/>
      <c r="QZS16" s="125"/>
      <c r="QZT16" s="125"/>
      <c r="QZU16" s="125"/>
      <c r="QZV16" s="125"/>
      <c r="QZW16" s="125"/>
      <c r="QZX16" s="125"/>
      <c r="QZY16" s="125"/>
      <c r="QZZ16" s="125"/>
      <c r="RAA16" s="125"/>
      <c r="RAB16" s="125"/>
      <c r="RAC16" s="125"/>
      <c r="RAD16" s="125"/>
      <c r="RAE16" s="125"/>
      <c r="RAF16" s="125"/>
      <c r="RAG16" s="125"/>
      <c r="RAH16" s="125"/>
      <c r="RAI16" s="125"/>
      <c r="RAJ16" s="125"/>
      <c r="RAK16" s="125"/>
      <c r="RAL16" s="125"/>
      <c r="RAM16" s="125"/>
      <c r="RAN16" s="125"/>
      <c r="RAO16" s="125"/>
      <c r="RAP16" s="125"/>
      <c r="RAQ16" s="125"/>
      <c r="RAR16" s="125"/>
      <c r="RAS16" s="125"/>
      <c r="RAT16" s="125"/>
      <c r="RAU16" s="125"/>
      <c r="RAV16" s="125"/>
      <c r="RAW16" s="125"/>
      <c r="RAX16" s="125"/>
      <c r="RAY16" s="125"/>
      <c r="RAZ16" s="125"/>
      <c r="RBA16" s="125"/>
      <c r="RBB16" s="125"/>
      <c r="RBC16" s="125"/>
      <c r="RBD16" s="125"/>
      <c r="RBE16" s="125"/>
      <c r="RBF16" s="125"/>
      <c r="RBG16" s="125"/>
      <c r="RBH16" s="125"/>
      <c r="RBI16" s="125"/>
      <c r="RBJ16" s="125"/>
      <c r="RBK16" s="125"/>
      <c r="RBL16" s="125"/>
      <c r="RBM16" s="125"/>
      <c r="RBN16" s="125"/>
      <c r="RBO16" s="125"/>
      <c r="RBP16" s="125"/>
      <c r="RBQ16" s="125"/>
      <c r="RBR16" s="125"/>
      <c r="RBS16" s="125"/>
      <c r="RBT16" s="125"/>
      <c r="RBU16" s="125"/>
      <c r="RBV16" s="125"/>
      <c r="RBW16" s="125"/>
      <c r="RBX16" s="125"/>
      <c r="RBY16" s="125"/>
      <c r="RBZ16" s="125"/>
      <c r="RCA16" s="125"/>
      <c r="RCB16" s="125"/>
      <c r="RCC16" s="125"/>
      <c r="RCD16" s="125"/>
      <c r="RCE16" s="125"/>
      <c r="RCF16" s="125"/>
      <c r="RCG16" s="125"/>
      <c r="RCH16" s="125"/>
      <c r="RCI16" s="125"/>
      <c r="RCJ16" s="125"/>
      <c r="RCK16" s="125"/>
      <c r="RCL16" s="125"/>
      <c r="RCM16" s="125"/>
      <c r="RCN16" s="125"/>
      <c r="RCO16" s="125"/>
      <c r="RCP16" s="125"/>
      <c r="RCQ16" s="125"/>
      <c r="RCR16" s="125"/>
      <c r="RCS16" s="125"/>
      <c r="RCT16" s="125"/>
      <c r="RCU16" s="125"/>
      <c r="RCV16" s="125"/>
      <c r="RCW16" s="125"/>
      <c r="RCX16" s="125"/>
      <c r="RCY16" s="125"/>
      <c r="RCZ16" s="125"/>
      <c r="RDA16" s="125"/>
      <c r="RDB16" s="125"/>
      <c r="RDC16" s="125"/>
      <c r="RDD16" s="125"/>
      <c r="RDE16" s="125"/>
      <c r="RDF16" s="125"/>
      <c r="RDG16" s="125"/>
      <c r="RDH16" s="125"/>
      <c r="RDI16" s="125"/>
      <c r="RDJ16" s="125"/>
      <c r="RDK16" s="125"/>
      <c r="RDL16" s="125"/>
      <c r="RDM16" s="125"/>
      <c r="RDN16" s="125"/>
      <c r="RDO16" s="125"/>
      <c r="RDP16" s="125"/>
      <c r="RDQ16" s="125"/>
      <c r="RDR16" s="125"/>
      <c r="RDS16" s="125"/>
      <c r="RDT16" s="125"/>
      <c r="RDU16" s="125"/>
      <c r="RDV16" s="125"/>
      <c r="RDW16" s="125"/>
      <c r="RDX16" s="125"/>
      <c r="RDY16" s="125"/>
      <c r="RDZ16" s="125"/>
      <c r="REA16" s="125"/>
      <c r="REB16" s="125"/>
      <c r="REC16" s="125"/>
      <c r="RED16" s="125"/>
      <c r="REE16" s="125"/>
      <c r="REF16" s="125"/>
      <c r="REG16" s="125"/>
      <c r="REH16" s="125"/>
      <c r="REI16" s="125"/>
      <c r="REJ16" s="125"/>
      <c r="REK16" s="125"/>
      <c r="REL16" s="125"/>
      <c r="REM16" s="125"/>
      <c r="REN16" s="125"/>
      <c r="REO16" s="125"/>
      <c r="REP16" s="125"/>
      <c r="REQ16" s="125"/>
      <c r="RER16" s="125"/>
      <c r="RES16" s="125"/>
      <c r="RET16" s="125"/>
      <c r="REU16" s="125"/>
      <c r="REV16" s="125"/>
      <c r="REW16" s="125"/>
      <c r="REX16" s="125"/>
      <c r="REY16" s="125"/>
      <c r="REZ16" s="125"/>
      <c r="RFA16" s="125"/>
      <c r="RFB16" s="125"/>
      <c r="RFC16" s="125"/>
      <c r="RFD16" s="125"/>
      <c r="RFE16" s="125"/>
      <c r="RFF16" s="125"/>
      <c r="RFG16" s="125"/>
      <c r="RFH16" s="125"/>
      <c r="RFI16" s="125"/>
      <c r="RFJ16" s="125"/>
      <c r="RFK16" s="125"/>
      <c r="RFL16" s="125"/>
      <c r="RFM16" s="125"/>
      <c r="RFN16" s="125"/>
      <c r="RFO16" s="125"/>
      <c r="RFP16" s="125"/>
      <c r="RFQ16" s="125"/>
      <c r="RFR16" s="125"/>
      <c r="RFS16" s="125"/>
      <c r="RFT16" s="125"/>
      <c r="RFU16" s="125"/>
      <c r="RFV16" s="125"/>
      <c r="RFW16" s="125"/>
      <c r="RFX16" s="125"/>
      <c r="RFY16" s="125"/>
      <c r="RFZ16" s="125"/>
      <c r="RGA16" s="125"/>
      <c r="RGB16" s="125"/>
      <c r="RGC16" s="125"/>
      <c r="RGD16" s="125"/>
      <c r="RGE16" s="125"/>
      <c r="RGF16" s="125"/>
      <c r="RGG16" s="125"/>
      <c r="RGH16" s="125"/>
      <c r="RGI16" s="125"/>
      <c r="RGJ16" s="125"/>
      <c r="RGK16" s="125"/>
      <c r="RGL16" s="125"/>
      <c r="RGM16" s="125"/>
      <c r="RGN16" s="125"/>
      <c r="RGO16" s="125"/>
      <c r="RGP16" s="125"/>
      <c r="RGQ16" s="125"/>
      <c r="RGR16" s="125"/>
      <c r="RGS16" s="125"/>
      <c r="RGT16" s="125"/>
      <c r="RGU16" s="125"/>
      <c r="RGV16" s="125"/>
      <c r="RGW16" s="125"/>
      <c r="RGX16" s="125"/>
      <c r="RGY16" s="125"/>
      <c r="RGZ16" s="125"/>
      <c r="RHA16" s="125"/>
      <c r="RHB16" s="125"/>
      <c r="RHC16" s="125"/>
      <c r="RHD16" s="125"/>
      <c r="RHE16" s="125"/>
      <c r="RHF16" s="125"/>
      <c r="RHG16" s="125"/>
      <c r="RHH16" s="125"/>
      <c r="RHI16" s="125"/>
      <c r="RHJ16" s="125"/>
      <c r="RHK16" s="125"/>
      <c r="RHL16" s="125"/>
      <c r="RHM16" s="125"/>
      <c r="RHN16" s="125"/>
      <c r="RHO16" s="125"/>
      <c r="RHP16" s="125"/>
      <c r="RHQ16" s="125"/>
      <c r="RHR16" s="125"/>
      <c r="RHS16" s="125"/>
      <c r="RHT16" s="125"/>
      <c r="RHU16" s="125"/>
      <c r="RHV16" s="125"/>
      <c r="RHW16" s="125"/>
      <c r="RHX16" s="125"/>
      <c r="RHY16" s="125"/>
      <c r="RHZ16" s="125"/>
      <c r="RIA16" s="125"/>
      <c r="RIB16" s="125"/>
      <c r="RIC16" s="125"/>
      <c r="RID16" s="125"/>
      <c r="RIE16" s="125"/>
      <c r="RIF16" s="125"/>
      <c r="RIG16" s="125"/>
      <c r="RIH16" s="125"/>
      <c r="RII16" s="125"/>
      <c r="RIJ16" s="125"/>
      <c r="RIK16" s="125"/>
      <c r="RIL16" s="125"/>
      <c r="RIM16" s="125"/>
      <c r="RIN16" s="125"/>
      <c r="RIO16" s="125"/>
      <c r="RIP16" s="125"/>
      <c r="RIQ16" s="125"/>
      <c r="RIR16" s="125"/>
      <c r="RIS16" s="125"/>
      <c r="RIT16" s="125"/>
      <c r="RIU16" s="125"/>
      <c r="RIV16" s="125"/>
      <c r="RIW16" s="125"/>
      <c r="RIX16" s="125"/>
      <c r="RIY16" s="125"/>
      <c r="RIZ16" s="125"/>
      <c r="RJA16" s="125"/>
      <c r="RJB16" s="125"/>
      <c r="RJC16" s="125"/>
      <c r="RJD16" s="125"/>
      <c r="RJE16" s="125"/>
      <c r="RJF16" s="125"/>
      <c r="RJG16" s="125"/>
      <c r="RJH16" s="125"/>
      <c r="RJI16" s="125"/>
      <c r="RJJ16" s="125"/>
      <c r="RJK16" s="125"/>
      <c r="RJL16" s="125"/>
      <c r="RJM16" s="125"/>
      <c r="RJN16" s="125"/>
      <c r="RJO16" s="125"/>
      <c r="RJP16" s="125"/>
      <c r="RJQ16" s="125"/>
      <c r="RJR16" s="125"/>
      <c r="RJS16" s="125"/>
      <c r="RJT16" s="125"/>
      <c r="RJU16" s="125"/>
      <c r="RJV16" s="125"/>
      <c r="RJW16" s="125"/>
      <c r="RJX16" s="125"/>
      <c r="RJY16" s="125"/>
      <c r="RJZ16" s="125"/>
      <c r="RKA16" s="125"/>
      <c r="RKB16" s="125"/>
      <c r="RKC16" s="125"/>
      <c r="RKD16" s="125"/>
      <c r="RKE16" s="125"/>
      <c r="RKF16" s="125"/>
      <c r="RKG16" s="125"/>
      <c r="RKH16" s="125"/>
      <c r="RKI16" s="125"/>
      <c r="RKJ16" s="125"/>
      <c r="RKK16" s="125"/>
      <c r="RKL16" s="125"/>
      <c r="RKM16" s="125"/>
      <c r="RKN16" s="125"/>
      <c r="RKO16" s="125"/>
      <c r="RKP16" s="125"/>
      <c r="RKQ16" s="125"/>
      <c r="RKR16" s="125"/>
      <c r="RKS16" s="125"/>
      <c r="RKT16" s="125"/>
      <c r="RKU16" s="125"/>
      <c r="RKV16" s="125"/>
      <c r="RKW16" s="125"/>
      <c r="RKX16" s="125"/>
      <c r="RKY16" s="125"/>
      <c r="RKZ16" s="125"/>
      <c r="RLA16" s="125"/>
      <c r="RLB16" s="125"/>
      <c r="RLC16" s="125"/>
      <c r="RLD16" s="125"/>
      <c r="RLE16" s="125"/>
      <c r="RLF16" s="125"/>
      <c r="RLG16" s="125"/>
      <c r="RLH16" s="125"/>
      <c r="RLI16" s="125"/>
      <c r="RLJ16" s="125"/>
      <c r="RLK16" s="125"/>
      <c r="RLL16" s="125"/>
      <c r="RLM16" s="125"/>
      <c r="RLN16" s="125"/>
      <c r="RLO16" s="125"/>
      <c r="RLP16" s="125"/>
      <c r="RLQ16" s="125"/>
      <c r="RLR16" s="125"/>
      <c r="RLS16" s="125"/>
      <c r="RLT16" s="125"/>
      <c r="RLU16" s="125"/>
      <c r="RLV16" s="125"/>
      <c r="RLW16" s="125"/>
      <c r="RLX16" s="125"/>
      <c r="RLY16" s="125"/>
      <c r="RLZ16" s="125"/>
      <c r="RMA16" s="125"/>
      <c r="RMB16" s="125"/>
      <c r="RMC16" s="125"/>
      <c r="RMD16" s="125"/>
      <c r="RME16" s="125"/>
      <c r="RMF16" s="125"/>
      <c r="RMG16" s="125"/>
      <c r="RMH16" s="125"/>
      <c r="RMI16" s="125"/>
      <c r="RMJ16" s="125"/>
      <c r="RMK16" s="125"/>
      <c r="RML16" s="125"/>
      <c r="RMM16" s="125"/>
      <c r="RMN16" s="125"/>
      <c r="RMO16" s="125"/>
      <c r="RMP16" s="125"/>
      <c r="RMQ16" s="125"/>
      <c r="RMR16" s="125"/>
      <c r="RMS16" s="125"/>
      <c r="RMT16" s="125"/>
      <c r="RMU16" s="125"/>
      <c r="RMV16" s="125"/>
      <c r="RMW16" s="125"/>
      <c r="RMX16" s="125"/>
      <c r="RMY16" s="125"/>
      <c r="RMZ16" s="125"/>
      <c r="RNA16" s="125"/>
      <c r="RNB16" s="125"/>
      <c r="RNC16" s="125"/>
      <c r="RND16" s="125"/>
      <c r="RNE16" s="125"/>
      <c r="RNF16" s="125"/>
      <c r="RNG16" s="125"/>
      <c r="RNH16" s="125"/>
      <c r="RNI16" s="125"/>
      <c r="RNJ16" s="125"/>
      <c r="RNK16" s="125"/>
      <c r="RNL16" s="125"/>
      <c r="RNM16" s="125"/>
      <c r="RNN16" s="125"/>
      <c r="RNO16" s="125"/>
      <c r="RNP16" s="125"/>
      <c r="RNQ16" s="125"/>
      <c r="RNR16" s="125"/>
      <c r="RNS16" s="125"/>
      <c r="RNT16" s="125"/>
      <c r="RNU16" s="125"/>
      <c r="RNV16" s="125"/>
      <c r="RNW16" s="125"/>
      <c r="RNX16" s="125"/>
      <c r="RNY16" s="125"/>
      <c r="RNZ16" s="125"/>
      <c r="ROA16" s="125"/>
      <c r="ROB16" s="125"/>
      <c r="ROC16" s="125"/>
      <c r="ROD16" s="125"/>
      <c r="ROE16" s="125"/>
      <c r="ROF16" s="125"/>
      <c r="ROG16" s="125"/>
      <c r="ROH16" s="125"/>
      <c r="ROI16" s="125"/>
      <c r="ROJ16" s="125"/>
      <c r="ROK16" s="125"/>
      <c r="ROL16" s="125"/>
      <c r="ROM16" s="125"/>
      <c r="RON16" s="125"/>
      <c r="ROO16" s="125"/>
      <c r="ROP16" s="125"/>
      <c r="ROQ16" s="125"/>
      <c r="ROR16" s="125"/>
      <c r="ROS16" s="125"/>
      <c r="ROT16" s="125"/>
      <c r="ROU16" s="125"/>
      <c r="ROV16" s="125"/>
      <c r="ROW16" s="125"/>
      <c r="ROX16" s="125"/>
      <c r="ROY16" s="125"/>
      <c r="ROZ16" s="125"/>
      <c r="RPA16" s="125"/>
      <c r="RPB16" s="125"/>
      <c r="RPC16" s="125"/>
      <c r="RPD16" s="125"/>
      <c r="RPE16" s="125"/>
      <c r="RPF16" s="125"/>
      <c r="RPG16" s="125"/>
      <c r="RPH16" s="125"/>
      <c r="RPI16" s="125"/>
      <c r="RPJ16" s="125"/>
      <c r="RPK16" s="125"/>
      <c r="RPL16" s="125"/>
      <c r="RPM16" s="125"/>
      <c r="RPN16" s="125"/>
      <c r="RPO16" s="125"/>
      <c r="RPP16" s="125"/>
      <c r="RPQ16" s="125"/>
      <c r="RPR16" s="125"/>
      <c r="RPS16" s="125"/>
      <c r="RPT16" s="125"/>
      <c r="RPU16" s="125"/>
      <c r="RPV16" s="125"/>
      <c r="RPW16" s="125"/>
      <c r="RPX16" s="125"/>
      <c r="RPY16" s="125"/>
      <c r="RPZ16" s="125"/>
      <c r="RQA16" s="125"/>
      <c r="RQB16" s="125"/>
      <c r="RQC16" s="125"/>
      <c r="RQD16" s="125"/>
      <c r="RQE16" s="125"/>
      <c r="RQF16" s="125"/>
      <c r="RQG16" s="125"/>
      <c r="RQH16" s="125"/>
      <c r="RQI16" s="125"/>
      <c r="RQJ16" s="125"/>
      <c r="RQK16" s="125"/>
      <c r="RQL16" s="125"/>
      <c r="RQM16" s="125"/>
      <c r="RQN16" s="125"/>
      <c r="RQO16" s="125"/>
      <c r="RQP16" s="125"/>
      <c r="RQQ16" s="125"/>
      <c r="RQR16" s="125"/>
      <c r="RQS16" s="125"/>
      <c r="RQT16" s="125"/>
      <c r="RQU16" s="125"/>
      <c r="RQV16" s="125"/>
      <c r="RQW16" s="125"/>
      <c r="RQX16" s="125"/>
      <c r="RQY16" s="125"/>
      <c r="RQZ16" s="125"/>
      <c r="RRA16" s="125"/>
      <c r="RRB16" s="125"/>
      <c r="RRC16" s="125"/>
      <c r="RRD16" s="125"/>
      <c r="RRE16" s="125"/>
      <c r="RRF16" s="125"/>
      <c r="RRG16" s="125"/>
      <c r="RRH16" s="125"/>
      <c r="RRI16" s="125"/>
      <c r="RRJ16" s="125"/>
      <c r="RRK16" s="125"/>
      <c r="RRL16" s="125"/>
      <c r="RRM16" s="125"/>
      <c r="RRN16" s="125"/>
      <c r="RRO16" s="125"/>
      <c r="RRP16" s="125"/>
      <c r="RRQ16" s="125"/>
      <c r="RRR16" s="125"/>
      <c r="RRS16" s="125"/>
      <c r="RRT16" s="125"/>
      <c r="RRU16" s="125"/>
      <c r="RRV16" s="125"/>
      <c r="RRW16" s="125"/>
      <c r="RRX16" s="125"/>
      <c r="RRY16" s="125"/>
      <c r="RRZ16" s="125"/>
      <c r="RSA16" s="125"/>
      <c r="RSB16" s="125"/>
      <c r="RSC16" s="125"/>
      <c r="RSD16" s="125"/>
      <c r="RSE16" s="125"/>
      <c r="RSF16" s="125"/>
      <c r="RSG16" s="125"/>
      <c r="RSH16" s="125"/>
      <c r="RSI16" s="125"/>
      <c r="RSJ16" s="125"/>
      <c r="RSK16" s="125"/>
      <c r="RSL16" s="125"/>
      <c r="RSM16" s="125"/>
      <c r="RSN16" s="125"/>
      <c r="RSO16" s="125"/>
      <c r="RSP16" s="125"/>
      <c r="RSQ16" s="125"/>
      <c r="RSR16" s="125"/>
      <c r="RSS16" s="125"/>
      <c r="RST16" s="125"/>
      <c r="RSU16" s="125"/>
      <c r="RSV16" s="125"/>
      <c r="RSW16" s="125"/>
      <c r="RSX16" s="125"/>
      <c r="RSY16" s="125"/>
      <c r="RSZ16" s="125"/>
      <c r="RTA16" s="125"/>
      <c r="RTB16" s="125"/>
      <c r="RTC16" s="125"/>
      <c r="RTD16" s="125"/>
      <c r="RTE16" s="125"/>
      <c r="RTF16" s="125"/>
      <c r="RTG16" s="125"/>
      <c r="RTH16" s="125"/>
      <c r="RTI16" s="125"/>
      <c r="RTJ16" s="125"/>
      <c r="RTK16" s="125"/>
      <c r="RTL16" s="125"/>
      <c r="RTM16" s="125"/>
      <c r="RTN16" s="125"/>
      <c r="RTO16" s="125"/>
      <c r="RTP16" s="125"/>
      <c r="RTQ16" s="125"/>
      <c r="RTR16" s="125"/>
      <c r="RTS16" s="125"/>
      <c r="RTT16" s="125"/>
      <c r="RTU16" s="125"/>
      <c r="RTV16" s="125"/>
      <c r="RTW16" s="125"/>
      <c r="RTX16" s="125"/>
      <c r="RTY16" s="125"/>
      <c r="RTZ16" s="125"/>
      <c r="RUA16" s="125"/>
      <c r="RUB16" s="125"/>
      <c r="RUC16" s="125"/>
      <c r="RUD16" s="125"/>
      <c r="RUE16" s="125"/>
      <c r="RUF16" s="125"/>
      <c r="RUG16" s="125"/>
      <c r="RUH16" s="125"/>
      <c r="RUI16" s="125"/>
      <c r="RUJ16" s="125"/>
      <c r="RUK16" s="125"/>
      <c r="RUL16" s="125"/>
      <c r="RUM16" s="125"/>
      <c r="RUN16" s="125"/>
      <c r="RUO16" s="125"/>
      <c r="RUP16" s="125"/>
      <c r="RUQ16" s="125"/>
      <c r="RUR16" s="125"/>
      <c r="RUS16" s="125"/>
      <c r="RUT16" s="125"/>
      <c r="RUU16" s="125"/>
      <c r="RUV16" s="125"/>
      <c r="RUW16" s="125"/>
      <c r="RUX16" s="125"/>
      <c r="RUY16" s="125"/>
      <c r="RUZ16" s="125"/>
      <c r="RVA16" s="125"/>
      <c r="RVB16" s="125"/>
      <c r="RVC16" s="125"/>
      <c r="RVD16" s="125"/>
      <c r="RVE16" s="125"/>
      <c r="RVF16" s="125"/>
      <c r="RVG16" s="125"/>
      <c r="RVH16" s="125"/>
      <c r="RVI16" s="125"/>
      <c r="RVJ16" s="125"/>
      <c r="RVK16" s="125"/>
      <c r="RVL16" s="125"/>
      <c r="RVM16" s="125"/>
      <c r="RVN16" s="125"/>
      <c r="RVO16" s="125"/>
      <c r="RVP16" s="125"/>
      <c r="RVQ16" s="125"/>
      <c r="RVR16" s="125"/>
      <c r="RVS16" s="125"/>
      <c r="RVT16" s="125"/>
      <c r="RVU16" s="125"/>
      <c r="RVV16" s="125"/>
      <c r="RVW16" s="125"/>
      <c r="RVX16" s="125"/>
      <c r="RVY16" s="125"/>
      <c r="RVZ16" s="125"/>
      <c r="RWA16" s="125"/>
      <c r="RWB16" s="125"/>
      <c r="RWC16" s="125"/>
      <c r="RWD16" s="125"/>
      <c r="RWE16" s="125"/>
      <c r="RWF16" s="125"/>
      <c r="RWG16" s="125"/>
      <c r="RWH16" s="125"/>
      <c r="RWI16" s="125"/>
      <c r="RWJ16" s="125"/>
      <c r="RWK16" s="125"/>
      <c r="RWL16" s="125"/>
      <c r="RWM16" s="125"/>
      <c r="RWN16" s="125"/>
      <c r="RWO16" s="125"/>
      <c r="RWP16" s="125"/>
      <c r="RWQ16" s="125"/>
      <c r="RWR16" s="125"/>
      <c r="RWS16" s="125"/>
      <c r="RWT16" s="125"/>
      <c r="RWU16" s="125"/>
      <c r="RWV16" s="125"/>
      <c r="RWW16" s="125"/>
      <c r="RWX16" s="125"/>
      <c r="RWY16" s="125"/>
      <c r="RWZ16" s="125"/>
      <c r="RXA16" s="125"/>
      <c r="RXB16" s="125"/>
      <c r="RXC16" s="125"/>
      <c r="RXD16" s="125"/>
      <c r="RXE16" s="125"/>
      <c r="RXF16" s="125"/>
      <c r="RXG16" s="125"/>
      <c r="RXH16" s="125"/>
      <c r="RXI16" s="125"/>
      <c r="RXJ16" s="125"/>
      <c r="RXK16" s="125"/>
      <c r="RXL16" s="125"/>
      <c r="RXM16" s="125"/>
      <c r="RXN16" s="125"/>
      <c r="RXO16" s="125"/>
      <c r="RXP16" s="125"/>
      <c r="RXQ16" s="125"/>
      <c r="RXR16" s="125"/>
      <c r="RXS16" s="125"/>
      <c r="RXT16" s="125"/>
      <c r="RXU16" s="125"/>
      <c r="RXV16" s="125"/>
      <c r="RXW16" s="125"/>
      <c r="RXX16" s="125"/>
      <c r="RXY16" s="125"/>
      <c r="RXZ16" s="125"/>
      <c r="RYA16" s="125"/>
      <c r="RYB16" s="125"/>
      <c r="RYC16" s="125"/>
      <c r="RYD16" s="125"/>
      <c r="RYE16" s="125"/>
      <c r="RYF16" s="125"/>
      <c r="RYG16" s="125"/>
      <c r="RYH16" s="125"/>
      <c r="RYI16" s="125"/>
      <c r="RYJ16" s="125"/>
      <c r="RYK16" s="125"/>
      <c r="RYL16" s="125"/>
      <c r="RYM16" s="125"/>
      <c r="RYN16" s="125"/>
      <c r="RYO16" s="125"/>
      <c r="RYP16" s="125"/>
      <c r="RYQ16" s="125"/>
      <c r="RYR16" s="125"/>
      <c r="RYS16" s="125"/>
      <c r="RYT16" s="125"/>
      <c r="RYU16" s="125"/>
      <c r="RYV16" s="125"/>
      <c r="RYW16" s="125"/>
      <c r="RYX16" s="125"/>
      <c r="RYY16" s="125"/>
      <c r="RYZ16" s="125"/>
      <c r="RZA16" s="125"/>
      <c r="RZB16" s="125"/>
      <c r="RZC16" s="125"/>
      <c r="RZD16" s="125"/>
      <c r="RZE16" s="125"/>
      <c r="RZF16" s="125"/>
      <c r="RZG16" s="125"/>
      <c r="RZH16" s="125"/>
      <c r="RZI16" s="125"/>
      <c r="RZJ16" s="125"/>
      <c r="RZK16" s="125"/>
      <c r="RZL16" s="125"/>
      <c r="RZM16" s="125"/>
      <c r="RZN16" s="125"/>
      <c r="RZO16" s="125"/>
      <c r="RZP16" s="125"/>
      <c r="RZQ16" s="125"/>
      <c r="RZR16" s="125"/>
      <c r="RZS16" s="125"/>
      <c r="RZT16" s="125"/>
      <c r="RZU16" s="125"/>
      <c r="RZV16" s="125"/>
      <c r="RZW16" s="125"/>
      <c r="RZX16" s="125"/>
      <c r="RZY16" s="125"/>
      <c r="RZZ16" s="125"/>
      <c r="SAA16" s="125"/>
      <c r="SAB16" s="125"/>
      <c r="SAC16" s="125"/>
      <c r="SAD16" s="125"/>
      <c r="SAE16" s="125"/>
      <c r="SAF16" s="125"/>
      <c r="SAG16" s="125"/>
      <c r="SAH16" s="125"/>
      <c r="SAI16" s="125"/>
      <c r="SAJ16" s="125"/>
      <c r="SAK16" s="125"/>
      <c r="SAL16" s="125"/>
      <c r="SAM16" s="125"/>
      <c r="SAN16" s="125"/>
      <c r="SAO16" s="125"/>
      <c r="SAP16" s="125"/>
      <c r="SAQ16" s="125"/>
      <c r="SAR16" s="125"/>
      <c r="SAS16" s="125"/>
      <c r="SAT16" s="125"/>
      <c r="SAU16" s="125"/>
      <c r="SAV16" s="125"/>
      <c r="SAW16" s="125"/>
      <c r="SAX16" s="125"/>
      <c r="SAY16" s="125"/>
      <c r="SAZ16" s="125"/>
      <c r="SBA16" s="125"/>
      <c r="SBB16" s="125"/>
      <c r="SBC16" s="125"/>
      <c r="SBD16" s="125"/>
      <c r="SBE16" s="125"/>
      <c r="SBF16" s="125"/>
      <c r="SBG16" s="125"/>
      <c r="SBH16" s="125"/>
      <c r="SBI16" s="125"/>
      <c r="SBJ16" s="125"/>
      <c r="SBK16" s="125"/>
      <c r="SBL16" s="125"/>
      <c r="SBM16" s="125"/>
      <c r="SBN16" s="125"/>
      <c r="SBO16" s="125"/>
      <c r="SBP16" s="125"/>
      <c r="SBQ16" s="125"/>
      <c r="SBR16" s="125"/>
      <c r="SBS16" s="125"/>
      <c r="SBT16" s="125"/>
      <c r="SBU16" s="125"/>
      <c r="SBV16" s="125"/>
      <c r="SBW16" s="125"/>
      <c r="SBX16" s="125"/>
      <c r="SBY16" s="125"/>
      <c r="SBZ16" s="125"/>
      <c r="SCA16" s="125"/>
      <c r="SCB16" s="125"/>
      <c r="SCC16" s="125"/>
      <c r="SCD16" s="125"/>
      <c r="SCE16" s="125"/>
      <c r="SCF16" s="125"/>
      <c r="SCG16" s="125"/>
      <c r="SCH16" s="125"/>
      <c r="SCI16" s="125"/>
      <c r="SCJ16" s="125"/>
      <c r="SCK16" s="125"/>
      <c r="SCL16" s="125"/>
      <c r="SCM16" s="125"/>
      <c r="SCN16" s="125"/>
      <c r="SCO16" s="125"/>
      <c r="SCP16" s="125"/>
      <c r="SCQ16" s="125"/>
      <c r="SCR16" s="125"/>
      <c r="SCS16" s="125"/>
      <c r="SCT16" s="125"/>
      <c r="SCU16" s="125"/>
      <c r="SCV16" s="125"/>
      <c r="SCW16" s="125"/>
      <c r="SCX16" s="125"/>
      <c r="SCY16" s="125"/>
      <c r="SCZ16" s="125"/>
      <c r="SDA16" s="125"/>
      <c r="SDB16" s="125"/>
      <c r="SDC16" s="125"/>
      <c r="SDD16" s="125"/>
      <c r="SDE16" s="125"/>
      <c r="SDF16" s="125"/>
      <c r="SDG16" s="125"/>
      <c r="SDH16" s="125"/>
      <c r="SDI16" s="125"/>
      <c r="SDJ16" s="125"/>
      <c r="SDK16" s="125"/>
      <c r="SDL16" s="125"/>
      <c r="SDM16" s="125"/>
      <c r="SDN16" s="125"/>
      <c r="SDO16" s="125"/>
      <c r="SDP16" s="125"/>
      <c r="SDQ16" s="125"/>
      <c r="SDR16" s="125"/>
      <c r="SDS16" s="125"/>
      <c r="SDT16" s="125"/>
      <c r="SDU16" s="125"/>
      <c r="SDV16" s="125"/>
      <c r="SDW16" s="125"/>
      <c r="SDX16" s="125"/>
      <c r="SDY16" s="125"/>
      <c r="SDZ16" s="125"/>
      <c r="SEA16" s="125"/>
      <c r="SEB16" s="125"/>
      <c r="SEC16" s="125"/>
      <c r="SED16" s="125"/>
      <c r="SEE16" s="125"/>
      <c r="SEF16" s="125"/>
      <c r="SEG16" s="125"/>
      <c r="SEH16" s="125"/>
      <c r="SEI16" s="125"/>
      <c r="SEJ16" s="125"/>
      <c r="SEK16" s="125"/>
      <c r="SEL16" s="125"/>
      <c r="SEM16" s="125"/>
      <c r="SEN16" s="125"/>
      <c r="SEO16" s="125"/>
      <c r="SEP16" s="125"/>
      <c r="SEQ16" s="125"/>
      <c r="SER16" s="125"/>
      <c r="SES16" s="125"/>
      <c r="SET16" s="125"/>
      <c r="SEU16" s="125"/>
      <c r="SEV16" s="125"/>
      <c r="SEW16" s="125"/>
      <c r="SEX16" s="125"/>
      <c r="SEY16" s="125"/>
      <c r="SEZ16" s="125"/>
      <c r="SFA16" s="125"/>
      <c r="SFB16" s="125"/>
      <c r="SFC16" s="125"/>
      <c r="SFD16" s="125"/>
      <c r="SFE16" s="125"/>
      <c r="SFF16" s="125"/>
      <c r="SFG16" s="125"/>
      <c r="SFH16" s="125"/>
      <c r="SFI16" s="125"/>
      <c r="SFJ16" s="125"/>
      <c r="SFK16" s="125"/>
      <c r="SFL16" s="125"/>
      <c r="SFM16" s="125"/>
      <c r="SFN16" s="125"/>
      <c r="SFO16" s="125"/>
      <c r="SFP16" s="125"/>
      <c r="SFQ16" s="125"/>
      <c r="SFR16" s="125"/>
      <c r="SFS16" s="125"/>
      <c r="SFT16" s="125"/>
      <c r="SFU16" s="125"/>
      <c r="SFV16" s="125"/>
      <c r="SFW16" s="125"/>
      <c r="SFX16" s="125"/>
      <c r="SFY16" s="125"/>
      <c r="SFZ16" s="125"/>
      <c r="SGA16" s="125"/>
      <c r="SGB16" s="125"/>
      <c r="SGC16" s="125"/>
      <c r="SGD16" s="125"/>
      <c r="SGE16" s="125"/>
      <c r="SGF16" s="125"/>
      <c r="SGG16" s="125"/>
      <c r="SGH16" s="125"/>
      <c r="SGI16" s="125"/>
      <c r="SGJ16" s="125"/>
      <c r="SGK16" s="125"/>
      <c r="SGL16" s="125"/>
      <c r="SGM16" s="125"/>
      <c r="SGN16" s="125"/>
      <c r="SGO16" s="125"/>
      <c r="SGP16" s="125"/>
      <c r="SGQ16" s="125"/>
      <c r="SGR16" s="125"/>
      <c r="SGS16" s="125"/>
      <c r="SGT16" s="125"/>
      <c r="SGU16" s="125"/>
      <c r="SGV16" s="125"/>
      <c r="SGW16" s="125"/>
      <c r="SGX16" s="125"/>
      <c r="SGY16" s="125"/>
      <c r="SGZ16" s="125"/>
      <c r="SHA16" s="125"/>
      <c r="SHB16" s="125"/>
      <c r="SHC16" s="125"/>
      <c r="SHD16" s="125"/>
      <c r="SHE16" s="125"/>
      <c r="SHF16" s="125"/>
      <c r="SHG16" s="125"/>
      <c r="SHH16" s="125"/>
      <c r="SHI16" s="125"/>
      <c r="SHJ16" s="125"/>
      <c r="SHK16" s="125"/>
      <c r="SHL16" s="125"/>
      <c r="SHM16" s="125"/>
      <c r="SHN16" s="125"/>
      <c r="SHO16" s="125"/>
      <c r="SHP16" s="125"/>
      <c r="SHQ16" s="125"/>
      <c r="SHR16" s="125"/>
      <c r="SHS16" s="125"/>
      <c r="SHT16" s="125"/>
      <c r="SHU16" s="125"/>
      <c r="SHV16" s="125"/>
      <c r="SHW16" s="125"/>
      <c r="SHX16" s="125"/>
      <c r="SHY16" s="125"/>
      <c r="SHZ16" s="125"/>
      <c r="SIA16" s="125"/>
      <c r="SIB16" s="125"/>
      <c r="SIC16" s="125"/>
      <c r="SID16" s="125"/>
      <c r="SIE16" s="125"/>
      <c r="SIF16" s="125"/>
      <c r="SIG16" s="125"/>
      <c r="SIH16" s="125"/>
      <c r="SII16" s="125"/>
      <c r="SIJ16" s="125"/>
      <c r="SIK16" s="125"/>
      <c r="SIL16" s="125"/>
      <c r="SIM16" s="125"/>
      <c r="SIN16" s="125"/>
      <c r="SIO16" s="125"/>
      <c r="SIP16" s="125"/>
      <c r="SIQ16" s="125"/>
      <c r="SIR16" s="125"/>
      <c r="SIS16" s="125"/>
      <c r="SIT16" s="125"/>
      <c r="SIU16" s="125"/>
      <c r="SIV16" s="125"/>
      <c r="SIW16" s="125"/>
      <c r="SIX16" s="125"/>
      <c r="SIY16" s="125"/>
      <c r="SIZ16" s="125"/>
      <c r="SJA16" s="125"/>
      <c r="SJB16" s="125"/>
      <c r="SJC16" s="125"/>
      <c r="SJD16" s="125"/>
      <c r="SJE16" s="125"/>
      <c r="SJF16" s="125"/>
      <c r="SJG16" s="125"/>
      <c r="SJH16" s="125"/>
      <c r="SJI16" s="125"/>
      <c r="SJJ16" s="125"/>
      <c r="SJK16" s="125"/>
      <c r="SJL16" s="125"/>
      <c r="SJM16" s="125"/>
      <c r="SJN16" s="125"/>
      <c r="SJO16" s="125"/>
      <c r="SJP16" s="125"/>
      <c r="SJQ16" s="125"/>
      <c r="SJR16" s="125"/>
      <c r="SJS16" s="125"/>
      <c r="SJT16" s="125"/>
      <c r="SJU16" s="125"/>
      <c r="SJV16" s="125"/>
      <c r="SJW16" s="125"/>
      <c r="SJX16" s="125"/>
      <c r="SJY16" s="125"/>
      <c r="SJZ16" s="125"/>
      <c r="SKA16" s="125"/>
      <c r="SKB16" s="125"/>
      <c r="SKC16" s="125"/>
      <c r="SKD16" s="125"/>
      <c r="SKE16" s="125"/>
      <c r="SKF16" s="125"/>
      <c r="SKG16" s="125"/>
      <c r="SKH16" s="125"/>
      <c r="SKI16" s="125"/>
      <c r="SKJ16" s="125"/>
      <c r="SKK16" s="125"/>
      <c r="SKL16" s="125"/>
      <c r="SKM16" s="125"/>
      <c r="SKN16" s="125"/>
      <c r="SKO16" s="125"/>
      <c r="SKP16" s="125"/>
      <c r="SKQ16" s="125"/>
      <c r="SKR16" s="125"/>
      <c r="SKS16" s="125"/>
      <c r="SKT16" s="125"/>
      <c r="SKU16" s="125"/>
      <c r="SKV16" s="125"/>
      <c r="SKW16" s="125"/>
      <c r="SKX16" s="125"/>
      <c r="SKY16" s="125"/>
      <c r="SKZ16" s="125"/>
      <c r="SLA16" s="125"/>
      <c r="SLB16" s="125"/>
      <c r="SLC16" s="125"/>
      <c r="SLD16" s="125"/>
      <c r="SLE16" s="125"/>
      <c r="SLF16" s="125"/>
      <c r="SLG16" s="125"/>
      <c r="SLH16" s="125"/>
      <c r="SLI16" s="125"/>
      <c r="SLJ16" s="125"/>
      <c r="SLK16" s="125"/>
      <c r="SLL16" s="125"/>
      <c r="SLM16" s="125"/>
      <c r="SLN16" s="125"/>
      <c r="SLO16" s="125"/>
      <c r="SLP16" s="125"/>
      <c r="SLQ16" s="125"/>
      <c r="SLR16" s="125"/>
      <c r="SLS16" s="125"/>
      <c r="SLT16" s="125"/>
      <c r="SLU16" s="125"/>
      <c r="SLV16" s="125"/>
      <c r="SLW16" s="125"/>
      <c r="SLX16" s="125"/>
      <c r="SLY16" s="125"/>
      <c r="SLZ16" s="125"/>
      <c r="SMA16" s="125"/>
      <c r="SMB16" s="125"/>
      <c r="SMC16" s="125"/>
      <c r="SMD16" s="125"/>
      <c r="SME16" s="125"/>
      <c r="SMF16" s="125"/>
      <c r="SMG16" s="125"/>
      <c r="SMH16" s="125"/>
      <c r="SMI16" s="125"/>
      <c r="SMJ16" s="125"/>
      <c r="SMK16" s="125"/>
      <c r="SML16" s="125"/>
      <c r="SMM16" s="125"/>
      <c r="SMN16" s="125"/>
      <c r="SMO16" s="125"/>
      <c r="SMP16" s="125"/>
      <c r="SMQ16" s="125"/>
      <c r="SMR16" s="125"/>
      <c r="SMS16" s="125"/>
      <c r="SMT16" s="125"/>
      <c r="SMU16" s="125"/>
      <c r="SMV16" s="125"/>
      <c r="SMW16" s="125"/>
      <c r="SMX16" s="125"/>
      <c r="SMY16" s="125"/>
      <c r="SMZ16" s="125"/>
      <c r="SNA16" s="125"/>
      <c r="SNB16" s="125"/>
      <c r="SNC16" s="125"/>
      <c r="SND16" s="125"/>
      <c r="SNE16" s="125"/>
      <c r="SNF16" s="125"/>
      <c r="SNG16" s="125"/>
      <c r="SNH16" s="125"/>
      <c r="SNI16" s="125"/>
      <c r="SNJ16" s="125"/>
      <c r="SNK16" s="125"/>
      <c r="SNL16" s="125"/>
      <c r="SNM16" s="125"/>
      <c r="SNN16" s="125"/>
      <c r="SNO16" s="125"/>
      <c r="SNP16" s="125"/>
      <c r="SNQ16" s="125"/>
      <c r="SNR16" s="125"/>
      <c r="SNS16" s="125"/>
      <c r="SNT16" s="125"/>
      <c r="SNU16" s="125"/>
      <c r="SNV16" s="125"/>
      <c r="SNW16" s="125"/>
      <c r="SNX16" s="125"/>
      <c r="SNY16" s="125"/>
      <c r="SNZ16" s="125"/>
      <c r="SOA16" s="125"/>
      <c r="SOB16" s="125"/>
      <c r="SOC16" s="125"/>
      <c r="SOD16" s="125"/>
      <c r="SOE16" s="125"/>
      <c r="SOF16" s="125"/>
      <c r="SOG16" s="125"/>
      <c r="SOH16" s="125"/>
      <c r="SOI16" s="125"/>
      <c r="SOJ16" s="125"/>
      <c r="SOK16" s="125"/>
      <c r="SOL16" s="125"/>
      <c r="SOM16" s="125"/>
      <c r="SON16" s="125"/>
      <c r="SOO16" s="125"/>
      <c r="SOP16" s="125"/>
      <c r="SOQ16" s="125"/>
      <c r="SOR16" s="125"/>
      <c r="SOS16" s="125"/>
      <c r="SOT16" s="125"/>
      <c r="SOU16" s="125"/>
      <c r="SOV16" s="125"/>
      <c r="SOW16" s="125"/>
      <c r="SOX16" s="125"/>
      <c r="SOY16" s="125"/>
      <c r="SOZ16" s="125"/>
      <c r="SPA16" s="125"/>
      <c r="SPB16" s="125"/>
      <c r="SPC16" s="125"/>
      <c r="SPD16" s="125"/>
      <c r="SPE16" s="125"/>
      <c r="SPF16" s="125"/>
      <c r="SPG16" s="125"/>
      <c r="SPH16" s="125"/>
      <c r="SPI16" s="125"/>
      <c r="SPJ16" s="125"/>
      <c r="SPK16" s="125"/>
      <c r="SPL16" s="125"/>
      <c r="SPM16" s="125"/>
      <c r="SPN16" s="125"/>
      <c r="SPO16" s="125"/>
      <c r="SPP16" s="125"/>
      <c r="SPQ16" s="125"/>
      <c r="SPR16" s="125"/>
      <c r="SPS16" s="125"/>
      <c r="SPT16" s="125"/>
      <c r="SPU16" s="125"/>
      <c r="SPV16" s="125"/>
      <c r="SPW16" s="125"/>
      <c r="SPX16" s="125"/>
      <c r="SPY16" s="125"/>
      <c r="SPZ16" s="125"/>
      <c r="SQA16" s="125"/>
      <c r="SQB16" s="125"/>
      <c r="SQC16" s="125"/>
      <c r="SQD16" s="125"/>
      <c r="SQE16" s="125"/>
      <c r="SQF16" s="125"/>
      <c r="SQG16" s="125"/>
      <c r="SQH16" s="125"/>
      <c r="SQI16" s="125"/>
      <c r="SQJ16" s="125"/>
      <c r="SQK16" s="125"/>
      <c r="SQL16" s="125"/>
      <c r="SQM16" s="125"/>
      <c r="SQN16" s="125"/>
      <c r="SQO16" s="125"/>
      <c r="SQP16" s="125"/>
      <c r="SQQ16" s="125"/>
      <c r="SQR16" s="125"/>
      <c r="SQS16" s="125"/>
      <c r="SQT16" s="125"/>
      <c r="SQU16" s="125"/>
      <c r="SQV16" s="125"/>
      <c r="SQW16" s="125"/>
      <c r="SQX16" s="125"/>
      <c r="SQY16" s="125"/>
      <c r="SQZ16" s="125"/>
      <c r="SRA16" s="125"/>
      <c r="SRB16" s="125"/>
      <c r="SRC16" s="125"/>
      <c r="SRD16" s="125"/>
      <c r="SRE16" s="125"/>
      <c r="SRF16" s="125"/>
      <c r="SRG16" s="125"/>
      <c r="SRH16" s="125"/>
      <c r="SRI16" s="125"/>
      <c r="SRJ16" s="125"/>
      <c r="SRK16" s="125"/>
      <c r="SRL16" s="125"/>
      <c r="SRM16" s="125"/>
      <c r="SRN16" s="125"/>
      <c r="SRO16" s="125"/>
      <c r="SRP16" s="125"/>
      <c r="SRQ16" s="125"/>
      <c r="SRR16" s="125"/>
      <c r="SRS16" s="125"/>
      <c r="SRT16" s="125"/>
      <c r="SRU16" s="125"/>
      <c r="SRV16" s="125"/>
      <c r="SRW16" s="125"/>
      <c r="SRX16" s="125"/>
      <c r="SRY16" s="125"/>
      <c r="SRZ16" s="125"/>
      <c r="SSA16" s="125"/>
      <c r="SSB16" s="125"/>
      <c r="SSC16" s="125"/>
      <c r="SSD16" s="125"/>
      <c r="SSE16" s="125"/>
      <c r="SSF16" s="125"/>
      <c r="SSG16" s="125"/>
      <c r="SSH16" s="125"/>
      <c r="SSI16" s="125"/>
      <c r="SSJ16" s="125"/>
      <c r="SSK16" s="125"/>
      <c r="SSL16" s="125"/>
      <c r="SSM16" s="125"/>
      <c r="SSN16" s="125"/>
      <c r="SSO16" s="125"/>
      <c r="SSP16" s="125"/>
      <c r="SSQ16" s="125"/>
      <c r="SSR16" s="125"/>
      <c r="SSS16" s="125"/>
      <c r="SST16" s="125"/>
      <c r="SSU16" s="125"/>
      <c r="SSV16" s="125"/>
      <c r="SSW16" s="125"/>
      <c r="SSX16" s="125"/>
      <c r="SSY16" s="125"/>
      <c r="SSZ16" s="125"/>
      <c r="STA16" s="125"/>
      <c r="STB16" s="125"/>
      <c r="STC16" s="125"/>
      <c r="STD16" s="125"/>
      <c r="STE16" s="125"/>
      <c r="STF16" s="125"/>
      <c r="STG16" s="125"/>
      <c r="STH16" s="125"/>
      <c r="STI16" s="125"/>
      <c r="STJ16" s="125"/>
      <c r="STK16" s="125"/>
      <c r="STL16" s="125"/>
      <c r="STM16" s="125"/>
      <c r="STN16" s="125"/>
      <c r="STO16" s="125"/>
      <c r="STP16" s="125"/>
      <c r="STQ16" s="125"/>
      <c r="STR16" s="125"/>
      <c r="STS16" s="125"/>
      <c r="STT16" s="125"/>
      <c r="STU16" s="125"/>
      <c r="STV16" s="125"/>
      <c r="STW16" s="125"/>
      <c r="STX16" s="125"/>
      <c r="STY16" s="125"/>
      <c r="STZ16" s="125"/>
      <c r="SUA16" s="125"/>
      <c r="SUB16" s="125"/>
      <c r="SUC16" s="125"/>
      <c r="SUD16" s="125"/>
      <c r="SUE16" s="125"/>
      <c r="SUF16" s="125"/>
      <c r="SUG16" s="125"/>
      <c r="SUH16" s="125"/>
      <c r="SUI16" s="125"/>
      <c r="SUJ16" s="125"/>
      <c r="SUK16" s="125"/>
      <c r="SUL16" s="125"/>
      <c r="SUM16" s="125"/>
      <c r="SUN16" s="125"/>
      <c r="SUO16" s="125"/>
      <c r="SUP16" s="125"/>
      <c r="SUQ16" s="125"/>
      <c r="SUR16" s="125"/>
      <c r="SUS16" s="125"/>
      <c r="SUT16" s="125"/>
      <c r="SUU16" s="125"/>
      <c r="SUV16" s="125"/>
      <c r="SUW16" s="125"/>
      <c r="SUX16" s="125"/>
      <c r="SUY16" s="125"/>
      <c r="SUZ16" s="125"/>
      <c r="SVA16" s="125"/>
      <c r="SVB16" s="125"/>
      <c r="SVC16" s="125"/>
      <c r="SVD16" s="125"/>
      <c r="SVE16" s="125"/>
      <c r="SVF16" s="125"/>
      <c r="SVG16" s="125"/>
      <c r="SVH16" s="125"/>
      <c r="SVI16" s="125"/>
      <c r="SVJ16" s="125"/>
      <c r="SVK16" s="125"/>
      <c r="SVL16" s="125"/>
      <c r="SVM16" s="125"/>
      <c r="SVN16" s="125"/>
      <c r="SVO16" s="125"/>
      <c r="SVP16" s="125"/>
      <c r="SVQ16" s="125"/>
      <c r="SVR16" s="125"/>
      <c r="SVS16" s="125"/>
      <c r="SVT16" s="125"/>
      <c r="SVU16" s="125"/>
      <c r="SVV16" s="125"/>
      <c r="SVW16" s="125"/>
      <c r="SVX16" s="125"/>
      <c r="SVY16" s="125"/>
      <c r="SVZ16" s="125"/>
      <c r="SWA16" s="125"/>
      <c r="SWB16" s="125"/>
      <c r="SWC16" s="125"/>
      <c r="SWD16" s="125"/>
      <c r="SWE16" s="125"/>
      <c r="SWF16" s="125"/>
      <c r="SWG16" s="125"/>
      <c r="SWH16" s="125"/>
      <c r="SWI16" s="125"/>
      <c r="SWJ16" s="125"/>
      <c r="SWK16" s="125"/>
      <c r="SWL16" s="125"/>
      <c r="SWM16" s="125"/>
      <c r="SWN16" s="125"/>
      <c r="SWO16" s="125"/>
      <c r="SWP16" s="125"/>
      <c r="SWQ16" s="125"/>
      <c r="SWR16" s="125"/>
      <c r="SWS16" s="125"/>
      <c r="SWT16" s="125"/>
      <c r="SWU16" s="125"/>
      <c r="SWV16" s="125"/>
      <c r="SWW16" s="125"/>
      <c r="SWX16" s="125"/>
      <c r="SWY16" s="125"/>
      <c r="SWZ16" s="125"/>
      <c r="SXA16" s="125"/>
      <c r="SXB16" s="125"/>
      <c r="SXC16" s="125"/>
      <c r="SXD16" s="125"/>
      <c r="SXE16" s="125"/>
      <c r="SXF16" s="125"/>
      <c r="SXG16" s="125"/>
      <c r="SXH16" s="125"/>
      <c r="SXI16" s="125"/>
      <c r="SXJ16" s="125"/>
      <c r="SXK16" s="125"/>
      <c r="SXL16" s="125"/>
      <c r="SXM16" s="125"/>
      <c r="SXN16" s="125"/>
      <c r="SXO16" s="125"/>
      <c r="SXP16" s="125"/>
      <c r="SXQ16" s="125"/>
      <c r="SXR16" s="125"/>
      <c r="SXS16" s="125"/>
      <c r="SXT16" s="125"/>
      <c r="SXU16" s="125"/>
      <c r="SXV16" s="125"/>
      <c r="SXW16" s="125"/>
      <c r="SXX16" s="125"/>
      <c r="SXY16" s="125"/>
      <c r="SXZ16" s="125"/>
      <c r="SYA16" s="125"/>
      <c r="SYB16" s="125"/>
      <c r="SYC16" s="125"/>
      <c r="SYD16" s="125"/>
      <c r="SYE16" s="125"/>
      <c r="SYF16" s="125"/>
      <c r="SYG16" s="125"/>
      <c r="SYH16" s="125"/>
      <c r="SYI16" s="125"/>
      <c r="SYJ16" s="125"/>
      <c r="SYK16" s="125"/>
      <c r="SYL16" s="125"/>
      <c r="SYM16" s="125"/>
      <c r="SYN16" s="125"/>
      <c r="SYO16" s="125"/>
      <c r="SYP16" s="125"/>
      <c r="SYQ16" s="125"/>
      <c r="SYR16" s="125"/>
      <c r="SYS16" s="125"/>
      <c r="SYT16" s="125"/>
      <c r="SYU16" s="125"/>
      <c r="SYV16" s="125"/>
      <c r="SYW16" s="125"/>
      <c r="SYX16" s="125"/>
      <c r="SYY16" s="125"/>
      <c r="SYZ16" s="125"/>
      <c r="SZA16" s="125"/>
      <c r="SZB16" s="125"/>
      <c r="SZC16" s="125"/>
      <c r="SZD16" s="125"/>
      <c r="SZE16" s="125"/>
      <c r="SZF16" s="125"/>
      <c r="SZG16" s="125"/>
      <c r="SZH16" s="125"/>
      <c r="SZI16" s="125"/>
      <c r="SZJ16" s="125"/>
      <c r="SZK16" s="125"/>
      <c r="SZL16" s="125"/>
      <c r="SZM16" s="125"/>
      <c r="SZN16" s="125"/>
      <c r="SZO16" s="125"/>
      <c r="SZP16" s="125"/>
      <c r="SZQ16" s="125"/>
      <c r="SZR16" s="125"/>
      <c r="SZS16" s="125"/>
      <c r="SZT16" s="125"/>
      <c r="SZU16" s="125"/>
      <c r="SZV16" s="125"/>
      <c r="SZW16" s="125"/>
      <c r="SZX16" s="125"/>
      <c r="SZY16" s="125"/>
      <c r="SZZ16" s="125"/>
      <c r="TAA16" s="125"/>
      <c r="TAB16" s="125"/>
      <c r="TAC16" s="125"/>
      <c r="TAD16" s="125"/>
      <c r="TAE16" s="125"/>
      <c r="TAF16" s="125"/>
      <c r="TAG16" s="125"/>
      <c r="TAH16" s="125"/>
      <c r="TAI16" s="125"/>
      <c r="TAJ16" s="125"/>
      <c r="TAK16" s="125"/>
      <c r="TAL16" s="125"/>
      <c r="TAM16" s="125"/>
      <c r="TAN16" s="125"/>
      <c r="TAO16" s="125"/>
      <c r="TAP16" s="125"/>
      <c r="TAQ16" s="125"/>
      <c r="TAR16" s="125"/>
      <c r="TAS16" s="125"/>
      <c r="TAT16" s="125"/>
      <c r="TAU16" s="125"/>
      <c r="TAV16" s="125"/>
      <c r="TAW16" s="125"/>
      <c r="TAX16" s="125"/>
      <c r="TAY16" s="125"/>
      <c r="TAZ16" s="125"/>
      <c r="TBA16" s="125"/>
      <c r="TBB16" s="125"/>
      <c r="TBC16" s="125"/>
      <c r="TBD16" s="125"/>
      <c r="TBE16" s="125"/>
      <c r="TBF16" s="125"/>
      <c r="TBG16" s="125"/>
      <c r="TBH16" s="125"/>
      <c r="TBI16" s="125"/>
      <c r="TBJ16" s="125"/>
      <c r="TBK16" s="125"/>
      <c r="TBL16" s="125"/>
      <c r="TBM16" s="125"/>
      <c r="TBN16" s="125"/>
      <c r="TBO16" s="125"/>
      <c r="TBP16" s="125"/>
      <c r="TBQ16" s="125"/>
      <c r="TBR16" s="125"/>
      <c r="TBS16" s="125"/>
      <c r="TBT16" s="125"/>
      <c r="TBU16" s="125"/>
      <c r="TBV16" s="125"/>
      <c r="TBW16" s="125"/>
      <c r="TBX16" s="125"/>
      <c r="TBY16" s="125"/>
      <c r="TBZ16" s="125"/>
      <c r="TCA16" s="125"/>
      <c r="TCB16" s="125"/>
      <c r="TCC16" s="125"/>
      <c r="TCD16" s="125"/>
      <c r="TCE16" s="125"/>
      <c r="TCF16" s="125"/>
      <c r="TCG16" s="125"/>
      <c r="TCH16" s="125"/>
      <c r="TCI16" s="125"/>
      <c r="TCJ16" s="125"/>
      <c r="TCK16" s="125"/>
      <c r="TCL16" s="125"/>
      <c r="TCM16" s="125"/>
      <c r="TCN16" s="125"/>
      <c r="TCO16" s="125"/>
      <c r="TCP16" s="125"/>
      <c r="TCQ16" s="125"/>
      <c r="TCR16" s="125"/>
      <c r="TCS16" s="125"/>
      <c r="TCT16" s="125"/>
      <c r="TCU16" s="125"/>
      <c r="TCV16" s="125"/>
      <c r="TCW16" s="125"/>
      <c r="TCX16" s="125"/>
      <c r="TCY16" s="125"/>
      <c r="TCZ16" s="125"/>
      <c r="TDA16" s="125"/>
      <c r="TDB16" s="125"/>
      <c r="TDC16" s="125"/>
      <c r="TDD16" s="125"/>
      <c r="TDE16" s="125"/>
      <c r="TDF16" s="125"/>
      <c r="TDG16" s="125"/>
      <c r="TDH16" s="125"/>
      <c r="TDI16" s="125"/>
      <c r="TDJ16" s="125"/>
      <c r="TDK16" s="125"/>
      <c r="TDL16" s="125"/>
      <c r="TDM16" s="125"/>
      <c r="TDN16" s="125"/>
      <c r="TDO16" s="125"/>
      <c r="TDP16" s="125"/>
      <c r="TDQ16" s="125"/>
      <c r="TDR16" s="125"/>
      <c r="TDS16" s="125"/>
      <c r="TDT16" s="125"/>
      <c r="TDU16" s="125"/>
      <c r="TDV16" s="125"/>
      <c r="TDW16" s="125"/>
      <c r="TDX16" s="125"/>
      <c r="TDY16" s="125"/>
      <c r="TDZ16" s="125"/>
      <c r="TEA16" s="125"/>
      <c r="TEB16" s="125"/>
      <c r="TEC16" s="125"/>
      <c r="TED16" s="125"/>
      <c r="TEE16" s="125"/>
      <c r="TEF16" s="125"/>
      <c r="TEG16" s="125"/>
      <c r="TEH16" s="125"/>
      <c r="TEI16" s="125"/>
      <c r="TEJ16" s="125"/>
      <c r="TEK16" s="125"/>
      <c r="TEL16" s="125"/>
      <c r="TEM16" s="125"/>
      <c r="TEN16" s="125"/>
      <c r="TEO16" s="125"/>
      <c r="TEP16" s="125"/>
      <c r="TEQ16" s="125"/>
      <c r="TER16" s="125"/>
      <c r="TES16" s="125"/>
      <c r="TET16" s="125"/>
      <c r="TEU16" s="125"/>
      <c r="TEV16" s="125"/>
      <c r="TEW16" s="125"/>
      <c r="TEX16" s="125"/>
      <c r="TEY16" s="125"/>
      <c r="TEZ16" s="125"/>
      <c r="TFA16" s="125"/>
      <c r="TFB16" s="125"/>
      <c r="TFC16" s="125"/>
      <c r="TFD16" s="125"/>
      <c r="TFE16" s="125"/>
      <c r="TFF16" s="125"/>
      <c r="TFG16" s="125"/>
      <c r="TFH16" s="125"/>
      <c r="TFI16" s="125"/>
      <c r="TFJ16" s="125"/>
      <c r="TFK16" s="125"/>
      <c r="TFL16" s="125"/>
      <c r="TFM16" s="125"/>
      <c r="TFN16" s="125"/>
      <c r="TFO16" s="125"/>
      <c r="TFP16" s="125"/>
      <c r="TFQ16" s="125"/>
      <c r="TFR16" s="125"/>
      <c r="TFS16" s="125"/>
      <c r="TFT16" s="125"/>
      <c r="TFU16" s="125"/>
      <c r="TFV16" s="125"/>
      <c r="TFW16" s="125"/>
      <c r="TFX16" s="125"/>
      <c r="TFY16" s="125"/>
      <c r="TFZ16" s="125"/>
      <c r="TGA16" s="125"/>
      <c r="TGB16" s="125"/>
      <c r="TGC16" s="125"/>
      <c r="TGD16" s="125"/>
      <c r="TGE16" s="125"/>
      <c r="TGF16" s="125"/>
      <c r="TGG16" s="125"/>
      <c r="TGH16" s="125"/>
      <c r="TGI16" s="125"/>
      <c r="TGJ16" s="125"/>
      <c r="TGK16" s="125"/>
      <c r="TGL16" s="125"/>
      <c r="TGM16" s="125"/>
      <c r="TGN16" s="125"/>
      <c r="TGO16" s="125"/>
      <c r="TGP16" s="125"/>
      <c r="TGQ16" s="125"/>
      <c r="TGR16" s="125"/>
      <c r="TGS16" s="125"/>
      <c r="TGT16" s="125"/>
      <c r="TGU16" s="125"/>
      <c r="TGV16" s="125"/>
      <c r="TGW16" s="125"/>
      <c r="TGX16" s="125"/>
      <c r="TGY16" s="125"/>
      <c r="TGZ16" s="125"/>
      <c r="THA16" s="125"/>
      <c r="THB16" s="125"/>
      <c r="THC16" s="125"/>
      <c r="THD16" s="125"/>
      <c r="THE16" s="125"/>
      <c r="THF16" s="125"/>
      <c r="THG16" s="125"/>
      <c r="THH16" s="125"/>
      <c r="THI16" s="125"/>
      <c r="THJ16" s="125"/>
      <c r="THK16" s="125"/>
      <c r="THL16" s="125"/>
      <c r="THM16" s="125"/>
      <c r="THN16" s="125"/>
      <c r="THO16" s="125"/>
      <c r="THP16" s="125"/>
      <c r="THQ16" s="125"/>
      <c r="THR16" s="125"/>
      <c r="THS16" s="125"/>
      <c r="THT16" s="125"/>
      <c r="THU16" s="125"/>
      <c r="THV16" s="125"/>
      <c r="THW16" s="125"/>
      <c r="THX16" s="125"/>
      <c r="THY16" s="125"/>
      <c r="THZ16" s="125"/>
      <c r="TIA16" s="125"/>
      <c r="TIB16" s="125"/>
      <c r="TIC16" s="125"/>
      <c r="TID16" s="125"/>
      <c r="TIE16" s="125"/>
      <c r="TIF16" s="125"/>
      <c r="TIG16" s="125"/>
      <c r="TIH16" s="125"/>
      <c r="TII16" s="125"/>
      <c r="TIJ16" s="125"/>
      <c r="TIK16" s="125"/>
      <c r="TIL16" s="125"/>
      <c r="TIM16" s="125"/>
      <c r="TIN16" s="125"/>
      <c r="TIO16" s="125"/>
      <c r="TIP16" s="125"/>
      <c r="TIQ16" s="125"/>
      <c r="TIR16" s="125"/>
      <c r="TIS16" s="125"/>
      <c r="TIT16" s="125"/>
      <c r="TIU16" s="125"/>
      <c r="TIV16" s="125"/>
      <c r="TIW16" s="125"/>
      <c r="TIX16" s="125"/>
      <c r="TIY16" s="125"/>
      <c r="TIZ16" s="125"/>
      <c r="TJA16" s="125"/>
      <c r="TJB16" s="125"/>
      <c r="TJC16" s="125"/>
      <c r="TJD16" s="125"/>
      <c r="TJE16" s="125"/>
      <c r="TJF16" s="125"/>
      <c r="TJG16" s="125"/>
      <c r="TJH16" s="125"/>
      <c r="TJI16" s="125"/>
      <c r="TJJ16" s="125"/>
      <c r="TJK16" s="125"/>
      <c r="TJL16" s="125"/>
      <c r="TJM16" s="125"/>
      <c r="TJN16" s="125"/>
      <c r="TJO16" s="125"/>
      <c r="TJP16" s="125"/>
      <c r="TJQ16" s="125"/>
      <c r="TJR16" s="125"/>
      <c r="TJS16" s="125"/>
      <c r="TJT16" s="125"/>
      <c r="TJU16" s="125"/>
      <c r="TJV16" s="125"/>
      <c r="TJW16" s="125"/>
      <c r="TJX16" s="125"/>
      <c r="TJY16" s="125"/>
      <c r="TJZ16" s="125"/>
      <c r="TKA16" s="125"/>
      <c r="TKB16" s="125"/>
      <c r="TKC16" s="125"/>
      <c r="TKD16" s="125"/>
      <c r="TKE16" s="125"/>
      <c r="TKF16" s="125"/>
      <c r="TKG16" s="125"/>
      <c r="TKH16" s="125"/>
      <c r="TKI16" s="125"/>
      <c r="TKJ16" s="125"/>
      <c r="TKK16" s="125"/>
      <c r="TKL16" s="125"/>
      <c r="TKM16" s="125"/>
      <c r="TKN16" s="125"/>
      <c r="TKO16" s="125"/>
      <c r="TKP16" s="125"/>
      <c r="TKQ16" s="125"/>
      <c r="TKR16" s="125"/>
      <c r="TKS16" s="125"/>
      <c r="TKT16" s="125"/>
      <c r="TKU16" s="125"/>
      <c r="TKV16" s="125"/>
      <c r="TKW16" s="125"/>
      <c r="TKX16" s="125"/>
      <c r="TKY16" s="125"/>
      <c r="TKZ16" s="125"/>
      <c r="TLA16" s="125"/>
      <c r="TLB16" s="125"/>
      <c r="TLC16" s="125"/>
      <c r="TLD16" s="125"/>
      <c r="TLE16" s="125"/>
      <c r="TLF16" s="125"/>
      <c r="TLG16" s="125"/>
      <c r="TLH16" s="125"/>
      <c r="TLI16" s="125"/>
      <c r="TLJ16" s="125"/>
      <c r="TLK16" s="125"/>
      <c r="TLL16" s="125"/>
      <c r="TLM16" s="125"/>
      <c r="TLN16" s="125"/>
      <c r="TLO16" s="125"/>
      <c r="TLP16" s="125"/>
      <c r="TLQ16" s="125"/>
      <c r="TLR16" s="125"/>
      <c r="TLS16" s="125"/>
      <c r="TLT16" s="125"/>
      <c r="TLU16" s="125"/>
      <c r="TLV16" s="125"/>
      <c r="TLW16" s="125"/>
      <c r="TLX16" s="125"/>
      <c r="TLY16" s="125"/>
      <c r="TLZ16" s="125"/>
      <c r="TMA16" s="125"/>
      <c r="TMB16" s="125"/>
      <c r="TMC16" s="125"/>
      <c r="TMD16" s="125"/>
      <c r="TME16" s="125"/>
      <c r="TMF16" s="125"/>
      <c r="TMG16" s="125"/>
      <c r="TMH16" s="125"/>
      <c r="TMI16" s="125"/>
      <c r="TMJ16" s="125"/>
      <c r="TMK16" s="125"/>
      <c r="TML16" s="125"/>
      <c r="TMM16" s="125"/>
      <c r="TMN16" s="125"/>
      <c r="TMO16" s="125"/>
      <c r="TMP16" s="125"/>
      <c r="TMQ16" s="125"/>
      <c r="TMR16" s="125"/>
      <c r="TMS16" s="125"/>
      <c r="TMT16" s="125"/>
      <c r="TMU16" s="125"/>
      <c r="TMV16" s="125"/>
      <c r="TMW16" s="125"/>
      <c r="TMX16" s="125"/>
      <c r="TMY16" s="125"/>
      <c r="TMZ16" s="125"/>
      <c r="TNA16" s="125"/>
      <c r="TNB16" s="125"/>
      <c r="TNC16" s="125"/>
      <c r="TND16" s="125"/>
      <c r="TNE16" s="125"/>
      <c r="TNF16" s="125"/>
      <c r="TNG16" s="125"/>
      <c r="TNH16" s="125"/>
      <c r="TNI16" s="125"/>
      <c r="TNJ16" s="125"/>
      <c r="TNK16" s="125"/>
      <c r="TNL16" s="125"/>
      <c r="TNM16" s="125"/>
      <c r="TNN16" s="125"/>
      <c r="TNO16" s="125"/>
      <c r="TNP16" s="125"/>
      <c r="TNQ16" s="125"/>
      <c r="TNR16" s="125"/>
      <c r="TNS16" s="125"/>
      <c r="TNT16" s="125"/>
      <c r="TNU16" s="125"/>
      <c r="TNV16" s="125"/>
      <c r="TNW16" s="125"/>
      <c r="TNX16" s="125"/>
      <c r="TNY16" s="125"/>
      <c r="TNZ16" s="125"/>
      <c r="TOA16" s="125"/>
      <c r="TOB16" s="125"/>
      <c r="TOC16" s="125"/>
      <c r="TOD16" s="125"/>
      <c r="TOE16" s="125"/>
      <c r="TOF16" s="125"/>
      <c r="TOG16" s="125"/>
      <c r="TOH16" s="125"/>
      <c r="TOI16" s="125"/>
      <c r="TOJ16" s="125"/>
      <c r="TOK16" s="125"/>
      <c r="TOL16" s="125"/>
      <c r="TOM16" s="125"/>
      <c r="TON16" s="125"/>
      <c r="TOO16" s="125"/>
      <c r="TOP16" s="125"/>
      <c r="TOQ16" s="125"/>
      <c r="TOR16" s="125"/>
      <c r="TOS16" s="125"/>
      <c r="TOT16" s="125"/>
      <c r="TOU16" s="125"/>
      <c r="TOV16" s="125"/>
      <c r="TOW16" s="125"/>
      <c r="TOX16" s="125"/>
      <c r="TOY16" s="125"/>
      <c r="TOZ16" s="125"/>
      <c r="TPA16" s="125"/>
      <c r="TPB16" s="125"/>
      <c r="TPC16" s="125"/>
      <c r="TPD16" s="125"/>
      <c r="TPE16" s="125"/>
      <c r="TPF16" s="125"/>
      <c r="TPG16" s="125"/>
      <c r="TPH16" s="125"/>
      <c r="TPI16" s="125"/>
      <c r="TPJ16" s="125"/>
      <c r="TPK16" s="125"/>
      <c r="TPL16" s="125"/>
      <c r="TPM16" s="125"/>
      <c r="TPN16" s="125"/>
      <c r="TPO16" s="125"/>
      <c r="TPP16" s="125"/>
      <c r="TPQ16" s="125"/>
      <c r="TPR16" s="125"/>
      <c r="TPS16" s="125"/>
      <c r="TPT16" s="125"/>
      <c r="TPU16" s="125"/>
      <c r="TPV16" s="125"/>
      <c r="TPW16" s="125"/>
      <c r="TPX16" s="125"/>
      <c r="TPY16" s="125"/>
      <c r="TPZ16" s="125"/>
      <c r="TQA16" s="125"/>
      <c r="TQB16" s="125"/>
      <c r="TQC16" s="125"/>
      <c r="TQD16" s="125"/>
      <c r="TQE16" s="125"/>
      <c r="TQF16" s="125"/>
      <c r="TQG16" s="125"/>
      <c r="TQH16" s="125"/>
      <c r="TQI16" s="125"/>
      <c r="TQJ16" s="125"/>
      <c r="TQK16" s="125"/>
      <c r="TQL16" s="125"/>
      <c r="TQM16" s="125"/>
      <c r="TQN16" s="125"/>
      <c r="TQO16" s="125"/>
      <c r="TQP16" s="125"/>
      <c r="TQQ16" s="125"/>
      <c r="TQR16" s="125"/>
      <c r="TQS16" s="125"/>
      <c r="TQT16" s="125"/>
      <c r="TQU16" s="125"/>
      <c r="TQV16" s="125"/>
      <c r="TQW16" s="125"/>
      <c r="TQX16" s="125"/>
      <c r="TQY16" s="125"/>
      <c r="TQZ16" s="125"/>
      <c r="TRA16" s="125"/>
      <c r="TRB16" s="125"/>
      <c r="TRC16" s="125"/>
      <c r="TRD16" s="125"/>
      <c r="TRE16" s="125"/>
      <c r="TRF16" s="125"/>
      <c r="TRG16" s="125"/>
      <c r="TRH16" s="125"/>
      <c r="TRI16" s="125"/>
      <c r="TRJ16" s="125"/>
      <c r="TRK16" s="125"/>
      <c r="TRL16" s="125"/>
      <c r="TRM16" s="125"/>
      <c r="TRN16" s="125"/>
      <c r="TRO16" s="125"/>
      <c r="TRP16" s="125"/>
      <c r="TRQ16" s="125"/>
      <c r="TRR16" s="125"/>
      <c r="TRS16" s="125"/>
      <c r="TRT16" s="125"/>
      <c r="TRU16" s="125"/>
      <c r="TRV16" s="125"/>
      <c r="TRW16" s="125"/>
      <c r="TRX16" s="125"/>
      <c r="TRY16" s="125"/>
      <c r="TRZ16" s="125"/>
      <c r="TSA16" s="125"/>
      <c r="TSB16" s="125"/>
      <c r="TSC16" s="125"/>
      <c r="TSD16" s="125"/>
      <c r="TSE16" s="125"/>
      <c r="TSF16" s="125"/>
      <c r="TSG16" s="125"/>
      <c r="TSH16" s="125"/>
      <c r="TSI16" s="125"/>
      <c r="TSJ16" s="125"/>
      <c r="TSK16" s="125"/>
      <c r="TSL16" s="125"/>
      <c r="TSM16" s="125"/>
      <c r="TSN16" s="125"/>
      <c r="TSO16" s="125"/>
      <c r="TSP16" s="125"/>
      <c r="TSQ16" s="125"/>
      <c r="TSR16" s="125"/>
      <c r="TSS16" s="125"/>
      <c r="TST16" s="125"/>
      <c r="TSU16" s="125"/>
      <c r="TSV16" s="125"/>
      <c r="TSW16" s="125"/>
      <c r="TSX16" s="125"/>
      <c r="TSY16" s="125"/>
      <c r="TSZ16" s="125"/>
      <c r="TTA16" s="125"/>
      <c r="TTB16" s="125"/>
      <c r="TTC16" s="125"/>
      <c r="TTD16" s="125"/>
      <c r="TTE16" s="125"/>
      <c r="TTF16" s="125"/>
      <c r="TTG16" s="125"/>
      <c r="TTH16" s="125"/>
      <c r="TTI16" s="125"/>
      <c r="TTJ16" s="125"/>
      <c r="TTK16" s="125"/>
      <c r="TTL16" s="125"/>
      <c r="TTM16" s="125"/>
      <c r="TTN16" s="125"/>
      <c r="TTO16" s="125"/>
      <c r="TTP16" s="125"/>
      <c r="TTQ16" s="125"/>
      <c r="TTR16" s="125"/>
      <c r="TTS16" s="125"/>
      <c r="TTT16" s="125"/>
      <c r="TTU16" s="125"/>
      <c r="TTV16" s="125"/>
      <c r="TTW16" s="125"/>
      <c r="TTX16" s="125"/>
      <c r="TTY16" s="125"/>
      <c r="TTZ16" s="125"/>
      <c r="TUA16" s="125"/>
      <c r="TUB16" s="125"/>
      <c r="TUC16" s="125"/>
      <c r="TUD16" s="125"/>
      <c r="TUE16" s="125"/>
      <c r="TUF16" s="125"/>
      <c r="TUG16" s="125"/>
      <c r="TUH16" s="125"/>
      <c r="TUI16" s="125"/>
      <c r="TUJ16" s="125"/>
      <c r="TUK16" s="125"/>
      <c r="TUL16" s="125"/>
      <c r="TUM16" s="125"/>
      <c r="TUN16" s="125"/>
      <c r="TUO16" s="125"/>
      <c r="TUP16" s="125"/>
      <c r="TUQ16" s="125"/>
      <c r="TUR16" s="125"/>
      <c r="TUS16" s="125"/>
      <c r="TUT16" s="125"/>
      <c r="TUU16" s="125"/>
      <c r="TUV16" s="125"/>
      <c r="TUW16" s="125"/>
      <c r="TUX16" s="125"/>
      <c r="TUY16" s="125"/>
      <c r="TUZ16" s="125"/>
      <c r="TVA16" s="125"/>
      <c r="TVB16" s="125"/>
      <c r="TVC16" s="125"/>
      <c r="TVD16" s="125"/>
      <c r="TVE16" s="125"/>
      <c r="TVF16" s="125"/>
      <c r="TVG16" s="125"/>
      <c r="TVH16" s="125"/>
      <c r="TVI16" s="125"/>
      <c r="TVJ16" s="125"/>
      <c r="TVK16" s="125"/>
      <c r="TVL16" s="125"/>
      <c r="TVM16" s="125"/>
      <c r="TVN16" s="125"/>
      <c r="TVO16" s="125"/>
      <c r="TVP16" s="125"/>
      <c r="TVQ16" s="125"/>
      <c r="TVR16" s="125"/>
      <c r="TVS16" s="125"/>
      <c r="TVT16" s="125"/>
      <c r="TVU16" s="125"/>
      <c r="TVV16" s="125"/>
      <c r="TVW16" s="125"/>
      <c r="TVX16" s="125"/>
      <c r="TVY16" s="125"/>
      <c r="TVZ16" s="125"/>
      <c r="TWA16" s="125"/>
      <c r="TWB16" s="125"/>
      <c r="TWC16" s="125"/>
      <c r="TWD16" s="125"/>
      <c r="TWE16" s="125"/>
      <c r="TWF16" s="125"/>
      <c r="TWG16" s="125"/>
      <c r="TWH16" s="125"/>
      <c r="TWI16" s="125"/>
      <c r="TWJ16" s="125"/>
      <c r="TWK16" s="125"/>
      <c r="TWL16" s="125"/>
      <c r="TWM16" s="125"/>
      <c r="TWN16" s="125"/>
      <c r="TWO16" s="125"/>
      <c r="TWP16" s="125"/>
      <c r="TWQ16" s="125"/>
      <c r="TWR16" s="125"/>
      <c r="TWS16" s="125"/>
      <c r="TWT16" s="125"/>
      <c r="TWU16" s="125"/>
      <c r="TWV16" s="125"/>
      <c r="TWW16" s="125"/>
      <c r="TWX16" s="125"/>
      <c r="TWY16" s="125"/>
      <c r="TWZ16" s="125"/>
      <c r="TXA16" s="125"/>
      <c r="TXB16" s="125"/>
      <c r="TXC16" s="125"/>
      <c r="TXD16" s="125"/>
      <c r="TXE16" s="125"/>
      <c r="TXF16" s="125"/>
      <c r="TXG16" s="125"/>
      <c r="TXH16" s="125"/>
      <c r="TXI16" s="125"/>
      <c r="TXJ16" s="125"/>
      <c r="TXK16" s="125"/>
      <c r="TXL16" s="125"/>
      <c r="TXM16" s="125"/>
      <c r="TXN16" s="125"/>
      <c r="TXO16" s="125"/>
      <c r="TXP16" s="125"/>
      <c r="TXQ16" s="125"/>
      <c r="TXR16" s="125"/>
      <c r="TXS16" s="125"/>
      <c r="TXT16" s="125"/>
      <c r="TXU16" s="125"/>
      <c r="TXV16" s="125"/>
      <c r="TXW16" s="125"/>
      <c r="TXX16" s="125"/>
      <c r="TXY16" s="125"/>
      <c r="TXZ16" s="125"/>
      <c r="TYA16" s="125"/>
      <c r="TYB16" s="125"/>
      <c r="TYC16" s="125"/>
      <c r="TYD16" s="125"/>
      <c r="TYE16" s="125"/>
      <c r="TYF16" s="125"/>
      <c r="TYG16" s="125"/>
      <c r="TYH16" s="125"/>
      <c r="TYI16" s="125"/>
      <c r="TYJ16" s="125"/>
      <c r="TYK16" s="125"/>
      <c r="TYL16" s="125"/>
      <c r="TYM16" s="125"/>
      <c r="TYN16" s="125"/>
      <c r="TYO16" s="125"/>
      <c r="TYP16" s="125"/>
      <c r="TYQ16" s="125"/>
      <c r="TYR16" s="125"/>
      <c r="TYS16" s="125"/>
      <c r="TYT16" s="125"/>
      <c r="TYU16" s="125"/>
      <c r="TYV16" s="125"/>
      <c r="TYW16" s="125"/>
      <c r="TYX16" s="125"/>
      <c r="TYY16" s="125"/>
      <c r="TYZ16" s="125"/>
      <c r="TZA16" s="125"/>
      <c r="TZB16" s="125"/>
      <c r="TZC16" s="125"/>
      <c r="TZD16" s="125"/>
      <c r="TZE16" s="125"/>
      <c r="TZF16" s="125"/>
      <c r="TZG16" s="125"/>
      <c r="TZH16" s="125"/>
      <c r="TZI16" s="125"/>
      <c r="TZJ16" s="125"/>
      <c r="TZK16" s="125"/>
      <c r="TZL16" s="125"/>
      <c r="TZM16" s="125"/>
      <c r="TZN16" s="125"/>
      <c r="TZO16" s="125"/>
      <c r="TZP16" s="125"/>
      <c r="TZQ16" s="125"/>
      <c r="TZR16" s="125"/>
      <c r="TZS16" s="125"/>
      <c r="TZT16" s="125"/>
      <c r="TZU16" s="125"/>
      <c r="TZV16" s="125"/>
      <c r="TZW16" s="125"/>
      <c r="TZX16" s="125"/>
      <c r="TZY16" s="125"/>
      <c r="TZZ16" s="125"/>
      <c r="UAA16" s="125"/>
      <c r="UAB16" s="125"/>
      <c r="UAC16" s="125"/>
      <c r="UAD16" s="125"/>
      <c r="UAE16" s="125"/>
      <c r="UAF16" s="125"/>
      <c r="UAG16" s="125"/>
      <c r="UAH16" s="125"/>
      <c r="UAI16" s="125"/>
      <c r="UAJ16" s="125"/>
      <c r="UAK16" s="125"/>
      <c r="UAL16" s="125"/>
      <c r="UAM16" s="125"/>
      <c r="UAN16" s="125"/>
      <c r="UAO16" s="125"/>
      <c r="UAP16" s="125"/>
      <c r="UAQ16" s="125"/>
      <c r="UAR16" s="125"/>
      <c r="UAS16" s="125"/>
      <c r="UAT16" s="125"/>
      <c r="UAU16" s="125"/>
      <c r="UAV16" s="125"/>
      <c r="UAW16" s="125"/>
      <c r="UAX16" s="125"/>
      <c r="UAY16" s="125"/>
      <c r="UAZ16" s="125"/>
      <c r="UBA16" s="125"/>
      <c r="UBB16" s="125"/>
      <c r="UBC16" s="125"/>
      <c r="UBD16" s="125"/>
      <c r="UBE16" s="125"/>
      <c r="UBF16" s="125"/>
      <c r="UBG16" s="125"/>
      <c r="UBH16" s="125"/>
      <c r="UBI16" s="125"/>
      <c r="UBJ16" s="125"/>
      <c r="UBK16" s="125"/>
      <c r="UBL16" s="125"/>
      <c r="UBM16" s="125"/>
      <c r="UBN16" s="125"/>
      <c r="UBO16" s="125"/>
      <c r="UBP16" s="125"/>
      <c r="UBQ16" s="125"/>
      <c r="UBR16" s="125"/>
      <c r="UBS16" s="125"/>
      <c r="UBT16" s="125"/>
      <c r="UBU16" s="125"/>
      <c r="UBV16" s="125"/>
      <c r="UBW16" s="125"/>
      <c r="UBX16" s="125"/>
      <c r="UBY16" s="125"/>
      <c r="UBZ16" s="125"/>
      <c r="UCA16" s="125"/>
      <c r="UCB16" s="125"/>
      <c r="UCC16" s="125"/>
      <c r="UCD16" s="125"/>
      <c r="UCE16" s="125"/>
      <c r="UCF16" s="125"/>
      <c r="UCG16" s="125"/>
      <c r="UCH16" s="125"/>
      <c r="UCI16" s="125"/>
      <c r="UCJ16" s="125"/>
      <c r="UCK16" s="125"/>
      <c r="UCL16" s="125"/>
      <c r="UCM16" s="125"/>
      <c r="UCN16" s="125"/>
      <c r="UCO16" s="125"/>
      <c r="UCP16" s="125"/>
      <c r="UCQ16" s="125"/>
      <c r="UCR16" s="125"/>
      <c r="UCS16" s="125"/>
      <c r="UCT16" s="125"/>
      <c r="UCU16" s="125"/>
      <c r="UCV16" s="125"/>
      <c r="UCW16" s="125"/>
      <c r="UCX16" s="125"/>
      <c r="UCY16" s="125"/>
      <c r="UCZ16" s="125"/>
      <c r="UDA16" s="125"/>
      <c r="UDB16" s="125"/>
      <c r="UDC16" s="125"/>
      <c r="UDD16" s="125"/>
      <c r="UDE16" s="125"/>
      <c r="UDF16" s="125"/>
      <c r="UDG16" s="125"/>
      <c r="UDH16" s="125"/>
      <c r="UDI16" s="125"/>
      <c r="UDJ16" s="125"/>
      <c r="UDK16" s="125"/>
      <c r="UDL16" s="125"/>
      <c r="UDM16" s="125"/>
      <c r="UDN16" s="125"/>
      <c r="UDO16" s="125"/>
      <c r="UDP16" s="125"/>
      <c r="UDQ16" s="125"/>
      <c r="UDR16" s="125"/>
      <c r="UDS16" s="125"/>
      <c r="UDT16" s="125"/>
      <c r="UDU16" s="125"/>
      <c r="UDV16" s="125"/>
      <c r="UDW16" s="125"/>
      <c r="UDX16" s="125"/>
      <c r="UDY16" s="125"/>
      <c r="UDZ16" s="125"/>
      <c r="UEA16" s="125"/>
      <c r="UEB16" s="125"/>
      <c r="UEC16" s="125"/>
      <c r="UED16" s="125"/>
      <c r="UEE16" s="125"/>
      <c r="UEF16" s="125"/>
      <c r="UEG16" s="125"/>
      <c r="UEH16" s="125"/>
      <c r="UEI16" s="125"/>
      <c r="UEJ16" s="125"/>
      <c r="UEK16" s="125"/>
      <c r="UEL16" s="125"/>
      <c r="UEM16" s="125"/>
      <c r="UEN16" s="125"/>
      <c r="UEO16" s="125"/>
      <c r="UEP16" s="125"/>
      <c r="UEQ16" s="125"/>
      <c r="UER16" s="125"/>
      <c r="UES16" s="125"/>
      <c r="UET16" s="125"/>
      <c r="UEU16" s="125"/>
      <c r="UEV16" s="125"/>
      <c r="UEW16" s="125"/>
      <c r="UEX16" s="125"/>
      <c r="UEY16" s="125"/>
      <c r="UEZ16" s="125"/>
      <c r="UFA16" s="125"/>
      <c r="UFB16" s="125"/>
      <c r="UFC16" s="125"/>
      <c r="UFD16" s="125"/>
      <c r="UFE16" s="125"/>
      <c r="UFF16" s="125"/>
      <c r="UFG16" s="125"/>
      <c r="UFH16" s="125"/>
      <c r="UFI16" s="125"/>
      <c r="UFJ16" s="125"/>
      <c r="UFK16" s="125"/>
      <c r="UFL16" s="125"/>
      <c r="UFM16" s="125"/>
      <c r="UFN16" s="125"/>
      <c r="UFO16" s="125"/>
      <c r="UFP16" s="125"/>
      <c r="UFQ16" s="125"/>
      <c r="UFR16" s="125"/>
      <c r="UFS16" s="125"/>
      <c r="UFT16" s="125"/>
      <c r="UFU16" s="125"/>
      <c r="UFV16" s="125"/>
      <c r="UFW16" s="125"/>
      <c r="UFX16" s="125"/>
      <c r="UFY16" s="125"/>
      <c r="UFZ16" s="125"/>
      <c r="UGA16" s="125"/>
      <c r="UGB16" s="125"/>
      <c r="UGC16" s="125"/>
      <c r="UGD16" s="125"/>
      <c r="UGE16" s="125"/>
      <c r="UGF16" s="125"/>
      <c r="UGG16" s="125"/>
      <c r="UGH16" s="125"/>
      <c r="UGI16" s="125"/>
      <c r="UGJ16" s="125"/>
      <c r="UGK16" s="125"/>
      <c r="UGL16" s="125"/>
      <c r="UGM16" s="125"/>
      <c r="UGN16" s="125"/>
      <c r="UGO16" s="125"/>
      <c r="UGP16" s="125"/>
      <c r="UGQ16" s="125"/>
      <c r="UGR16" s="125"/>
      <c r="UGS16" s="125"/>
      <c r="UGT16" s="125"/>
      <c r="UGU16" s="125"/>
      <c r="UGV16" s="125"/>
      <c r="UGW16" s="125"/>
      <c r="UGX16" s="125"/>
      <c r="UGY16" s="125"/>
      <c r="UGZ16" s="125"/>
      <c r="UHA16" s="125"/>
      <c r="UHB16" s="125"/>
      <c r="UHC16" s="125"/>
      <c r="UHD16" s="125"/>
      <c r="UHE16" s="125"/>
      <c r="UHF16" s="125"/>
      <c r="UHG16" s="125"/>
      <c r="UHH16" s="125"/>
      <c r="UHI16" s="125"/>
      <c r="UHJ16" s="125"/>
      <c r="UHK16" s="125"/>
      <c r="UHL16" s="125"/>
      <c r="UHM16" s="125"/>
      <c r="UHN16" s="125"/>
      <c r="UHO16" s="125"/>
      <c r="UHP16" s="125"/>
      <c r="UHQ16" s="125"/>
      <c r="UHR16" s="125"/>
      <c r="UHS16" s="125"/>
      <c r="UHT16" s="125"/>
      <c r="UHU16" s="125"/>
      <c r="UHV16" s="125"/>
      <c r="UHW16" s="125"/>
      <c r="UHX16" s="125"/>
      <c r="UHY16" s="125"/>
      <c r="UHZ16" s="125"/>
      <c r="UIA16" s="125"/>
      <c r="UIB16" s="125"/>
      <c r="UIC16" s="125"/>
      <c r="UID16" s="125"/>
      <c r="UIE16" s="125"/>
      <c r="UIF16" s="125"/>
      <c r="UIG16" s="125"/>
      <c r="UIH16" s="125"/>
      <c r="UII16" s="125"/>
      <c r="UIJ16" s="125"/>
      <c r="UIK16" s="125"/>
      <c r="UIL16" s="125"/>
      <c r="UIM16" s="125"/>
      <c r="UIN16" s="125"/>
      <c r="UIO16" s="125"/>
      <c r="UIP16" s="125"/>
      <c r="UIQ16" s="125"/>
      <c r="UIR16" s="125"/>
      <c r="UIS16" s="125"/>
      <c r="UIT16" s="125"/>
      <c r="UIU16" s="125"/>
      <c r="UIV16" s="125"/>
      <c r="UIW16" s="125"/>
      <c r="UIX16" s="125"/>
      <c r="UIY16" s="125"/>
      <c r="UIZ16" s="125"/>
      <c r="UJA16" s="125"/>
      <c r="UJB16" s="125"/>
      <c r="UJC16" s="125"/>
      <c r="UJD16" s="125"/>
      <c r="UJE16" s="125"/>
      <c r="UJF16" s="125"/>
      <c r="UJG16" s="125"/>
      <c r="UJH16" s="125"/>
      <c r="UJI16" s="125"/>
      <c r="UJJ16" s="125"/>
      <c r="UJK16" s="125"/>
      <c r="UJL16" s="125"/>
      <c r="UJM16" s="125"/>
      <c r="UJN16" s="125"/>
      <c r="UJO16" s="125"/>
      <c r="UJP16" s="125"/>
      <c r="UJQ16" s="125"/>
      <c r="UJR16" s="125"/>
      <c r="UJS16" s="125"/>
      <c r="UJT16" s="125"/>
      <c r="UJU16" s="125"/>
      <c r="UJV16" s="125"/>
      <c r="UJW16" s="125"/>
      <c r="UJX16" s="125"/>
      <c r="UJY16" s="125"/>
      <c r="UJZ16" s="125"/>
      <c r="UKA16" s="125"/>
      <c r="UKB16" s="125"/>
      <c r="UKC16" s="125"/>
      <c r="UKD16" s="125"/>
      <c r="UKE16" s="125"/>
      <c r="UKF16" s="125"/>
      <c r="UKG16" s="125"/>
      <c r="UKH16" s="125"/>
      <c r="UKI16" s="125"/>
      <c r="UKJ16" s="125"/>
      <c r="UKK16" s="125"/>
      <c r="UKL16" s="125"/>
      <c r="UKM16" s="125"/>
      <c r="UKN16" s="125"/>
      <c r="UKO16" s="125"/>
      <c r="UKP16" s="125"/>
      <c r="UKQ16" s="125"/>
      <c r="UKR16" s="125"/>
      <c r="UKS16" s="125"/>
      <c r="UKT16" s="125"/>
      <c r="UKU16" s="125"/>
      <c r="UKV16" s="125"/>
      <c r="UKW16" s="125"/>
      <c r="UKX16" s="125"/>
      <c r="UKY16" s="125"/>
      <c r="UKZ16" s="125"/>
      <c r="ULA16" s="125"/>
      <c r="ULB16" s="125"/>
      <c r="ULC16" s="125"/>
      <c r="ULD16" s="125"/>
      <c r="ULE16" s="125"/>
      <c r="ULF16" s="125"/>
      <c r="ULG16" s="125"/>
      <c r="ULH16" s="125"/>
      <c r="ULI16" s="125"/>
      <c r="ULJ16" s="125"/>
      <c r="ULK16" s="125"/>
      <c r="ULL16" s="125"/>
      <c r="ULM16" s="125"/>
      <c r="ULN16" s="125"/>
      <c r="ULO16" s="125"/>
      <c r="ULP16" s="125"/>
      <c r="ULQ16" s="125"/>
      <c r="ULR16" s="125"/>
      <c r="ULS16" s="125"/>
      <c r="ULT16" s="125"/>
      <c r="ULU16" s="125"/>
      <c r="ULV16" s="125"/>
      <c r="ULW16" s="125"/>
      <c r="ULX16" s="125"/>
      <c r="ULY16" s="125"/>
      <c r="ULZ16" s="125"/>
      <c r="UMA16" s="125"/>
      <c r="UMB16" s="125"/>
      <c r="UMC16" s="125"/>
      <c r="UMD16" s="125"/>
      <c r="UME16" s="125"/>
      <c r="UMF16" s="125"/>
      <c r="UMG16" s="125"/>
      <c r="UMH16" s="125"/>
      <c r="UMI16" s="125"/>
      <c r="UMJ16" s="125"/>
      <c r="UMK16" s="125"/>
      <c r="UML16" s="125"/>
      <c r="UMM16" s="125"/>
      <c r="UMN16" s="125"/>
      <c r="UMO16" s="125"/>
      <c r="UMP16" s="125"/>
      <c r="UMQ16" s="125"/>
      <c r="UMR16" s="125"/>
      <c r="UMS16" s="125"/>
      <c r="UMT16" s="125"/>
      <c r="UMU16" s="125"/>
      <c r="UMV16" s="125"/>
      <c r="UMW16" s="125"/>
      <c r="UMX16" s="125"/>
      <c r="UMY16" s="125"/>
      <c r="UMZ16" s="125"/>
      <c r="UNA16" s="125"/>
      <c r="UNB16" s="125"/>
      <c r="UNC16" s="125"/>
      <c r="UND16" s="125"/>
      <c r="UNE16" s="125"/>
      <c r="UNF16" s="125"/>
      <c r="UNG16" s="125"/>
      <c r="UNH16" s="125"/>
      <c r="UNI16" s="125"/>
      <c r="UNJ16" s="125"/>
      <c r="UNK16" s="125"/>
      <c r="UNL16" s="125"/>
      <c r="UNM16" s="125"/>
      <c r="UNN16" s="125"/>
      <c r="UNO16" s="125"/>
      <c r="UNP16" s="125"/>
      <c r="UNQ16" s="125"/>
      <c r="UNR16" s="125"/>
      <c r="UNS16" s="125"/>
      <c r="UNT16" s="125"/>
      <c r="UNU16" s="125"/>
      <c r="UNV16" s="125"/>
      <c r="UNW16" s="125"/>
      <c r="UNX16" s="125"/>
      <c r="UNY16" s="125"/>
      <c r="UNZ16" s="125"/>
      <c r="UOA16" s="125"/>
      <c r="UOB16" s="125"/>
      <c r="UOC16" s="125"/>
      <c r="UOD16" s="125"/>
      <c r="UOE16" s="125"/>
      <c r="UOF16" s="125"/>
      <c r="UOG16" s="125"/>
      <c r="UOH16" s="125"/>
      <c r="UOI16" s="125"/>
      <c r="UOJ16" s="125"/>
      <c r="UOK16" s="125"/>
      <c r="UOL16" s="125"/>
      <c r="UOM16" s="125"/>
      <c r="UON16" s="125"/>
      <c r="UOO16" s="125"/>
      <c r="UOP16" s="125"/>
      <c r="UOQ16" s="125"/>
      <c r="UOR16" s="125"/>
      <c r="UOS16" s="125"/>
      <c r="UOT16" s="125"/>
      <c r="UOU16" s="125"/>
      <c r="UOV16" s="125"/>
      <c r="UOW16" s="125"/>
      <c r="UOX16" s="125"/>
      <c r="UOY16" s="125"/>
      <c r="UOZ16" s="125"/>
      <c r="UPA16" s="125"/>
      <c r="UPB16" s="125"/>
      <c r="UPC16" s="125"/>
      <c r="UPD16" s="125"/>
      <c r="UPE16" s="125"/>
      <c r="UPF16" s="125"/>
      <c r="UPG16" s="125"/>
      <c r="UPH16" s="125"/>
      <c r="UPI16" s="125"/>
      <c r="UPJ16" s="125"/>
      <c r="UPK16" s="125"/>
      <c r="UPL16" s="125"/>
      <c r="UPM16" s="125"/>
      <c r="UPN16" s="125"/>
      <c r="UPO16" s="125"/>
      <c r="UPP16" s="125"/>
      <c r="UPQ16" s="125"/>
      <c r="UPR16" s="125"/>
      <c r="UPS16" s="125"/>
      <c r="UPT16" s="125"/>
      <c r="UPU16" s="125"/>
      <c r="UPV16" s="125"/>
      <c r="UPW16" s="125"/>
      <c r="UPX16" s="125"/>
      <c r="UPY16" s="125"/>
      <c r="UPZ16" s="125"/>
      <c r="UQA16" s="125"/>
      <c r="UQB16" s="125"/>
      <c r="UQC16" s="125"/>
      <c r="UQD16" s="125"/>
      <c r="UQE16" s="125"/>
      <c r="UQF16" s="125"/>
      <c r="UQG16" s="125"/>
      <c r="UQH16" s="125"/>
      <c r="UQI16" s="125"/>
      <c r="UQJ16" s="125"/>
      <c r="UQK16" s="125"/>
      <c r="UQL16" s="125"/>
      <c r="UQM16" s="125"/>
      <c r="UQN16" s="125"/>
      <c r="UQO16" s="125"/>
      <c r="UQP16" s="125"/>
      <c r="UQQ16" s="125"/>
      <c r="UQR16" s="125"/>
      <c r="UQS16" s="125"/>
      <c r="UQT16" s="125"/>
      <c r="UQU16" s="125"/>
      <c r="UQV16" s="125"/>
      <c r="UQW16" s="125"/>
      <c r="UQX16" s="125"/>
      <c r="UQY16" s="125"/>
      <c r="UQZ16" s="125"/>
      <c r="URA16" s="125"/>
      <c r="URB16" s="125"/>
      <c r="URC16" s="125"/>
      <c r="URD16" s="125"/>
      <c r="URE16" s="125"/>
      <c r="URF16" s="125"/>
      <c r="URG16" s="125"/>
      <c r="URH16" s="125"/>
      <c r="URI16" s="125"/>
      <c r="URJ16" s="125"/>
      <c r="URK16" s="125"/>
      <c r="URL16" s="125"/>
      <c r="URM16" s="125"/>
      <c r="URN16" s="125"/>
      <c r="URO16" s="125"/>
      <c r="URP16" s="125"/>
      <c r="URQ16" s="125"/>
      <c r="URR16" s="125"/>
      <c r="URS16" s="125"/>
      <c r="URT16" s="125"/>
      <c r="URU16" s="125"/>
      <c r="URV16" s="125"/>
      <c r="URW16" s="125"/>
      <c r="URX16" s="125"/>
      <c r="URY16" s="125"/>
      <c r="URZ16" s="125"/>
      <c r="USA16" s="125"/>
      <c r="USB16" s="125"/>
      <c r="USC16" s="125"/>
      <c r="USD16" s="125"/>
      <c r="USE16" s="125"/>
      <c r="USF16" s="125"/>
      <c r="USG16" s="125"/>
      <c r="USH16" s="125"/>
      <c r="USI16" s="125"/>
      <c r="USJ16" s="125"/>
      <c r="USK16" s="125"/>
      <c r="USL16" s="125"/>
      <c r="USM16" s="125"/>
      <c r="USN16" s="125"/>
      <c r="USO16" s="125"/>
      <c r="USP16" s="125"/>
      <c r="USQ16" s="125"/>
      <c r="USR16" s="125"/>
      <c r="USS16" s="125"/>
      <c r="UST16" s="125"/>
      <c r="USU16" s="125"/>
      <c r="USV16" s="125"/>
      <c r="USW16" s="125"/>
      <c r="USX16" s="125"/>
      <c r="USY16" s="125"/>
      <c r="USZ16" s="125"/>
      <c r="UTA16" s="125"/>
      <c r="UTB16" s="125"/>
      <c r="UTC16" s="125"/>
      <c r="UTD16" s="125"/>
      <c r="UTE16" s="125"/>
      <c r="UTF16" s="125"/>
      <c r="UTG16" s="125"/>
      <c r="UTH16" s="125"/>
      <c r="UTI16" s="125"/>
      <c r="UTJ16" s="125"/>
      <c r="UTK16" s="125"/>
      <c r="UTL16" s="125"/>
      <c r="UTM16" s="125"/>
      <c r="UTN16" s="125"/>
      <c r="UTO16" s="125"/>
      <c r="UTP16" s="125"/>
      <c r="UTQ16" s="125"/>
      <c r="UTR16" s="125"/>
      <c r="UTS16" s="125"/>
      <c r="UTT16" s="125"/>
      <c r="UTU16" s="125"/>
      <c r="UTV16" s="125"/>
      <c r="UTW16" s="125"/>
      <c r="UTX16" s="125"/>
      <c r="UTY16" s="125"/>
      <c r="UTZ16" s="125"/>
      <c r="UUA16" s="125"/>
      <c r="UUB16" s="125"/>
      <c r="UUC16" s="125"/>
      <c r="UUD16" s="125"/>
      <c r="UUE16" s="125"/>
      <c r="UUF16" s="125"/>
      <c r="UUG16" s="125"/>
      <c r="UUH16" s="125"/>
      <c r="UUI16" s="125"/>
      <c r="UUJ16" s="125"/>
      <c r="UUK16" s="125"/>
      <c r="UUL16" s="125"/>
      <c r="UUM16" s="125"/>
      <c r="UUN16" s="125"/>
      <c r="UUO16" s="125"/>
      <c r="UUP16" s="125"/>
      <c r="UUQ16" s="125"/>
      <c r="UUR16" s="125"/>
      <c r="UUS16" s="125"/>
      <c r="UUT16" s="125"/>
      <c r="UUU16" s="125"/>
      <c r="UUV16" s="125"/>
      <c r="UUW16" s="125"/>
      <c r="UUX16" s="125"/>
      <c r="UUY16" s="125"/>
      <c r="UUZ16" s="125"/>
      <c r="UVA16" s="125"/>
      <c r="UVB16" s="125"/>
      <c r="UVC16" s="125"/>
      <c r="UVD16" s="125"/>
      <c r="UVE16" s="125"/>
      <c r="UVF16" s="125"/>
      <c r="UVG16" s="125"/>
      <c r="UVH16" s="125"/>
      <c r="UVI16" s="125"/>
      <c r="UVJ16" s="125"/>
      <c r="UVK16" s="125"/>
      <c r="UVL16" s="125"/>
      <c r="UVM16" s="125"/>
      <c r="UVN16" s="125"/>
      <c r="UVO16" s="125"/>
      <c r="UVP16" s="125"/>
      <c r="UVQ16" s="125"/>
      <c r="UVR16" s="125"/>
      <c r="UVS16" s="125"/>
      <c r="UVT16" s="125"/>
      <c r="UVU16" s="125"/>
      <c r="UVV16" s="125"/>
      <c r="UVW16" s="125"/>
      <c r="UVX16" s="125"/>
      <c r="UVY16" s="125"/>
      <c r="UVZ16" s="125"/>
      <c r="UWA16" s="125"/>
      <c r="UWB16" s="125"/>
      <c r="UWC16" s="125"/>
      <c r="UWD16" s="125"/>
      <c r="UWE16" s="125"/>
      <c r="UWF16" s="125"/>
      <c r="UWG16" s="125"/>
      <c r="UWH16" s="125"/>
      <c r="UWI16" s="125"/>
      <c r="UWJ16" s="125"/>
      <c r="UWK16" s="125"/>
      <c r="UWL16" s="125"/>
      <c r="UWM16" s="125"/>
      <c r="UWN16" s="125"/>
      <c r="UWO16" s="125"/>
      <c r="UWP16" s="125"/>
      <c r="UWQ16" s="125"/>
      <c r="UWR16" s="125"/>
      <c r="UWS16" s="125"/>
      <c r="UWT16" s="125"/>
      <c r="UWU16" s="125"/>
      <c r="UWV16" s="125"/>
      <c r="UWW16" s="125"/>
      <c r="UWX16" s="125"/>
      <c r="UWY16" s="125"/>
      <c r="UWZ16" s="125"/>
      <c r="UXA16" s="125"/>
      <c r="UXB16" s="125"/>
      <c r="UXC16" s="125"/>
      <c r="UXD16" s="125"/>
      <c r="UXE16" s="125"/>
      <c r="UXF16" s="125"/>
      <c r="UXG16" s="125"/>
      <c r="UXH16" s="125"/>
      <c r="UXI16" s="125"/>
      <c r="UXJ16" s="125"/>
      <c r="UXK16" s="125"/>
      <c r="UXL16" s="125"/>
      <c r="UXM16" s="125"/>
      <c r="UXN16" s="125"/>
      <c r="UXO16" s="125"/>
      <c r="UXP16" s="125"/>
      <c r="UXQ16" s="125"/>
      <c r="UXR16" s="125"/>
      <c r="UXS16" s="125"/>
      <c r="UXT16" s="125"/>
      <c r="UXU16" s="125"/>
      <c r="UXV16" s="125"/>
      <c r="UXW16" s="125"/>
      <c r="UXX16" s="125"/>
      <c r="UXY16" s="125"/>
      <c r="UXZ16" s="125"/>
      <c r="UYA16" s="125"/>
      <c r="UYB16" s="125"/>
      <c r="UYC16" s="125"/>
      <c r="UYD16" s="125"/>
      <c r="UYE16" s="125"/>
      <c r="UYF16" s="125"/>
      <c r="UYG16" s="125"/>
      <c r="UYH16" s="125"/>
      <c r="UYI16" s="125"/>
      <c r="UYJ16" s="125"/>
      <c r="UYK16" s="125"/>
      <c r="UYL16" s="125"/>
      <c r="UYM16" s="125"/>
      <c r="UYN16" s="125"/>
      <c r="UYO16" s="125"/>
      <c r="UYP16" s="125"/>
      <c r="UYQ16" s="125"/>
      <c r="UYR16" s="125"/>
      <c r="UYS16" s="125"/>
      <c r="UYT16" s="125"/>
      <c r="UYU16" s="125"/>
      <c r="UYV16" s="125"/>
      <c r="UYW16" s="125"/>
      <c r="UYX16" s="125"/>
      <c r="UYY16" s="125"/>
      <c r="UYZ16" s="125"/>
      <c r="UZA16" s="125"/>
      <c r="UZB16" s="125"/>
      <c r="UZC16" s="125"/>
      <c r="UZD16" s="125"/>
      <c r="UZE16" s="125"/>
      <c r="UZF16" s="125"/>
      <c r="UZG16" s="125"/>
      <c r="UZH16" s="125"/>
      <c r="UZI16" s="125"/>
      <c r="UZJ16" s="125"/>
      <c r="UZK16" s="125"/>
      <c r="UZL16" s="125"/>
      <c r="UZM16" s="125"/>
      <c r="UZN16" s="125"/>
      <c r="UZO16" s="125"/>
      <c r="UZP16" s="125"/>
      <c r="UZQ16" s="125"/>
      <c r="UZR16" s="125"/>
      <c r="UZS16" s="125"/>
      <c r="UZT16" s="125"/>
      <c r="UZU16" s="125"/>
      <c r="UZV16" s="125"/>
      <c r="UZW16" s="125"/>
      <c r="UZX16" s="125"/>
      <c r="UZY16" s="125"/>
      <c r="UZZ16" s="125"/>
      <c r="VAA16" s="125"/>
      <c r="VAB16" s="125"/>
      <c r="VAC16" s="125"/>
      <c r="VAD16" s="125"/>
      <c r="VAE16" s="125"/>
      <c r="VAF16" s="125"/>
      <c r="VAG16" s="125"/>
      <c r="VAH16" s="125"/>
      <c r="VAI16" s="125"/>
      <c r="VAJ16" s="125"/>
      <c r="VAK16" s="125"/>
      <c r="VAL16" s="125"/>
      <c r="VAM16" s="125"/>
      <c r="VAN16" s="125"/>
      <c r="VAO16" s="125"/>
      <c r="VAP16" s="125"/>
      <c r="VAQ16" s="125"/>
      <c r="VAR16" s="125"/>
      <c r="VAS16" s="125"/>
      <c r="VAT16" s="125"/>
      <c r="VAU16" s="125"/>
      <c r="VAV16" s="125"/>
      <c r="VAW16" s="125"/>
      <c r="VAX16" s="125"/>
      <c r="VAY16" s="125"/>
      <c r="VAZ16" s="125"/>
      <c r="VBA16" s="125"/>
      <c r="VBB16" s="125"/>
      <c r="VBC16" s="125"/>
      <c r="VBD16" s="125"/>
      <c r="VBE16" s="125"/>
      <c r="VBF16" s="125"/>
      <c r="VBG16" s="125"/>
      <c r="VBH16" s="125"/>
      <c r="VBI16" s="125"/>
      <c r="VBJ16" s="125"/>
      <c r="VBK16" s="125"/>
      <c r="VBL16" s="125"/>
      <c r="VBM16" s="125"/>
      <c r="VBN16" s="125"/>
      <c r="VBO16" s="125"/>
      <c r="VBP16" s="125"/>
      <c r="VBQ16" s="125"/>
      <c r="VBR16" s="125"/>
      <c r="VBS16" s="125"/>
      <c r="VBT16" s="125"/>
      <c r="VBU16" s="125"/>
      <c r="VBV16" s="125"/>
      <c r="VBW16" s="125"/>
      <c r="VBX16" s="125"/>
      <c r="VBY16" s="125"/>
      <c r="VBZ16" s="125"/>
      <c r="VCA16" s="125"/>
      <c r="VCB16" s="125"/>
      <c r="VCC16" s="125"/>
      <c r="VCD16" s="125"/>
      <c r="VCE16" s="125"/>
      <c r="VCF16" s="125"/>
      <c r="VCG16" s="125"/>
      <c r="VCH16" s="125"/>
      <c r="VCI16" s="125"/>
      <c r="VCJ16" s="125"/>
      <c r="VCK16" s="125"/>
      <c r="VCL16" s="125"/>
      <c r="VCM16" s="125"/>
      <c r="VCN16" s="125"/>
      <c r="VCO16" s="125"/>
      <c r="VCP16" s="125"/>
      <c r="VCQ16" s="125"/>
      <c r="VCR16" s="125"/>
      <c r="VCS16" s="125"/>
      <c r="VCT16" s="125"/>
      <c r="VCU16" s="125"/>
      <c r="VCV16" s="125"/>
      <c r="VCW16" s="125"/>
      <c r="VCX16" s="125"/>
      <c r="VCY16" s="125"/>
      <c r="VCZ16" s="125"/>
      <c r="VDA16" s="125"/>
      <c r="VDB16" s="125"/>
      <c r="VDC16" s="125"/>
      <c r="VDD16" s="125"/>
      <c r="VDE16" s="125"/>
      <c r="VDF16" s="125"/>
      <c r="VDG16" s="125"/>
      <c r="VDH16" s="125"/>
      <c r="VDI16" s="125"/>
      <c r="VDJ16" s="125"/>
      <c r="VDK16" s="125"/>
      <c r="VDL16" s="125"/>
      <c r="VDM16" s="125"/>
      <c r="VDN16" s="125"/>
      <c r="VDO16" s="125"/>
      <c r="VDP16" s="125"/>
      <c r="VDQ16" s="125"/>
      <c r="VDR16" s="125"/>
      <c r="VDS16" s="125"/>
      <c r="VDT16" s="125"/>
      <c r="VDU16" s="125"/>
      <c r="VDV16" s="125"/>
      <c r="VDW16" s="125"/>
      <c r="VDX16" s="125"/>
      <c r="VDY16" s="125"/>
      <c r="VDZ16" s="125"/>
      <c r="VEA16" s="125"/>
      <c r="VEB16" s="125"/>
      <c r="VEC16" s="125"/>
      <c r="VED16" s="125"/>
      <c r="VEE16" s="125"/>
      <c r="VEF16" s="125"/>
      <c r="VEG16" s="125"/>
      <c r="VEH16" s="125"/>
      <c r="VEI16" s="125"/>
      <c r="VEJ16" s="125"/>
      <c r="VEK16" s="125"/>
      <c r="VEL16" s="125"/>
      <c r="VEM16" s="125"/>
      <c r="VEN16" s="125"/>
      <c r="VEO16" s="125"/>
      <c r="VEP16" s="125"/>
      <c r="VEQ16" s="125"/>
      <c r="VER16" s="125"/>
      <c r="VES16" s="125"/>
      <c r="VET16" s="125"/>
      <c r="VEU16" s="125"/>
      <c r="VEV16" s="125"/>
      <c r="VEW16" s="125"/>
      <c r="VEX16" s="125"/>
      <c r="VEY16" s="125"/>
      <c r="VEZ16" s="125"/>
      <c r="VFA16" s="125"/>
      <c r="VFB16" s="125"/>
      <c r="VFC16" s="125"/>
      <c r="VFD16" s="125"/>
      <c r="VFE16" s="125"/>
      <c r="VFF16" s="125"/>
      <c r="VFG16" s="125"/>
      <c r="VFH16" s="125"/>
      <c r="VFI16" s="125"/>
      <c r="VFJ16" s="125"/>
      <c r="VFK16" s="125"/>
      <c r="VFL16" s="125"/>
      <c r="VFM16" s="125"/>
      <c r="VFN16" s="125"/>
      <c r="VFO16" s="125"/>
      <c r="VFP16" s="125"/>
      <c r="VFQ16" s="125"/>
      <c r="VFR16" s="125"/>
      <c r="VFS16" s="125"/>
      <c r="VFT16" s="125"/>
      <c r="VFU16" s="125"/>
      <c r="VFV16" s="125"/>
      <c r="VFW16" s="125"/>
      <c r="VFX16" s="125"/>
      <c r="VFY16" s="125"/>
      <c r="VFZ16" s="125"/>
      <c r="VGA16" s="125"/>
      <c r="VGB16" s="125"/>
      <c r="VGC16" s="125"/>
      <c r="VGD16" s="125"/>
      <c r="VGE16" s="125"/>
      <c r="VGF16" s="125"/>
      <c r="VGG16" s="125"/>
      <c r="VGH16" s="125"/>
      <c r="VGI16" s="125"/>
      <c r="VGJ16" s="125"/>
      <c r="VGK16" s="125"/>
      <c r="VGL16" s="125"/>
      <c r="VGM16" s="125"/>
      <c r="VGN16" s="125"/>
      <c r="VGO16" s="125"/>
      <c r="VGP16" s="125"/>
      <c r="VGQ16" s="125"/>
      <c r="VGR16" s="125"/>
      <c r="VGS16" s="125"/>
      <c r="VGT16" s="125"/>
      <c r="VGU16" s="125"/>
      <c r="VGV16" s="125"/>
      <c r="VGW16" s="125"/>
      <c r="VGX16" s="125"/>
      <c r="VGY16" s="125"/>
      <c r="VGZ16" s="125"/>
      <c r="VHA16" s="125"/>
      <c r="VHB16" s="125"/>
      <c r="VHC16" s="125"/>
      <c r="VHD16" s="125"/>
      <c r="VHE16" s="125"/>
      <c r="VHF16" s="125"/>
      <c r="VHG16" s="125"/>
      <c r="VHH16" s="125"/>
      <c r="VHI16" s="125"/>
      <c r="VHJ16" s="125"/>
      <c r="VHK16" s="125"/>
      <c r="VHL16" s="125"/>
      <c r="VHM16" s="125"/>
      <c r="VHN16" s="125"/>
      <c r="VHO16" s="125"/>
      <c r="VHP16" s="125"/>
      <c r="VHQ16" s="125"/>
      <c r="VHR16" s="125"/>
      <c r="VHS16" s="125"/>
      <c r="VHT16" s="125"/>
      <c r="VHU16" s="125"/>
      <c r="VHV16" s="125"/>
      <c r="VHW16" s="125"/>
      <c r="VHX16" s="125"/>
      <c r="VHY16" s="125"/>
      <c r="VHZ16" s="125"/>
      <c r="VIA16" s="125"/>
      <c r="VIB16" s="125"/>
      <c r="VIC16" s="125"/>
      <c r="VID16" s="125"/>
      <c r="VIE16" s="125"/>
      <c r="VIF16" s="125"/>
      <c r="VIG16" s="125"/>
      <c r="VIH16" s="125"/>
      <c r="VII16" s="125"/>
      <c r="VIJ16" s="125"/>
      <c r="VIK16" s="125"/>
      <c r="VIL16" s="125"/>
      <c r="VIM16" s="125"/>
      <c r="VIN16" s="125"/>
      <c r="VIO16" s="125"/>
      <c r="VIP16" s="125"/>
      <c r="VIQ16" s="125"/>
      <c r="VIR16" s="125"/>
      <c r="VIS16" s="125"/>
      <c r="VIT16" s="125"/>
      <c r="VIU16" s="125"/>
      <c r="VIV16" s="125"/>
      <c r="VIW16" s="125"/>
      <c r="VIX16" s="125"/>
      <c r="VIY16" s="125"/>
      <c r="VIZ16" s="125"/>
      <c r="VJA16" s="125"/>
      <c r="VJB16" s="125"/>
      <c r="VJC16" s="125"/>
      <c r="VJD16" s="125"/>
      <c r="VJE16" s="125"/>
      <c r="VJF16" s="125"/>
      <c r="VJG16" s="125"/>
      <c r="VJH16" s="125"/>
      <c r="VJI16" s="125"/>
      <c r="VJJ16" s="125"/>
      <c r="VJK16" s="125"/>
      <c r="VJL16" s="125"/>
      <c r="VJM16" s="125"/>
      <c r="VJN16" s="125"/>
      <c r="VJO16" s="125"/>
      <c r="VJP16" s="125"/>
      <c r="VJQ16" s="125"/>
      <c r="VJR16" s="125"/>
      <c r="VJS16" s="125"/>
      <c r="VJT16" s="125"/>
      <c r="VJU16" s="125"/>
      <c r="VJV16" s="125"/>
      <c r="VJW16" s="125"/>
      <c r="VJX16" s="125"/>
      <c r="VJY16" s="125"/>
      <c r="VJZ16" s="125"/>
      <c r="VKA16" s="125"/>
      <c r="VKB16" s="125"/>
      <c r="VKC16" s="125"/>
      <c r="VKD16" s="125"/>
      <c r="VKE16" s="125"/>
      <c r="VKF16" s="125"/>
      <c r="VKG16" s="125"/>
      <c r="VKH16" s="125"/>
      <c r="VKI16" s="125"/>
      <c r="VKJ16" s="125"/>
      <c r="VKK16" s="125"/>
      <c r="VKL16" s="125"/>
      <c r="VKM16" s="125"/>
      <c r="VKN16" s="125"/>
      <c r="VKO16" s="125"/>
      <c r="VKP16" s="125"/>
      <c r="VKQ16" s="125"/>
      <c r="VKR16" s="125"/>
      <c r="VKS16" s="125"/>
      <c r="VKT16" s="125"/>
      <c r="VKU16" s="125"/>
      <c r="VKV16" s="125"/>
      <c r="VKW16" s="125"/>
      <c r="VKX16" s="125"/>
      <c r="VKY16" s="125"/>
      <c r="VKZ16" s="125"/>
      <c r="VLA16" s="125"/>
      <c r="VLB16" s="125"/>
      <c r="VLC16" s="125"/>
      <c r="VLD16" s="125"/>
      <c r="VLE16" s="125"/>
      <c r="VLF16" s="125"/>
      <c r="VLG16" s="125"/>
      <c r="VLH16" s="125"/>
      <c r="VLI16" s="125"/>
      <c r="VLJ16" s="125"/>
      <c r="VLK16" s="125"/>
      <c r="VLL16" s="125"/>
      <c r="VLM16" s="125"/>
      <c r="VLN16" s="125"/>
      <c r="VLO16" s="125"/>
      <c r="VLP16" s="125"/>
      <c r="VLQ16" s="125"/>
      <c r="VLR16" s="125"/>
      <c r="VLS16" s="125"/>
      <c r="VLT16" s="125"/>
      <c r="VLU16" s="125"/>
      <c r="VLV16" s="125"/>
      <c r="VLW16" s="125"/>
      <c r="VLX16" s="125"/>
      <c r="VLY16" s="125"/>
      <c r="VLZ16" s="125"/>
      <c r="VMA16" s="125"/>
      <c r="VMB16" s="125"/>
      <c r="VMC16" s="125"/>
      <c r="VMD16" s="125"/>
      <c r="VME16" s="125"/>
      <c r="VMF16" s="125"/>
      <c r="VMG16" s="125"/>
      <c r="VMH16" s="125"/>
      <c r="VMI16" s="125"/>
      <c r="VMJ16" s="125"/>
      <c r="VMK16" s="125"/>
      <c r="VML16" s="125"/>
      <c r="VMM16" s="125"/>
      <c r="VMN16" s="125"/>
      <c r="VMO16" s="125"/>
      <c r="VMP16" s="125"/>
      <c r="VMQ16" s="125"/>
      <c r="VMR16" s="125"/>
      <c r="VMS16" s="125"/>
      <c r="VMT16" s="125"/>
      <c r="VMU16" s="125"/>
      <c r="VMV16" s="125"/>
      <c r="VMW16" s="125"/>
      <c r="VMX16" s="125"/>
      <c r="VMY16" s="125"/>
      <c r="VMZ16" s="125"/>
      <c r="VNA16" s="125"/>
      <c r="VNB16" s="125"/>
      <c r="VNC16" s="125"/>
      <c r="VND16" s="125"/>
      <c r="VNE16" s="125"/>
      <c r="VNF16" s="125"/>
      <c r="VNG16" s="125"/>
      <c r="VNH16" s="125"/>
      <c r="VNI16" s="125"/>
      <c r="VNJ16" s="125"/>
      <c r="VNK16" s="125"/>
      <c r="VNL16" s="125"/>
      <c r="VNM16" s="125"/>
      <c r="VNN16" s="125"/>
      <c r="VNO16" s="125"/>
      <c r="VNP16" s="125"/>
      <c r="VNQ16" s="125"/>
      <c r="VNR16" s="125"/>
      <c r="VNS16" s="125"/>
      <c r="VNT16" s="125"/>
      <c r="VNU16" s="125"/>
      <c r="VNV16" s="125"/>
      <c r="VNW16" s="125"/>
      <c r="VNX16" s="125"/>
      <c r="VNY16" s="125"/>
      <c r="VNZ16" s="125"/>
      <c r="VOA16" s="125"/>
      <c r="VOB16" s="125"/>
      <c r="VOC16" s="125"/>
      <c r="VOD16" s="125"/>
      <c r="VOE16" s="125"/>
      <c r="VOF16" s="125"/>
      <c r="VOG16" s="125"/>
      <c r="VOH16" s="125"/>
      <c r="VOI16" s="125"/>
      <c r="VOJ16" s="125"/>
      <c r="VOK16" s="125"/>
      <c r="VOL16" s="125"/>
      <c r="VOM16" s="125"/>
      <c r="VON16" s="125"/>
      <c r="VOO16" s="125"/>
      <c r="VOP16" s="125"/>
      <c r="VOQ16" s="125"/>
      <c r="VOR16" s="125"/>
      <c r="VOS16" s="125"/>
      <c r="VOT16" s="125"/>
      <c r="VOU16" s="125"/>
      <c r="VOV16" s="125"/>
      <c r="VOW16" s="125"/>
      <c r="VOX16" s="125"/>
      <c r="VOY16" s="125"/>
      <c r="VOZ16" s="125"/>
      <c r="VPA16" s="125"/>
      <c r="VPB16" s="125"/>
      <c r="VPC16" s="125"/>
      <c r="VPD16" s="125"/>
      <c r="VPE16" s="125"/>
      <c r="VPF16" s="125"/>
      <c r="VPG16" s="125"/>
      <c r="VPH16" s="125"/>
      <c r="VPI16" s="125"/>
      <c r="VPJ16" s="125"/>
      <c r="VPK16" s="125"/>
      <c r="VPL16" s="125"/>
      <c r="VPM16" s="125"/>
      <c r="VPN16" s="125"/>
      <c r="VPO16" s="125"/>
      <c r="VPP16" s="125"/>
      <c r="VPQ16" s="125"/>
      <c r="VPR16" s="125"/>
      <c r="VPS16" s="125"/>
      <c r="VPT16" s="125"/>
      <c r="VPU16" s="125"/>
      <c r="VPV16" s="125"/>
      <c r="VPW16" s="125"/>
      <c r="VPX16" s="125"/>
      <c r="VPY16" s="125"/>
      <c r="VPZ16" s="125"/>
      <c r="VQA16" s="125"/>
      <c r="VQB16" s="125"/>
      <c r="VQC16" s="125"/>
      <c r="VQD16" s="125"/>
      <c r="VQE16" s="125"/>
      <c r="VQF16" s="125"/>
      <c r="VQG16" s="125"/>
      <c r="VQH16" s="125"/>
      <c r="VQI16" s="125"/>
      <c r="VQJ16" s="125"/>
      <c r="VQK16" s="125"/>
      <c r="VQL16" s="125"/>
      <c r="VQM16" s="125"/>
      <c r="VQN16" s="125"/>
      <c r="VQO16" s="125"/>
      <c r="VQP16" s="125"/>
      <c r="VQQ16" s="125"/>
      <c r="VQR16" s="125"/>
      <c r="VQS16" s="125"/>
      <c r="VQT16" s="125"/>
      <c r="VQU16" s="125"/>
      <c r="VQV16" s="125"/>
      <c r="VQW16" s="125"/>
      <c r="VQX16" s="125"/>
      <c r="VQY16" s="125"/>
      <c r="VQZ16" s="125"/>
      <c r="VRA16" s="125"/>
      <c r="VRB16" s="125"/>
      <c r="VRC16" s="125"/>
      <c r="VRD16" s="125"/>
      <c r="VRE16" s="125"/>
      <c r="VRF16" s="125"/>
      <c r="VRG16" s="125"/>
      <c r="VRH16" s="125"/>
      <c r="VRI16" s="125"/>
      <c r="VRJ16" s="125"/>
      <c r="VRK16" s="125"/>
      <c r="VRL16" s="125"/>
      <c r="VRM16" s="125"/>
      <c r="VRN16" s="125"/>
      <c r="VRO16" s="125"/>
      <c r="VRP16" s="125"/>
      <c r="VRQ16" s="125"/>
      <c r="VRR16" s="125"/>
      <c r="VRS16" s="125"/>
      <c r="VRT16" s="125"/>
      <c r="VRU16" s="125"/>
      <c r="VRV16" s="125"/>
      <c r="VRW16" s="125"/>
      <c r="VRX16" s="125"/>
      <c r="VRY16" s="125"/>
      <c r="VRZ16" s="125"/>
      <c r="VSA16" s="125"/>
      <c r="VSB16" s="125"/>
      <c r="VSC16" s="125"/>
      <c r="VSD16" s="125"/>
      <c r="VSE16" s="125"/>
      <c r="VSF16" s="125"/>
      <c r="VSG16" s="125"/>
      <c r="VSH16" s="125"/>
      <c r="VSI16" s="125"/>
      <c r="VSJ16" s="125"/>
      <c r="VSK16" s="125"/>
      <c r="VSL16" s="125"/>
      <c r="VSM16" s="125"/>
      <c r="VSN16" s="125"/>
      <c r="VSO16" s="125"/>
      <c r="VSP16" s="125"/>
      <c r="VSQ16" s="125"/>
      <c r="VSR16" s="125"/>
      <c r="VSS16" s="125"/>
      <c r="VST16" s="125"/>
      <c r="VSU16" s="125"/>
      <c r="VSV16" s="125"/>
      <c r="VSW16" s="125"/>
      <c r="VSX16" s="125"/>
      <c r="VSY16" s="125"/>
      <c r="VSZ16" s="125"/>
      <c r="VTA16" s="125"/>
      <c r="VTB16" s="125"/>
      <c r="VTC16" s="125"/>
      <c r="VTD16" s="125"/>
      <c r="VTE16" s="125"/>
      <c r="VTF16" s="125"/>
      <c r="VTG16" s="125"/>
      <c r="VTH16" s="125"/>
      <c r="VTI16" s="125"/>
      <c r="VTJ16" s="125"/>
      <c r="VTK16" s="125"/>
      <c r="VTL16" s="125"/>
      <c r="VTM16" s="125"/>
      <c r="VTN16" s="125"/>
      <c r="VTO16" s="125"/>
      <c r="VTP16" s="125"/>
      <c r="VTQ16" s="125"/>
      <c r="VTR16" s="125"/>
      <c r="VTS16" s="125"/>
      <c r="VTT16" s="125"/>
      <c r="VTU16" s="125"/>
      <c r="VTV16" s="125"/>
      <c r="VTW16" s="125"/>
      <c r="VTX16" s="125"/>
      <c r="VTY16" s="125"/>
      <c r="VTZ16" s="125"/>
      <c r="VUA16" s="125"/>
      <c r="VUB16" s="125"/>
      <c r="VUC16" s="125"/>
      <c r="VUD16" s="125"/>
      <c r="VUE16" s="125"/>
      <c r="VUF16" s="125"/>
      <c r="VUG16" s="125"/>
      <c r="VUH16" s="125"/>
      <c r="VUI16" s="125"/>
      <c r="VUJ16" s="125"/>
      <c r="VUK16" s="125"/>
      <c r="VUL16" s="125"/>
      <c r="VUM16" s="125"/>
      <c r="VUN16" s="125"/>
      <c r="VUO16" s="125"/>
      <c r="VUP16" s="125"/>
      <c r="VUQ16" s="125"/>
      <c r="VUR16" s="125"/>
      <c r="VUS16" s="125"/>
      <c r="VUT16" s="125"/>
      <c r="VUU16" s="125"/>
      <c r="VUV16" s="125"/>
      <c r="VUW16" s="125"/>
      <c r="VUX16" s="125"/>
      <c r="VUY16" s="125"/>
      <c r="VUZ16" s="125"/>
      <c r="VVA16" s="125"/>
      <c r="VVB16" s="125"/>
      <c r="VVC16" s="125"/>
      <c r="VVD16" s="125"/>
      <c r="VVE16" s="125"/>
      <c r="VVF16" s="125"/>
      <c r="VVG16" s="125"/>
      <c r="VVH16" s="125"/>
      <c r="VVI16" s="125"/>
      <c r="VVJ16" s="125"/>
      <c r="VVK16" s="125"/>
      <c r="VVL16" s="125"/>
      <c r="VVM16" s="125"/>
      <c r="VVN16" s="125"/>
      <c r="VVO16" s="125"/>
      <c r="VVP16" s="125"/>
      <c r="VVQ16" s="125"/>
      <c r="VVR16" s="125"/>
      <c r="VVS16" s="125"/>
      <c r="VVT16" s="125"/>
      <c r="VVU16" s="125"/>
      <c r="VVV16" s="125"/>
      <c r="VVW16" s="125"/>
      <c r="VVX16" s="125"/>
      <c r="VVY16" s="125"/>
      <c r="VVZ16" s="125"/>
      <c r="VWA16" s="125"/>
      <c r="VWB16" s="125"/>
      <c r="VWC16" s="125"/>
      <c r="VWD16" s="125"/>
      <c r="VWE16" s="125"/>
      <c r="VWF16" s="125"/>
      <c r="VWG16" s="125"/>
      <c r="VWH16" s="125"/>
      <c r="VWI16" s="125"/>
      <c r="VWJ16" s="125"/>
      <c r="VWK16" s="125"/>
      <c r="VWL16" s="125"/>
      <c r="VWM16" s="125"/>
      <c r="VWN16" s="125"/>
      <c r="VWO16" s="125"/>
      <c r="VWP16" s="125"/>
      <c r="VWQ16" s="125"/>
      <c r="VWR16" s="125"/>
      <c r="VWS16" s="125"/>
      <c r="VWT16" s="125"/>
      <c r="VWU16" s="125"/>
      <c r="VWV16" s="125"/>
      <c r="VWW16" s="125"/>
      <c r="VWX16" s="125"/>
      <c r="VWY16" s="125"/>
      <c r="VWZ16" s="125"/>
      <c r="VXA16" s="125"/>
      <c r="VXB16" s="125"/>
      <c r="VXC16" s="125"/>
      <c r="VXD16" s="125"/>
      <c r="VXE16" s="125"/>
      <c r="VXF16" s="125"/>
      <c r="VXG16" s="125"/>
      <c r="VXH16" s="125"/>
      <c r="VXI16" s="125"/>
      <c r="VXJ16" s="125"/>
      <c r="VXK16" s="125"/>
      <c r="VXL16" s="125"/>
      <c r="VXM16" s="125"/>
      <c r="VXN16" s="125"/>
      <c r="VXO16" s="125"/>
      <c r="VXP16" s="125"/>
      <c r="VXQ16" s="125"/>
      <c r="VXR16" s="125"/>
      <c r="VXS16" s="125"/>
      <c r="VXT16" s="125"/>
      <c r="VXU16" s="125"/>
      <c r="VXV16" s="125"/>
      <c r="VXW16" s="125"/>
      <c r="VXX16" s="125"/>
      <c r="VXY16" s="125"/>
      <c r="VXZ16" s="125"/>
      <c r="VYA16" s="125"/>
      <c r="VYB16" s="125"/>
      <c r="VYC16" s="125"/>
      <c r="VYD16" s="125"/>
      <c r="VYE16" s="125"/>
      <c r="VYF16" s="125"/>
      <c r="VYG16" s="125"/>
      <c r="VYH16" s="125"/>
      <c r="VYI16" s="125"/>
      <c r="VYJ16" s="125"/>
      <c r="VYK16" s="125"/>
      <c r="VYL16" s="125"/>
      <c r="VYM16" s="125"/>
      <c r="VYN16" s="125"/>
      <c r="VYO16" s="125"/>
      <c r="VYP16" s="125"/>
      <c r="VYQ16" s="125"/>
      <c r="VYR16" s="125"/>
      <c r="VYS16" s="125"/>
      <c r="VYT16" s="125"/>
      <c r="VYU16" s="125"/>
      <c r="VYV16" s="125"/>
      <c r="VYW16" s="125"/>
      <c r="VYX16" s="125"/>
      <c r="VYY16" s="125"/>
      <c r="VYZ16" s="125"/>
      <c r="VZA16" s="125"/>
      <c r="VZB16" s="125"/>
      <c r="VZC16" s="125"/>
      <c r="VZD16" s="125"/>
      <c r="VZE16" s="125"/>
      <c r="VZF16" s="125"/>
      <c r="VZG16" s="125"/>
      <c r="VZH16" s="125"/>
      <c r="VZI16" s="125"/>
      <c r="VZJ16" s="125"/>
      <c r="VZK16" s="125"/>
      <c r="VZL16" s="125"/>
      <c r="VZM16" s="125"/>
      <c r="VZN16" s="125"/>
      <c r="VZO16" s="125"/>
      <c r="VZP16" s="125"/>
      <c r="VZQ16" s="125"/>
      <c r="VZR16" s="125"/>
      <c r="VZS16" s="125"/>
      <c r="VZT16" s="125"/>
      <c r="VZU16" s="125"/>
      <c r="VZV16" s="125"/>
      <c r="VZW16" s="125"/>
      <c r="VZX16" s="125"/>
      <c r="VZY16" s="125"/>
      <c r="VZZ16" s="125"/>
      <c r="WAA16" s="125"/>
      <c r="WAB16" s="125"/>
      <c r="WAC16" s="125"/>
      <c r="WAD16" s="125"/>
      <c r="WAE16" s="125"/>
      <c r="WAF16" s="125"/>
      <c r="WAG16" s="125"/>
      <c r="WAH16" s="125"/>
      <c r="WAI16" s="125"/>
      <c r="WAJ16" s="125"/>
      <c r="WAK16" s="125"/>
      <c r="WAL16" s="125"/>
      <c r="WAM16" s="125"/>
      <c r="WAN16" s="125"/>
      <c r="WAO16" s="125"/>
      <c r="WAP16" s="125"/>
      <c r="WAQ16" s="125"/>
      <c r="WAR16" s="125"/>
      <c r="WAS16" s="125"/>
      <c r="WAT16" s="125"/>
      <c r="WAU16" s="125"/>
      <c r="WAV16" s="125"/>
      <c r="WAW16" s="125"/>
      <c r="WAX16" s="125"/>
      <c r="WAY16" s="125"/>
      <c r="WAZ16" s="125"/>
      <c r="WBA16" s="125"/>
      <c r="WBB16" s="125"/>
      <c r="WBC16" s="125"/>
      <c r="WBD16" s="125"/>
      <c r="WBE16" s="125"/>
      <c r="WBF16" s="125"/>
      <c r="WBG16" s="125"/>
      <c r="WBH16" s="125"/>
      <c r="WBI16" s="125"/>
      <c r="WBJ16" s="125"/>
      <c r="WBK16" s="125"/>
      <c r="WBL16" s="125"/>
      <c r="WBM16" s="125"/>
      <c r="WBN16" s="125"/>
      <c r="WBO16" s="125"/>
      <c r="WBP16" s="125"/>
      <c r="WBQ16" s="125"/>
      <c r="WBR16" s="125"/>
      <c r="WBS16" s="125"/>
      <c r="WBT16" s="125"/>
      <c r="WBU16" s="125"/>
      <c r="WBV16" s="125"/>
      <c r="WBW16" s="125"/>
      <c r="WBX16" s="125"/>
      <c r="WBY16" s="125"/>
      <c r="WBZ16" s="125"/>
      <c r="WCA16" s="125"/>
      <c r="WCB16" s="125"/>
      <c r="WCC16" s="125"/>
      <c r="WCD16" s="125"/>
      <c r="WCE16" s="125"/>
      <c r="WCF16" s="125"/>
      <c r="WCG16" s="125"/>
      <c r="WCH16" s="125"/>
      <c r="WCI16" s="125"/>
      <c r="WCJ16" s="125"/>
      <c r="WCK16" s="125"/>
      <c r="WCL16" s="125"/>
      <c r="WCM16" s="125"/>
      <c r="WCN16" s="125"/>
      <c r="WCO16" s="125"/>
      <c r="WCP16" s="125"/>
      <c r="WCQ16" s="125"/>
      <c r="WCR16" s="125"/>
      <c r="WCS16" s="125"/>
      <c r="WCT16" s="125"/>
      <c r="WCU16" s="125"/>
      <c r="WCV16" s="125"/>
      <c r="WCW16" s="125"/>
      <c r="WCX16" s="125"/>
      <c r="WCY16" s="125"/>
      <c r="WCZ16" s="125"/>
      <c r="WDA16" s="125"/>
      <c r="WDB16" s="125"/>
      <c r="WDC16" s="125"/>
      <c r="WDD16" s="125"/>
      <c r="WDE16" s="125"/>
      <c r="WDF16" s="125"/>
      <c r="WDG16" s="125"/>
      <c r="WDH16" s="125"/>
      <c r="WDI16" s="125"/>
      <c r="WDJ16" s="125"/>
      <c r="WDK16" s="125"/>
      <c r="WDL16" s="125"/>
      <c r="WDM16" s="125"/>
      <c r="WDN16" s="125"/>
      <c r="WDO16" s="125"/>
      <c r="WDP16" s="125"/>
      <c r="WDQ16" s="125"/>
      <c r="WDR16" s="125"/>
      <c r="WDS16" s="125"/>
      <c r="WDT16" s="125"/>
      <c r="WDU16" s="125"/>
      <c r="WDV16" s="125"/>
      <c r="WDW16" s="125"/>
      <c r="WDX16" s="125"/>
      <c r="WDY16" s="125"/>
      <c r="WDZ16" s="125"/>
      <c r="WEA16" s="125"/>
      <c r="WEB16" s="125"/>
      <c r="WEC16" s="125"/>
      <c r="WED16" s="125"/>
      <c r="WEE16" s="125"/>
      <c r="WEF16" s="125"/>
      <c r="WEG16" s="125"/>
      <c r="WEH16" s="125"/>
      <c r="WEI16" s="125"/>
      <c r="WEJ16" s="125"/>
      <c r="WEK16" s="125"/>
      <c r="WEL16" s="125"/>
      <c r="WEM16" s="125"/>
      <c r="WEN16" s="125"/>
      <c r="WEO16" s="125"/>
      <c r="WEP16" s="125"/>
      <c r="WEQ16" s="125"/>
      <c r="WER16" s="125"/>
      <c r="WES16" s="125"/>
      <c r="WET16" s="125"/>
      <c r="WEU16" s="125"/>
      <c r="WEV16" s="125"/>
      <c r="WEW16" s="125"/>
      <c r="WEX16" s="125"/>
      <c r="WEY16" s="125"/>
      <c r="WEZ16" s="125"/>
      <c r="WFA16" s="125"/>
      <c r="WFB16" s="125"/>
      <c r="WFC16" s="125"/>
      <c r="WFD16" s="125"/>
      <c r="WFE16" s="125"/>
      <c r="WFF16" s="125"/>
      <c r="WFG16" s="125"/>
      <c r="WFH16" s="125"/>
      <c r="WFI16" s="125"/>
      <c r="WFJ16" s="125"/>
      <c r="WFK16" s="125"/>
      <c r="WFL16" s="125"/>
      <c r="WFM16" s="125"/>
      <c r="WFN16" s="125"/>
      <c r="WFO16" s="125"/>
      <c r="WFP16" s="125"/>
      <c r="WFQ16" s="125"/>
      <c r="WFR16" s="125"/>
      <c r="WFS16" s="125"/>
      <c r="WFT16" s="125"/>
      <c r="WFU16" s="125"/>
      <c r="WFV16" s="125"/>
      <c r="WFW16" s="125"/>
      <c r="WFX16" s="125"/>
      <c r="WFY16" s="125"/>
      <c r="WFZ16" s="125"/>
      <c r="WGA16" s="125"/>
      <c r="WGB16" s="125"/>
      <c r="WGC16" s="125"/>
      <c r="WGD16" s="125"/>
      <c r="WGE16" s="125"/>
      <c r="WGF16" s="125"/>
      <c r="WGG16" s="125"/>
      <c r="WGH16" s="125"/>
      <c r="WGI16" s="125"/>
      <c r="WGJ16" s="125"/>
      <c r="WGK16" s="125"/>
      <c r="WGL16" s="125"/>
      <c r="WGM16" s="125"/>
      <c r="WGN16" s="125"/>
      <c r="WGO16" s="125"/>
      <c r="WGP16" s="125"/>
      <c r="WGQ16" s="125"/>
      <c r="WGR16" s="125"/>
      <c r="WGS16" s="125"/>
      <c r="WGT16" s="125"/>
      <c r="WGU16" s="125"/>
      <c r="WGV16" s="125"/>
      <c r="WGW16" s="125"/>
      <c r="WGX16" s="125"/>
      <c r="WGY16" s="125"/>
      <c r="WGZ16" s="125"/>
      <c r="WHA16" s="125"/>
      <c r="WHB16" s="125"/>
      <c r="WHC16" s="125"/>
      <c r="WHD16" s="125"/>
      <c r="WHE16" s="125"/>
      <c r="WHF16" s="125"/>
      <c r="WHG16" s="125"/>
      <c r="WHH16" s="125"/>
      <c r="WHI16" s="125"/>
      <c r="WHJ16" s="125"/>
      <c r="WHK16" s="125"/>
      <c r="WHL16" s="125"/>
      <c r="WHM16" s="125"/>
      <c r="WHN16" s="125"/>
      <c r="WHO16" s="125"/>
      <c r="WHP16" s="125"/>
      <c r="WHQ16" s="125"/>
      <c r="WHR16" s="125"/>
      <c r="WHS16" s="125"/>
      <c r="WHT16" s="125"/>
      <c r="WHU16" s="125"/>
      <c r="WHV16" s="125"/>
      <c r="WHW16" s="125"/>
      <c r="WHX16" s="125"/>
      <c r="WHY16" s="125"/>
      <c r="WHZ16" s="125"/>
      <c r="WIA16" s="125"/>
      <c r="WIB16" s="125"/>
      <c r="WIC16" s="125"/>
      <c r="WID16" s="125"/>
      <c r="WIE16" s="125"/>
      <c r="WIF16" s="125"/>
      <c r="WIG16" s="125"/>
      <c r="WIH16" s="125"/>
      <c r="WII16" s="125"/>
      <c r="WIJ16" s="125"/>
      <c r="WIK16" s="125"/>
      <c r="WIL16" s="125"/>
      <c r="WIM16" s="125"/>
      <c r="WIN16" s="125"/>
      <c r="WIO16" s="125"/>
      <c r="WIP16" s="125"/>
      <c r="WIQ16" s="125"/>
      <c r="WIR16" s="125"/>
      <c r="WIS16" s="125"/>
      <c r="WIT16" s="125"/>
      <c r="WIU16" s="125"/>
      <c r="WIV16" s="125"/>
      <c r="WIW16" s="125"/>
      <c r="WIX16" s="125"/>
      <c r="WIY16" s="125"/>
      <c r="WIZ16" s="125"/>
      <c r="WJA16" s="125"/>
      <c r="WJB16" s="125"/>
      <c r="WJC16" s="125"/>
      <c r="WJD16" s="125"/>
      <c r="WJE16" s="125"/>
      <c r="WJF16" s="125"/>
      <c r="WJG16" s="125"/>
      <c r="WJH16" s="125"/>
      <c r="WJI16" s="125"/>
      <c r="WJJ16" s="125"/>
      <c r="WJK16" s="125"/>
      <c r="WJL16" s="125"/>
      <c r="WJM16" s="125"/>
      <c r="WJN16" s="125"/>
      <c r="WJO16" s="125"/>
      <c r="WJP16" s="125"/>
      <c r="WJQ16" s="125"/>
      <c r="WJR16" s="125"/>
      <c r="WJS16" s="125"/>
      <c r="WJT16" s="125"/>
      <c r="WJU16" s="125"/>
      <c r="WJV16" s="125"/>
      <c r="WJW16" s="125"/>
      <c r="WJX16" s="125"/>
      <c r="WJY16" s="125"/>
      <c r="WJZ16" s="125"/>
      <c r="WKA16" s="125"/>
      <c r="WKB16" s="125"/>
      <c r="WKC16" s="125"/>
      <c r="WKD16" s="125"/>
      <c r="WKE16" s="125"/>
      <c r="WKF16" s="125"/>
      <c r="WKG16" s="125"/>
      <c r="WKH16" s="125"/>
      <c r="WKI16" s="125"/>
      <c r="WKJ16" s="125"/>
      <c r="WKK16" s="125"/>
      <c r="WKL16" s="125"/>
      <c r="WKM16" s="125"/>
      <c r="WKN16" s="125"/>
      <c r="WKO16" s="125"/>
      <c r="WKP16" s="125"/>
      <c r="WKQ16" s="125"/>
      <c r="WKR16" s="125"/>
      <c r="WKS16" s="125"/>
      <c r="WKT16" s="125"/>
      <c r="WKU16" s="125"/>
      <c r="WKV16" s="125"/>
      <c r="WKW16" s="125"/>
      <c r="WKX16" s="125"/>
      <c r="WKY16" s="125"/>
      <c r="WKZ16" s="125"/>
      <c r="WLA16" s="125"/>
      <c r="WLB16" s="125"/>
      <c r="WLC16" s="125"/>
      <c r="WLD16" s="125"/>
      <c r="WLE16" s="125"/>
      <c r="WLF16" s="125"/>
      <c r="WLG16" s="125"/>
      <c r="WLH16" s="125"/>
      <c r="WLI16" s="125"/>
      <c r="WLJ16" s="125"/>
      <c r="WLK16" s="125"/>
      <c r="WLL16" s="125"/>
      <c r="WLM16" s="125"/>
      <c r="WLN16" s="125"/>
      <c r="WLO16" s="125"/>
      <c r="WLP16" s="125"/>
      <c r="WLQ16" s="125"/>
      <c r="WLR16" s="125"/>
      <c r="WLS16" s="125"/>
      <c r="WLT16" s="125"/>
      <c r="WLU16" s="125"/>
      <c r="WLV16" s="125"/>
      <c r="WLW16" s="125"/>
      <c r="WLX16" s="125"/>
      <c r="WLY16" s="125"/>
      <c r="WLZ16" s="125"/>
      <c r="WMA16" s="125"/>
      <c r="WMB16" s="125"/>
      <c r="WMC16" s="125"/>
      <c r="WMD16" s="125"/>
      <c r="WME16" s="125"/>
      <c r="WMF16" s="125"/>
      <c r="WMG16" s="125"/>
      <c r="WMH16" s="125"/>
      <c r="WMI16" s="125"/>
      <c r="WMJ16" s="125"/>
      <c r="WMK16" s="125"/>
      <c r="WML16" s="125"/>
      <c r="WMM16" s="125"/>
      <c r="WMN16" s="125"/>
      <c r="WMO16" s="125"/>
      <c r="WMP16" s="125"/>
      <c r="WMQ16" s="125"/>
      <c r="WMR16" s="125"/>
      <c r="WMS16" s="125"/>
      <c r="WMT16" s="125"/>
      <c r="WMU16" s="125"/>
      <c r="WMV16" s="125"/>
      <c r="WMW16" s="125"/>
      <c r="WMX16" s="125"/>
      <c r="WMY16" s="125"/>
      <c r="WMZ16" s="125"/>
      <c r="WNA16" s="125"/>
      <c r="WNB16" s="125"/>
      <c r="WNC16" s="125"/>
      <c r="WND16" s="125"/>
      <c r="WNE16" s="125"/>
      <c r="WNF16" s="125"/>
      <c r="WNG16" s="125"/>
      <c r="WNH16" s="125"/>
      <c r="WNI16" s="125"/>
      <c r="WNJ16" s="125"/>
      <c r="WNK16" s="125"/>
      <c r="WNL16" s="125"/>
      <c r="WNM16" s="125"/>
      <c r="WNN16" s="125"/>
      <c r="WNO16" s="125"/>
      <c r="WNP16" s="125"/>
      <c r="WNQ16" s="125"/>
      <c r="WNR16" s="125"/>
      <c r="WNS16" s="125"/>
      <c r="WNT16" s="125"/>
      <c r="WNU16" s="125"/>
      <c r="WNV16" s="125"/>
      <c r="WNW16" s="125"/>
      <c r="WNX16" s="125"/>
      <c r="WNY16" s="125"/>
      <c r="WNZ16" s="125"/>
      <c r="WOA16" s="125"/>
      <c r="WOB16" s="125"/>
      <c r="WOC16" s="125"/>
      <c r="WOD16" s="125"/>
      <c r="WOE16" s="125"/>
      <c r="WOF16" s="125"/>
      <c r="WOG16" s="125"/>
      <c r="WOH16" s="125"/>
      <c r="WOI16" s="125"/>
      <c r="WOJ16" s="125"/>
      <c r="WOK16" s="125"/>
      <c r="WOL16" s="125"/>
      <c r="WOM16" s="125"/>
      <c r="WON16" s="125"/>
      <c r="WOO16" s="125"/>
      <c r="WOP16" s="125"/>
      <c r="WOQ16" s="125"/>
      <c r="WOR16" s="125"/>
      <c r="WOS16" s="125"/>
      <c r="WOT16" s="125"/>
      <c r="WOU16" s="125"/>
      <c r="WOV16" s="125"/>
      <c r="WOW16" s="125"/>
      <c r="WOX16" s="125"/>
      <c r="WOY16" s="125"/>
      <c r="WOZ16" s="125"/>
      <c r="WPA16" s="125"/>
      <c r="WPB16" s="125"/>
      <c r="WPC16" s="125"/>
      <c r="WPD16" s="125"/>
      <c r="WPE16" s="125"/>
      <c r="WPF16" s="125"/>
      <c r="WPG16" s="125"/>
      <c r="WPH16" s="125"/>
      <c r="WPI16" s="125"/>
      <c r="WPJ16" s="125"/>
      <c r="WPK16" s="125"/>
      <c r="WPL16" s="125"/>
      <c r="WPM16" s="125"/>
      <c r="WPN16" s="125"/>
      <c r="WPO16" s="125"/>
      <c r="WPP16" s="125"/>
      <c r="WPQ16" s="125"/>
      <c r="WPR16" s="125"/>
      <c r="WPS16" s="125"/>
      <c r="WPT16" s="125"/>
      <c r="WPU16" s="125"/>
      <c r="WPV16" s="125"/>
      <c r="WPW16" s="125"/>
      <c r="WPX16" s="125"/>
      <c r="WPY16" s="125"/>
      <c r="WPZ16" s="125"/>
      <c r="WQA16" s="125"/>
      <c r="WQB16" s="125"/>
      <c r="WQC16" s="125"/>
      <c r="WQD16" s="125"/>
      <c r="WQE16" s="125"/>
      <c r="WQF16" s="125"/>
      <c r="WQG16" s="125"/>
      <c r="WQH16" s="125"/>
      <c r="WQI16" s="125"/>
      <c r="WQJ16" s="125"/>
      <c r="WQK16" s="125"/>
      <c r="WQL16" s="125"/>
      <c r="WQM16" s="125"/>
      <c r="WQN16" s="125"/>
      <c r="WQO16" s="125"/>
      <c r="WQP16" s="125"/>
      <c r="WQQ16" s="125"/>
      <c r="WQR16" s="125"/>
      <c r="WQS16" s="125"/>
      <c r="WQT16" s="125"/>
      <c r="WQU16" s="125"/>
      <c r="WQV16" s="125"/>
      <c r="WQW16" s="125"/>
      <c r="WQX16" s="125"/>
      <c r="WQY16" s="125"/>
      <c r="WQZ16" s="125"/>
      <c r="WRA16" s="125"/>
      <c r="WRB16" s="125"/>
      <c r="WRC16" s="125"/>
      <c r="WRD16" s="125"/>
      <c r="WRE16" s="125"/>
      <c r="WRF16" s="125"/>
      <c r="WRG16" s="125"/>
      <c r="WRH16" s="125"/>
      <c r="WRI16" s="125"/>
      <c r="WRJ16" s="125"/>
      <c r="WRK16" s="125"/>
      <c r="WRL16" s="125"/>
      <c r="WRM16" s="125"/>
      <c r="WRN16" s="125"/>
      <c r="WRO16" s="125"/>
      <c r="WRP16" s="125"/>
      <c r="WRQ16" s="125"/>
      <c r="WRR16" s="125"/>
      <c r="WRS16" s="125"/>
      <c r="WRT16" s="125"/>
      <c r="WRU16" s="125"/>
      <c r="WRV16" s="125"/>
      <c r="WRW16" s="125"/>
      <c r="WRX16" s="125"/>
      <c r="WRY16" s="125"/>
      <c r="WRZ16" s="125"/>
      <c r="WSA16" s="125"/>
      <c r="WSB16" s="125"/>
      <c r="WSC16" s="125"/>
      <c r="WSD16" s="125"/>
      <c r="WSE16" s="125"/>
      <c r="WSF16" s="125"/>
      <c r="WSG16" s="125"/>
      <c r="WSH16" s="125"/>
      <c r="WSI16" s="125"/>
      <c r="WSJ16" s="125"/>
      <c r="WSK16" s="125"/>
      <c r="WSL16" s="125"/>
      <c r="WSM16" s="125"/>
      <c r="WSN16" s="125"/>
      <c r="WSO16" s="125"/>
      <c r="WSP16" s="125"/>
      <c r="WSQ16" s="125"/>
      <c r="WSR16" s="125"/>
      <c r="WSS16" s="125"/>
      <c r="WST16" s="125"/>
      <c r="WSU16" s="125"/>
      <c r="WSV16" s="125"/>
      <c r="WSW16" s="125"/>
      <c r="WSX16" s="125"/>
      <c r="WSY16" s="125"/>
      <c r="WSZ16" s="125"/>
      <c r="WTA16" s="125"/>
      <c r="WTB16" s="125"/>
      <c r="WTC16" s="125"/>
      <c r="WTD16" s="125"/>
      <c r="WTE16" s="125"/>
      <c r="WTF16" s="125"/>
      <c r="WTG16" s="125"/>
      <c r="WTH16" s="125"/>
      <c r="WTI16" s="125"/>
      <c r="WTJ16" s="125"/>
      <c r="WTK16" s="125"/>
      <c r="WTL16" s="125"/>
      <c r="WTM16" s="125"/>
      <c r="WTN16" s="125"/>
      <c r="WTO16" s="125"/>
      <c r="WTP16" s="125"/>
      <c r="WTQ16" s="125"/>
      <c r="WTR16" s="125"/>
      <c r="WTS16" s="125"/>
      <c r="WTT16" s="125"/>
      <c r="WTU16" s="125"/>
      <c r="WTV16" s="125"/>
      <c r="WTW16" s="125"/>
      <c r="WTX16" s="125"/>
      <c r="WTY16" s="125"/>
      <c r="WTZ16" s="125"/>
      <c r="WUA16" s="125"/>
      <c r="WUB16" s="125"/>
      <c r="WUC16" s="125"/>
      <c r="WUD16" s="125"/>
      <c r="WUE16" s="125"/>
      <c r="WUF16" s="125"/>
      <c r="WUG16" s="125"/>
      <c r="WUH16" s="125"/>
      <c r="WUI16" s="125"/>
      <c r="WUJ16" s="125"/>
      <c r="WUK16" s="125"/>
      <c r="WUL16" s="125"/>
      <c r="WUM16" s="125"/>
      <c r="WUN16" s="125"/>
      <c r="WUO16" s="125"/>
      <c r="WUP16" s="125"/>
      <c r="WUQ16" s="125"/>
      <c r="WUR16" s="125"/>
      <c r="WUS16" s="125"/>
      <c r="WUT16" s="125"/>
      <c r="WUU16" s="125"/>
      <c r="WUV16" s="125"/>
      <c r="WUW16" s="125"/>
      <c r="WUX16" s="125"/>
      <c r="WUY16" s="125"/>
      <c r="WUZ16" s="125"/>
      <c r="WVA16" s="125"/>
      <c r="WVB16" s="125"/>
      <c r="WVC16" s="125"/>
      <c r="WVD16" s="125"/>
      <c r="WVE16" s="125"/>
      <c r="WVF16" s="125"/>
      <c r="WVG16" s="125"/>
      <c r="WVH16" s="125"/>
      <c r="WVI16" s="125"/>
      <c r="WVJ16" s="125"/>
      <c r="WVK16" s="125"/>
      <c r="WVL16" s="125"/>
      <c r="WVM16" s="125"/>
      <c r="WVN16" s="125"/>
      <c r="WVO16" s="125"/>
      <c r="WVP16" s="125"/>
      <c r="WVQ16" s="125"/>
      <c r="WVR16" s="125"/>
      <c r="WVS16" s="125"/>
      <c r="WVT16" s="125"/>
      <c r="WVU16" s="125"/>
      <c r="WVV16" s="125"/>
      <c r="WVW16" s="125"/>
      <c r="WVX16" s="125"/>
      <c r="WVY16" s="125"/>
      <c r="WVZ16" s="125"/>
      <c r="WWA16" s="125"/>
      <c r="WWB16" s="125"/>
      <c r="WWC16" s="125"/>
      <c r="WWD16" s="125"/>
      <c r="WWE16" s="125"/>
      <c r="WWF16" s="125"/>
      <c r="WWG16" s="125"/>
      <c r="WWH16" s="125"/>
      <c r="WWI16" s="125"/>
      <c r="WWJ16" s="125"/>
      <c r="WWK16" s="125"/>
      <c r="WWL16" s="125"/>
      <c r="WWM16" s="125"/>
      <c r="WWN16" s="125"/>
      <c r="WWO16" s="125"/>
      <c r="WWP16" s="125"/>
      <c r="WWQ16" s="125"/>
      <c r="WWR16" s="125"/>
      <c r="WWS16" s="125"/>
      <c r="WWT16" s="125"/>
      <c r="WWU16" s="125"/>
      <c r="WWV16" s="125"/>
      <c r="WWW16" s="125"/>
      <c r="WWX16" s="125"/>
      <c r="WWY16" s="125"/>
      <c r="WWZ16" s="125"/>
      <c r="WXA16" s="125"/>
      <c r="WXB16" s="125"/>
      <c r="WXC16" s="125"/>
      <c r="WXD16" s="125"/>
      <c r="WXE16" s="125"/>
      <c r="WXF16" s="125"/>
      <c r="WXG16" s="125"/>
      <c r="WXH16" s="125"/>
      <c r="WXI16" s="125"/>
      <c r="WXJ16" s="125"/>
      <c r="WXK16" s="125"/>
      <c r="WXL16" s="125"/>
      <c r="WXM16" s="125"/>
      <c r="WXN16" s="125"/>
      <c r="WXO16" s="125"/>
      <c r="WXP16" s="125"/>
      <c r="WXQ16" s="125"/>
      <c r="WXR16" s="125"/>
      <c r="WXS16" s="125"/>
      <c r="WXT16" s="125"/>
      <c r="WXU16" s="125"/>
      <c r="WXV16" s="125"/>
      <c r="WXW16" s="125"/>
      <c r="WXX16" s="125"/>
      <c r="WXY16" s="125"/>
      <c r="WXZ16" s="125"/>
      <c r="WYA16" s="125"/>
      <c r="WYB16" s="125"/>
      <c r="WYC16" s="125"/>
      <c r="WYD16" s="125"/>
      <c r="WYE16" s="125"/>
      <c r="WYF16" s="125"/>
      <c r="WYG16" s="125"/>
      <c r="WYH16" s="125"/>
      <c r="WYI16" s="125"/>
      <c r="WYJ16" s="125"/>
      <c r="WYK16" s="125"/>
      <c r="WYL16" s="125"/>
      <c r="WYM16" s="125"/>
      <c r="WYN16" s="125"/>
      <c r="WYO16" s="125"/>
      <c r="WYP16" s="125"/>
      <c r="WYQ16" s="125"/>
      <c r="WYR16" s="125"/>
      <c r="WYS16" s="125"/>
      <c r="WYT16" s="125"/>
      <c r="WYU16" s="125"/>
      <c r="WYV16" s="125"/>
      <c r="WYW16" s="125"/>
      <c r="WYX16" s="125"/>
      <c r="WYY16" s="125"/>
      <c r="WYZ16" s="125"/>
      <c r="WZA16" s="125"/>
      <c r="WZB16" s="125"/>
      <c r="WZC16" s="125"/>
      <c r="WZD16" s="125"/>
      <c r="WZE16" s="125"/>
      <c r="WZF16" s="125"/>
      <c r="WZG16" s="125"/>
      <c r="WZH16" s="125"/>
      <c r="WZI16" s="125"/>
      <c r="WZJ16" s="125"/>
      <c r="WZK16" s="125"/>
      <c r="WZL16" s="125"/>
      <c r="WZM16" s="125"/>
      <c r="WZN16" s="125"/>
      <c r="WZO16" s="125"/>
      <c r="WZP16" s="125"/>
      <c r="WZQ16" s="125"/>
      <c r="WZR16" s="125"/>
      <c r="WZS16" s="125"/>
      <c r="WZT16" s="125"/>
      <c r="WZU16" s="125"/>
      <c r="WZV16" s="125"/>
      <c r="WZW16" s="125"/>
      <c r="WZX16" s="125"/>
      <c r="WZY16" s="125"/>
      <c r="WZZ16" s="125"/>
      <c r="XAA16" s="125"/>
      <c r="XAB16" s="125"/>
      <c r="XAC16" s="125"/>
      <c r="XAD16" s="125"/>
      <c r="XAE16" s="125"/>
      <c r="XAF16" s="125"/>
      <c r="XAG16" s="125"/>
      <c r="XAH16" s="125"/>
      <c r="XAI16" s="125"/>
      <c r="XAJ16" s="125"/>
      <c r="XAK16" s="125"/>
      <c r="XAL16" s="125"/>
      <c r="XAM16" s="125"/>
      <c r="XAN16" s="125"/>
      <c r="XAO16" s="125"/>
      <c r="XAP16" s="125"/>
      <c r="XAQ16" s="125"/>
      <c r="XAR16" s="125"/>
      <c r="XAS16" s="125"/>
      <c r="XAT16" s="125"/>
      <c r="XAU16" s="125"/>
      <c r="XAV16" s="125"/>
      <c r="XAW16" s="125"/>
      <c r="XAX16" s="125"/>
      <c r="XAY16" s="125"/>
      <c r="XAZ16" s="125"/>
      <c r="XBA16" s="125"/>
      <c r="XBB16" s="125"/>
      <c r="XBC16" s="125"/>
      <c r="XBD16" s="125"/>
      <c r="XBE16" s="125"/>
      <c r="XBF16" s="125"/>
      <c r="XBG16" s="125"/>
      <c r="XBH16" s="125"/>
      <c r="XBI16" s="125"/>
      <c r="XBJ16" s="125"/>
      <c r="XBK16" s="125"/>
      <c r="XBL16" s="125"/>
      <c r="XBM16" s="125"/>
      <c r="XBN16" s="125"/>
      <c r="XBO16" s="125"/>
      <c r="XBP16" s="125"/>
      <c r="XBQ16" s="125"/>
      <c r="XBR16" s="125"/>
      <c r="XBS16" s="125"/>
      <c r="XBT16" s="125"/>
      <c r="XBU16" s="125"/>
      <c r="XBV16" s="125"/>
      <c r="XBW16" s="125"/>
      <c r="XBX16" s="125"/>
      <c r="XBY16" s="125"/>
      <c r="XBZ16" s="125"/>
      <c r="XCA16" s="125"/>
      <c r="XCB16" s="125"/>
      <c r="XCC16" s="125"/>
      <c r="XCD16" s="125"/>
      <c r="XCE16" s="125"/>
      <c r="XCF16" s="125"/>
      <c r="XCG16" s="125"/>
      <c r="XCH16" s="125"/>
      <c r="XCI16" s="125"/>
      <c r="XCJ16" s="125"/>
      <c r="XCK16" s="125"/>
      <c r="XCL16" s="125"/>
      <c r="XCM16" s="125"/>
      <c r="XCN16" s="125"/>
      <c r="XCO16" s="125"/>
      <c r="XCP16" s="125"/>
      <c r="XCQ16" s="125"/>
      <c r="XCR16" s="125"/>
      <c r="XCS16" s="125"/>
      <c r="XCT16" s="125"/>
      <c r="XCU16" s="125"/>
      <c r="XCV16" s="125"/>
      <c r="XCW16" s="125"/>
      <c r="XCX16" s="125"/>
      <c r="XCY16" s="125"/>
      <c r="XCZ16" s="125"/>
      <c r="XDA16" s="125"/>
      <c r="XDB16" s="125"/>
      <c r="XDC16" s="125"/>
      <c r="XDD16" s="125"/>
      <c r="XDE16" s="125"/>
      <c r="XDF16" s="125"/>
      <c r="XDG16" s="125"/>
      <c r="XDH16" s="125"/>
      <c r="XDI16" s="125"/>
      <c r="XDJ16" s="125"/>
      <c r="XDK16" s="125"/>
      <c r="XDL16" s="125"/>
      <c r="XDM16" s="125"/>
      <c r="XDN16" s="125"/>
      <c r="XDO16" s="125"/>
      <c r="XDP16" s="125"/>
      <c r="XDQ16" s="125"/>
      <c r="XDR16" s="125"/>
      <c r="XDS16" s="125"/>
      <c r="XDT16" s="125"/>
      <c r="XDU16" s="125"/>
      <c r="XDV16" s="125"/>
      <c r="XDW16" s="125"/>
      <c r="XDX16" s="125"/>
      <c r="XDY16" s="125"/>
      <c r="XDZ16" s="125"/>
      <c r="XEA16" s="125"/>
      <c r="XEB16" s="125"/>
      <c r="XEC16" s="125"/>
      <c r="XED16" s="125"/>
      <c r="XEE16" s="125"/>
      <c r="XEF16" s="125"/>
      <c r="XEG16" s="125"/>
      <c r="XEH16" s="125"/>
      <c r="XEI16" s="125"/>
      <c r="XEJ16" s="125"/>
      <c r="XEK16" s="125"/>
      <c r="XEL16" s="125"/>
      <c r="XEM16" s="125"/>
      <c r="XEN16" s="125"/>
      <c r="XEO16" s="125"/>
      <c r="XEP16" s="125"/>
      <c r="XEQ16" s="125"/>
      <c r="XER16" s="125"/>
      <c r="XES16" s="125"/>
      <c r="XET16" s="125"/>
      <c r="XEU16" s="125"/>
      <c r="XEV16" s="125"/>
      <c r="XEW16" s="125"/>
      <c r="XEX16" s="125"/>
      <c r="XEY16" s="125"/>
      <c r="XEZ16" s="125"/>
      <c r="XFA16" s="125"/>
      <c r="XFB16" s="125"/>
    </row>
    <row r="17" spans="1:16384" s="121" customFormat="1" ht="24.95" customHeight="1">
      <c r="A17" s="129" t="s">
        <v>1377</v>
      </c>
      <c r="B17" s="129">
        <v>3562</v>
      </c>
      <c r="C17" s="129" t="s">
        <v>1378</v>
      </c>
      <c r="D17" s="118">
        <v>3562</v>
      </c>
    </row>
    <row r="18" spans="1:16384" s="121" customFormat="1" ht="24.95" customHeight="1">
      <c r="A18" s="120"/>
      <c r="B18" s="120"/>
      <c r="C18" s="120"/>
      <c r="D18" s="120"/>
    </row>
    <row r="19" spans="1:16384" s="121" customFormat="1" ht="24.95" customHeight="1">
      <c r="A19" s="120"/>
      <c r="B19" s="120"/>
      <c r="C19" s="120"/>
      <c r="D19" s="120"/>
    </row>
    <row r="20" spans="1:16384" s="121" customFormat="1" ht="24.95" customHeight="1">
      <c r="A20" s="120"/>
      <c r="B20" s="120"/>
      <c r="C20" s="120"/>
      <c r="D20" s="120"/>
    </row>
    <row r="21" spans="1:16384" s="122" customFormat="1" ht="24.95" customHeight="1">
      <c r="A21" s="120"/>
      <c r="B21" s="120"/>
      <c r="C21" s="120"/>
      <c r="D21" s="120"/>
      <c r="E21" s="125"/>
      <c r="F21" s="125"/>
      <c r="G21" s="125"/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  <c r="IP21" s="125"/>
      <c r="IQ21" s="125"/>
      <c r="IR21" s="125"/>
      <c r="IS21" s="125"/>
      <c r="IT21" s="125"/>
      <c r="IU21" s="125"/>
      <c r="IV21" s="125"/>
      <c r="IW21" s="125"/>
      <c r="IX21" s="125"/>
      <c r="IY21" s="125"/>
      <c r="IZ21" s="125"/>
      <c r="JA21" s="125"/>
      <c r="JB21" s="125"/>
      <c r="JC21" s="125"/>
      <c r="JD21" s="125"/>
      <c r="JE21" s="125"/>
      <c r="JF21" s="125"/>
      <c r="JG21" s="125"/>
      <c r="JH21" s="125"/>
      <c r="JI21" s="125"/>
      <c r="JJ21" s="125"/>
      <c r="JK21" s="125"/>
      <c r="JL21" s="125"/>
      <c r="JM21" s="125"/>
      <c r="JN21" s="125"/>
      <c r="JO21" s="125"/>
      <c r="JP21" s="125"/>
      <c r="JQ21" s="125"/>
      <c r="JR21" s="125"/>
      <c r="JS21" s="125"/>
      <c r="JT21" s="125"/>
      <c r="JU21" s="125"/>
      <c r="JV21" s="125"/>
      <c r="JW21" s="125"/>
      <c r="JX21" s="125"/>
      <c r="JY21" s="125"/>
      <c r="JZ21" s="125"/>
      <c r="KA21" s="125"/>
      <c r="KB21" s="125"/>
      <c r="KC21" s="125"/>
      <c r="KD21" s="125"/>
      <c r="KE21" s="125"/>
      <c r="KF21" s="125"/>
      <c r="KG21" s="125"/>
      <c r="KH21" s="125"/>
      <c r="KI21" s="125"/>
      <c r="KJ21" s="125"/>
      <c r="KK21" s="125"/>
      <c r="KL21" s="125"/>
      <c r="KM21" s="125"/>
      <c r="KN21" s="125"/>
      <c r="KO21" s="125"/>
      <c r="KP21" s="125"/>
      <c r="KQ21" s="125"/>
      <c r="KR21" s="125"/>
      <c r="KS21" s="125"/>
      <c r="KT21" s="125"/>
      <c r="KU21" s="125"/>
      <c r="KV21" s="125"/>
      <c r="KW21" s="125"/>
      <c r="KX21" s="125"/>
      <c r="KY21" s="125"/>
      <c r="KZ21" s="125"/>
      <c r="LA21" s="125"/>
      <c r="LB21" s="125"/>
      <c r="LC21" s="125"/>
      <c r="LD21" s="125"/>
      <c r="LE21" s="125"/>
      <c r="LF21" s="125"/>
      <c r="LG21" s="125"/>
      <c r="LH21" s="125"/>
      <c r="LI21" s="125"/>
      <c r="LJ21" s="125"/>
      <c r="LK21" s="125"/>
      <c r="LL21" s="125"/>
      <c r="LM21" s="125"/>
      <c r="LN21" s="125"/>
      <c r="LO21" s="125"/>
      <c r="LP21" s="125"/>
      <c r="LQ21" s="125"/>
      <c r="LR21" s="125"/>
      <c r="LS21" s="125"/>
      <c r="LT21" s="125"/>
      <c r="LU21" s="125"/>
      <c r="LV21" s="125"/>
      <c r="LW21" s="125"/>
      <c r="LX21" s="125"/>
      <c r="LY21" s="125"/>
      <c r="LZ21" s="125"/>
      <c r="MA21" s="125"/>
      <c r="MB21" s="125"/>
      <c r="MC21" s="125"/>
      <c r="MD21" s="125"/>
      <c r="ME21" s="125"/>
      <c r="MF21" s="125"/>
      <c r="MG21" s="125"/>
      <c r="MH21" s="125"/>
      <c r="MI21" s="125"/>
      <c r="MJ21" s="125"/>
      <c r="MK21" s="125"/>
      <c r="ML21" s="125"/>
      <c r="MM21" s="125"/>
      <c r="MN21" s="125"/>
      <c r="MO21" s="125"/>
      <c r="MP21" s="125"/>
      <c r="MQ21" s="125"/>
      <c r="MR21" s="125"/>
      <c r="MS21" s="125"/>
      <c r="MT21" s="125"/>
      <c r="MU21" s="125"/>
      <c r="MV21" s="125"/>
      <c r="MW21" s="125"/>
      <c r="MX21" s="125"/>
      <c r="MY21" s="125"/>
      <c r="MZ21" s="125"/>
      <c r="NA21" s="125"/>
      <c r="NB21" s="125"/>
      <c r="NC21" s="125"/>
      <c r="ND21" s="125"/>
      <c r="NE21" s="125"/>
      <c r="NF21" s="125"/>
      <c r="NG21" s="125"/>
      <c r="NH21" s="125"/>
      <c r="NI21" s="125"/>
      <c r="NJ21" s="125"/>
      <c r="NK21" s="125"/>
      <c r="NL21" s="125"/>
      <c r="NM21" s="125"/>
      <c r="NN21" s="125"/>
      <c r="NO21" s="125"/>
      <c r="NP21" s="125"/>
      <c r="NQ21" s="125"/>
      <c r="NR21" s="125"/>
      <c r="NS21" s="125"/>
      <c r="NT21" s="125"/>
      <c r="NU21" s="125"/>
      <c r="NV21" s="125"/>
      <c r="NW21" s="125"/>
      <c r="NX21" s="125"/>
      <c r="NY21" s="125"/>
      <c r="NZ21" s="125"/>
      <c r="OA21" s="125"/>
      <c r="OB21" s="125"/>
      <c r="OC21" s="125"/>
      <c r="OD21" s="125"/>
      <c r="OE21" s="125"/>
      <c r="OF21" s="125"/>
      <c r="OG21" s="125"/>
      <c r="OH21" s="125"/>
      <c r="OI21" s="125"/>
      <c r="OJ21" s="125"/>
      <c r="OK21" s="125"/>
      <c r="OL21" s="125"/>
      <c r="OM21" s="125"/>
      <c r="ON21" s="125"/>
      <c r="OO21" s="125"/>
      <c r="OP21" s="125"/>
      <c r="OQ21" s="125"/>
      <c r="OR21" s="125"/>
      <c r="OS21" s="125"/>
      <c r="OT21" s="125"/>
      <c r="OU21" s="125"/>
      <c r="OV21" s="125"/>
      <c r="OW21" s="125"/>
      <c r="OX21" s="125"/>
      <c r="OY21" s="125"/>
      <c r="OZ21" s="125"/>
      <c r="PA21" s="125"/>
      <c r="PB21" s="125"/>
      <c r="PC21" s="125"/>
      <c r="PD21" s="125"/>
      <c r="PE21" s="125"/>
      <c r="PF21" s="125"/>
      <c r="PG21" s="125"/>
      <c r="PH21" s="125"/>
      <c r="PI21" s="125"/>
      <c r="PJ21" s="125"/>
      <c r="PK21" s="125"/>
      <c r="PL21" s="125"/>
      <c r="PM21" s="125"/>
      <c r="PN21" s="125"/>
      <c r="PO21" s="125"/>
      <c r="PP21" s="125"/>
      <c r="PQ21" s="125"/>
      <c r="PR21" s="125"/>
      <c r="PS21" s="125"/>
      <c r="PT21" s="125"/>
      <c r="PU21" s="125"/>
      <c r="PV21" s="125"/>
      <c r="PW21" s="125"/>
      <c r="PX21" s="125"/>
      <c r="PY21" s="125"/>
      <c r="PZ21" s="125"/>
      <c r="QA21" s="125"/>
      <c r="QB21" s="125"/>
      <c r="QC21" s="125"/>
      <c r="QD21" s="125"/>
      <c r="QE21" s="125"/>
      <c r="QF21" s="125"/>
      <c r="QG21" s="125"/>
      <c r="QH21" s="125"/>
      <c r="QI21" s="125"/>
      <c r="QJ21" s="125"/>
      <c r="QK21" s="125"/>
      <c r="QL21" s="125"/>
      <c r="QM21" s="125"/>
      <c r="QN21" s="125"/>
      <c r="QO21" s="125"/>
      <c r="QP21" s="125"/>
      <c r="QQ21" s="125"/>
      <c r="QR21" s="125"/>
      <c r="QS21" s="125"/>
      <c r="QT21" s="125"/>
      <c r="QU21" s="125"/>
      <c r="QV21" s="125"/>
      <c r="QW21" s="125"/>
      <c r="QX21" s="125"/>
      <c r="QY21" s="125"/>
      <c r="QZ21" s="125"/>
      <c r="RA21" s="125"/>
      <c r="RB21" s="125"/>
      <c r="RC21" s="125"/>
      <c r="RD21" s="125"/>
      <c r="RE21" s="125"/>
      <c r="RF21" s="125"/>
      <c r="RG21" s="125"/>
      <c r="RH21" s="125"/>
      <c r="RI21" s="125"/>
      <c r="RJ21" s="125"/>
      <c r="RK21" s="125"/>
      <c r="RL21" s="125"/>
      <c r="RM21" s="125"/>
      <c r="RN21" s="125"/>
      <c r="RO21" s="125"/>
      <c r="RP21" s="125"/>
      <c r="RQ21" s="125"/>
      <c r="RR21" s="125"/>
      <c r="RS21" s="125"/>
      <c r="RT21" s="125"/>
      <c r="RU21" s="125"/>
      <c r="RV21" s="125"/>
      <c r="RW21" s="125"/>
      <c r="RX21" s="125"/>
      <c r="RY21" s="125"/>
      <c r="RZ21" s="125"/>
      <c r="SA21" s="125"/>
      <c r="SB21" s="125"/>
      <c r="SC21" s="125"/>
      <c r="SD21" s="125"/>
      <c r="SE21" s="125"/>
      <c r="SF21" s="125"/>
      <c r="SG21" s="125"/>
      <c r="SH21" s="125"/>
      <c r="SI21" s="125"/>
      <c r="SJ21" s="125"/>
      <c r="SK21" s="125"/>
      <c r="SL21" s="125"/>
      <c r="SM21" s="125"/>
      <c r="SN21" s="125"/>
      <c r="SO21" s="125"/>
      <c r="SP21" s="125"/>
      <c r="SQ21" s="125"/>
      <c r="SR21" s="125"/>
      <c r="SS21" s="125"/>
      <c r="ST21" s="125"/>
      <c r="SU21" s="125"/>
      <c r="SV21" s="125"/>
      <c r="SW21" s="125"/>
      <c r="SX21" s="125"/>
      <c r="SY21" s="125"/>
      <c r="SZ21" s="125"/>
      <c r="TA21" s="125"/>
      <c r="TB21" s="125"/>
      <c r="TC21" s="125"/>
      <c r="TD21" s="125"/>
      <c r="TE21" s="125"/>
      <c r="TF21" s="125"/>
      <c r="TG21" s="125"/>
      <c r="TH21" s="125"/>
      <c r="TI21" s="125"/>
      <c r="TJ21" s="125"/>
      <c r="TK21" s="125"/>
      <c r="TL21" s="125"/>
      <c r="TM21" s="125"/>
      <c r="TN21" s="125"/>
      <c r="TO21" s="125"/>
      <c r="TP21" s="125"/>
      <c r="TQ21" s="125"/>
      <c r="TR21" s="125"/>
      <c r="TS21" s="125"/>
      <c r="TT21" s="125"/>
      <c r="TU21" s="125"/>
      <c r="TV21" s="125"/>
      <c r="TW21" s="125"/>
      <c r="TX21" s="125"/>
      <c r="TY21" s="125"/>
      <c r="TZ21" s="125"/>
      <c r="UA21" s="125"/>
      <c r="UB21" s="125"/>
      <c r="UC21" s="125"/>
      <c r="UD21" s="125"/>
      <c r="UE21" s="125"/>
      <c r="UF21" s="125"/>
      <c r="UG21" s="125"/>
      <c r="UH21" s="125"/>
      <c r="UI21" s="125"/>
      <c r="UJ21" s="125"/>
      <c r="UK21" s="125"/>
      <c r="UL21" s="125"/>
      <c r="UM21" s="125"/>
      <c r="UN21" s="125"/>
      <c r="UO21" s="125"/>
      <c r="UP21" s="125"/>
      <c r="UQ21" s="125"/>
      <c r="UR21" s="125"/>
      <c r="US21" s="125"/>
      <c r="UT21" s="125"/>
      <c r="UU21" s="125"/>
      <c r="UV21" s="125"/>
      <c r="UW21" s="125"/>
      <c r="UX21" s="125"/>
      <c r="UY21" s="125"/>
      <c r="UZ21" s="125"/>
      <c r="VA21" s="125"/>
      <c r="VB21" s="125"/>
      <c r="VC21" s="125"/>
      <c r="VD21" s="125"/>
      <c r="VE21" s="125"/>
      <c r="VF21" s="125"/>
      <c r="VG21" s="125"/>
      <c r="VH21" s="125"/>
      <c r="VI21" s="125"/>
      <c r="VJ21" s="125"/>
      <c r="VK21" s="125"/>
      <c r="VL21" s="125"/>
      <c r="VM21" s="125"/>
      <c r="VN21" s="125"/>
      <c r="VO21" s="125"/>
      <c r="VP21" s="125"/>
      <c r="VQ21" s="125"/>
      <c r="VR21" s="125"/>
      <c r="VS21" s="125"/>
      <c r="VT21" s="125"/>
      <c r="VU21" s="125"/>
      <c r="VV21" s="125"/>
      <c r="VW21" s="125"/>
      <c r="VX21" s="125"/>
      <c r="VY21" s="125"/>
      <c r="VZ21" s="125"/>
      <c r="WA21" s="125"/>
      <c r="WB21" s="125"/>
      <c r="WC21" s="125"/>
      <c r="WD21" s="125"/>
      <c r="WE21" s="125"/>
      <c r="WF21" s="125"/>
      <c r="WG21" s="125"/>
      <c r="WH21" s="125"/>
      <c r="WI21" s="125"/>
      <c r="WJ21" s="125"/>
      <c r="WK21" s="125"/>
      <c r="WL21" s="125"/>
      <c r="WM21" s="125"/>
      <c r="WN21" s="125"/>
      <c r="WO21" s="125"/>
      <c r="WP21" s="125"/>
      <c r="WQ21" s="125"/>
      <c r="WR21" s="125"/>
      <c r="WS21" s="125"/>
      <c r="WT21" s="125"/>
      <c r="WU21" s="125"/>
      <c r="WV21" s="125"/>
      <c r="WW21" s="125"/>
      <c r="WX21" s="125"/>
      <c r="WY21" s="125"/>
      <c r="WZ21" s="125"/>
      <c r="XA21" s="125"/>
      <c r="XB21" s="125"/>
      <c r="XC21" s="125"/>
      <c r="XD21" s="125"/>
      <c r="XE21" s="125"/>
      <c r="XF21" s="125"/>
      <c r="XG21" s="125"/>
      <c r="XH21" s="125"/>
      <c r="XI21" s="125"/>
      <c r="XJ21" s="125"/>
      <c r="XK21" s="125"/>
      <c r="XL21" s="125"/>
      <c r="XM21" s="125"/>
      <c r="XN21" s="125"/>
      <c r="XO21" s="125"/>
      <c r="XP21" s="125"/>
      <c r="XQ21" s="125"/>
      <c r="XR21" s="125"/>
      <c r="XS21" s="125"/>
      <c r="XT21" s="125"/>
      <c r="XU21" s="125"/>
      <c r="XV21" s="125"/>
      <c r="XW21" s="125"/>
      <c r="XX21" s="125"/>
      <c r="XY21" s="125"/>
      <c r="XZ21" s="125"/>
      <c r="YA21" s="125"/>
      <c r="YB21" s="125"/>
      <c r="YC21" s="125"/>
      <c r="YD21" s="125"/>
      <c r="YE21" s="125"/>
      <c r="YF21" s="125"/>
      <c r="YG21" s="125"/>
      <c r="YH21" s="125"/>
      <c r="YI21" s="125"/>
      <c r="YJ21" s="125"/>
      <c r="YK21" s="125"/>
      <c r="YL21" s="125"/>
      <c r="YM21" s="125"/>
      <c r="YN21" s="125"/>
      <c r="YO21" s="125"/>
      <c r="YP21" s="125"/>
      <c r="YQ21" s="125"/>
      <c r="YR21" s="125"/>
      <c r="YS21" s="125"/>
      <c r="YT21" s="125"/>
      <c r="YU21" s="125"/>
      <c r="YV21" s="125"/>
      <c r="YW21" s="125"/>
      <c r="YX21" s="125"/>
      <c r="YY21" s="125"/>
      <c r="YZ21" s="125"/>
      <c r="ZA21" s="125"/>
      <c r="ZB21" s="125"/>
      <c r="ZC21" s="125"/>
      <c r="ZD21" s="125"/>
      <c r="ZE21" s="125"/>
      <c r="ZF21" s="125"/>
      <c r="ZG21" s="125"/>
      <c r="ZH21" s="125"/>
      <c r="ZI21" s="125"/>
      <c r="ZJ21" s="125"/>
      <c r="ZK21" s="125"/>
      <c r="ZL21" s="125"/>
      <c r="ZM21" s="125"/>
      <c r="ZN21" s="125"/>
      <c r="ZO21" s="125"/>
      <c r="ZP21" s="125"/>
      <c r="ZQ21" s="125"/>
      <c r="ZR21" s="125"/>
      <c r="ZS21" s="125"/>
      <c r="ZT21" s="125"/>
      <c r="ZU21" s="125"/>
      <c r="ZV21" s="125"/>
      <c r="ZW21" s="125"/>
      <c r="ZX21" s="125"/>
      <c r="ZY21" s="125"/>
      <c r="ZZ21" s="125"/>
      <c r="AAA21" s="125"/>
      <c r="AAB21" s="125"/>
      <c r="AAC21" s="125"/>
      <c r="AAD21" s="125"/>
      <c r="AAE21" s="125"/>
      <c r="AAF21" s="125"/>
      <c r="AAG21" s="125"/>
      <c r="AAH21" s="125"/>
      <c r="AAI21" s="125"/>
      <c r="AAJ21" s="125"/>
      <c r="AAK21" s="125"/>
      <c r="AAL21" s="125"/>
      <c r="AAM21" s="125"/>
      <c r="AAN21" s="125"/>
      <c r="AAO21" s="125"/>
      <c r="AAP21" s="125"/>
      <c r="AAQ21" s="125"/>
      <c r="AAR21" s="125"/>
      <c r="AAS21" s="125"/>
      <c r="AAT21" s="125"/>
      <c r="AAU21" s="125"/>
      <c r="AAV21" s="125"/>
      <c r="AAW21" s="125"/>
      <c r="AAX21" s="125"/>
      <c r="AAY21" s="125"/>
      <c r="AAZ21" s="125"/>
      <c r="ABA21" s="125"/>
      <c r="ABB21" s="125"/>
      <c r="ABC21" s="125"/>
      <c r="ABD21" s="125"/>
      <c r="ABE21" s="125"/>
      <c r="ABF21" s="125"/>
      <c r="ABG21" s="125"/>
      <c r="ABH21" s="125"/>
      <c r="ABI21" s="125"/>
      <c r="ABJ21" s="125"/>
      <c r="ABK21" s="125"/>
      <c r="ABL21" s="125"/>
      <c r="ABM21" s="125"/>
      <c r="ABN21" s="125"/>
      <c r="ABO21" s="125"/>
      <c r="ABP21" s="125"/>
      <c r="ABQ21" s="125"/>
      <c r="ABR21" s="125"/>
      <c r="ABS21" s="125"/>
      <c r="ABT21" s="125"/>
      <c r="ABU21" s="125"/>
      <c r="ABV21" s="125"/>
      <c r="ABW21" s="125"/>
      <c r="ABX21" s="125"/>
      <c r="ABY21" s="125"/>
      <c r="ABZ21" s="125"/>
      <c r="ACA21" s="125"/>
      <c r="ACB21" s="125"/>
      <c r="ACC21" s="125"/>
      <c r="ACD21" s="125"/>
      <c r="ACE21" s="125"/>
      <c r="ACF21" s="125"/>
      <c r="ACG21" s="125"/>
      <c r="ACH21" s="125"/>
      <c r="ACI21" s="125"/>
      <c r="ACJ21" s="125"/>
      <c r="ACK21" s="125"/>
      <c r="ACL21" s="125"/>
      <c r="ACM21" s="125"/>
      <c r="ACN21" s="125"/>
      <c r="ACO21" s="125"/>
      <c r="ACP21" s="125"/>
      <c r="ACQ21" s="125"/>
      <c r="ACR21" s="125"/>
      <c r="ACS21" s="125"/>
      <c r="ACT21" s="125"/>
      <c r="ACU21" s="125"/>
      <c r="ACV21" s="125"/>
      <c r="ACW21" s="125"/>
      <c r="ACX21" s="125"/>
      <c r="ACY21" s="125"/>
      <c r="ACZ21" s="125"/>
      <c r="ADA21" s="125"/>
      <c r="ADB21" s="125"/>
      <c r="ADC21" s="125"/>
      <c r="ADD21" s="125"/>
      <c r="ADE21" s="125"/>
      <c r="ADF21" s="125"/>
      <c r="ADG21" s="125"/>
      <c r="ADH21" s="125"/>
      <c r="ADI21" s="125"/>
      <c r="ADJ21" s="125"/>
      <c r="ADK21" s="125"/>
      <c r="ADL21" s="125"/>
      <c r="ADM21" s="125"/>
      <c r="ADN21" s="125"/>
      <c r="ADO21" s="125"/>
      <c r="ADP21" s="125"/>
      <c r="ADQ21" s="125"/>
      <c r="ADR21" s="125"/>
      <c r="ADS21" s="125"/>
      <c r="ADT21" s="125"/>
      <c r="ADU21" s="125"/>
      <c r="ADV21" s="125"/>
      <c r="ADW21" s="125"/>
      <c r="ADX21" s="125"/>
      <c r="ADY21" s="125"/>
      <c r="ADZ21" s="125"/>
      <c r="AEA21" s="125"/>
      <c r="AEB21" s="125"/>
      <c r="AEC21" s="125"/>
      <c r="AED21" s="125"/>
      <c r="AEE21" s="125"/>
      <c r="AEF21" s="125"/>
      <c r="AEG21" s="125"/>
      <c r="AEH21" s="125"/>
      <c r="AEI21" s="125"/>
      <c r="AEJ21" s="125"/>
      <c r="AEK21" s="125"/>
      <c r="AEL21" s="125"/>
      <c r="AEM21" s="125"/>
      <c r="AEN21" s="125"/>
      <c r="AEO21" s="125"/>
      <c r="AEP21" s="125"/>
      <c r="AEQ21" s="125"/>
      <c r="AER21" s="125"/>
      <c r="AES21" s="125"/>
      <c r="AET21" s="125"/>
      <c r="AEU21" s="125"/>
      <c r="AEV21" s="125"/>
      <c r="AEW21" s="125"/>
      <c r="AEX21" s="125"/>
      <c r="AEY21" s="125"/>
      <c r="AEZ21" s="125"/>
      <c r="AFA21" s="125"/>
      <c r="AFB21" s="125"/>
      <c r="AFC21" s="125"/>
      <c r="AFD21" s="125"/>
      <c r="AFE21" s="125"/>
      <c r="AFF21" s="125"/>
      <c r="AFG21" s="125"/>
      <c r="AFH21" s="125"/>
      <c r="AFI21" s="125"/>
      <c r="AFJ21" s="125"/>
      <c r="AFK21" s="125"/>
      <c r="AFL21" s="125"/>
      <c r="AFM21" s="125"/>
      <c r="AFN21" s="125"/>
      <c r="AFO21" s="125"/>
      <c r="AFP21" s="125"/>
      <c r="AFQ21" s="125"/>
      <c r="AFR21" s="125"/>
      <c r="AFS21" s="125"/>
      <c r="AFT21" s="125"/>
      <c r="AFU21" s="125"/>
      <c r="AFV21" s="125"/>
      <c r="AFW21" s="125"/>
      <c r="AFX21" s="125"/>
      <c r="AFY21" s="125"/>
      <c r="AFZ21" s="125"/>
      <c r="AGA21" s="125"/>
      <c r="AGB21" s="125"/>
      <c r="AGC21" s="125"/>
      <c r="AGD21" s="125"/>
      <c r="AGE21" s="125"/>
      <c r="AGF21" s="125"/>
      <c r="AGG21" s="125"/>
      <c r="AGH21" s="125"/>
      <c r="AGI21" s="125"/>
      <c r="AGJ21" s="125"/>
      <c r="AGK21" s="125"/>
      <c r="AGL21" s="125"/>
      <c r="AGM21" s="125"/>
      <c r="AGN21" s="125"/>
      <c r="AGO21" s="125"/>
      <c r="AGP21" s="125"/>
      <c r="AGQ21" s="125"/>
      <c r="AGR21" s="125"/>
      <c r="AGS21" s="125"/>
      <c r="AGT21" s="125"/>
      <c r="AGU21" s="125"/>
      <c r="AGV21" s="125"/>
      <c r="AGW21" s="125"/>
      <c r="AGX21" s="125"/>
      <c r="AGY21" s="125"/>
      <c r="AGZ21" s="125"/>
      <c r="AHA21" s="125"/>
      <c r="AHB21" s="125"/>
      <c r="AHC21" s="125"/>
      <c r="AHD21" s="125"/>
      <c r="AHE21" s="125"/>
      <c r="AHF21" s="125"/>
      <c r="AHG21" s="125"/>
      <c r="AHH21" s="125"/>
      <c r="AHI21" s="125"/>
      <c r="AHJ21" s="125"/>
      <c r="AHK21" s="125"/>
      <c r="AHL21" s="125"/>
      <c r="AHM21" s="125"/>
      <c r="AHN21" s="125"/>
      <c r="AHO21" s="125"/>
      <c r="AHP21" s="125"/>
      <c r="AHQ21" s="125"/>
      <c r="AHR21" s="125"/>
      <c r="AHS21" s="125"/>
      <c r="AHT21" s="125"/>
      <c r="AHU21" s="125"/>
      <c r="AHV21" s="125"/>
      <c r="AHW21" s="125"/>
      <c r="AHX21" s="125"/>
      <c r="AHY21" s="125"/>
      <c r="AHZ21" s="125"/>
      <c r="AIA21" s="125"/>
      <c r="AIB21" s="125"/>
      <c r="AIC21" s="125"/>
      <c r="AID21" s="125"/>
      <c r="AIE21" s="125"/>
      <c r="AIF21" s="125"/>
      <c r="AIG21" s="125"/>
      <c r="AIH21" s="125"/>
      <c r="AII21" s="125"/>
      <c r="AIJ21" s="125"/>
      <c r="AIK21" s="125"/>
      <c r="AIL21" s="125"/>
      <c r="AIM21" s="125"/>
      <c r="AIN21" s="125"/>
      <c r="AIO21" s="125"/>
      <c r="AIP21" s="125"/>
      <c r="AIQ21" s="125"/>
      <c r="AIR21" s="125"/>
      <c r="AIS21" s="125"/>
      <c r="AIT21" s="125"/>
      <c r="AIU21" s="125"/>
      <c r="AIV21" s="125"/>
      <c r="AIW21" s="125"/>
      <c r="AIX21" s="125"/>
      <c r="AIY21" s="125"/>
      <c r="AIZ21" s="125"/>
      <c r="AJA21" s="125"/>
      <c r="AJB21" s="125"/>
      <c r="AJC21" s="125"/>
      <c r="AJD21" s="125"/>
      <c r="AJE21" s="125"/>
      <c r="AJF21" s="125"/>
      <c r="AJG21" s="125"/>
      <c r="AJH21" s="125"/>
      <c r="AJI21" s="125"/>
      <c r="AJJ21" s="125"/>
      <c r="AJK21" s="125"/>
      <c r="AJL21" s="125"/>
      <c r="AJM21" s="125"/>
      <c r="AJN21" s="125"/>
      <c r="AJO21" s="125"/>
      <c r="AJP21" s="125"/>
      <c r="AJQ21" s="125"/>
      <c r="AJR21" s="125"/>
      <c r="AJS21" s="125"/>
      <c r="AJT21" s="125"/>
      <c r="AJU21" s="125"/>
      <c r="AJV21" s="125"/>
      <c r="AJW21" s="125"/>
      <c r="AJX21" s="125"/>
      <c r="AJY21" s="125"/>
      <c r="AJZ21" s="125"/>
      <c r="AKA21" s="125"/>
      <c r="AKB21" s="125"/>
      <c r="AKC21" s="125"/>
      <c r="AKD21" s="125"/>
      <c r="AKE21" s="125"/>
      <c r="AKF21" s="125"/>
      <c r="AKG21" s="125"/>
      <c r="AKH21" s="125"/>
      <c r="AKI21" s="125"/>
      <c r="AKJ21" s="125"/>
      <c r="AKK21" s="125"/>
      <c r="AKL21" s="125"/>
      <c r="AKM21" s="125"/>
      <c r="AKN21" s="125"/>
      <c r="AKO21" s="125"/>
      <c r="AKP21" s="125"/>
      <c r="AKQ21" s="125"/>
      <c r="AKR21" s="125"/>
      <c r="AKS21" s="125"/>
      <c r="AKT21" s="125"/>
      <c r="AKU21" s="125"/>
      <c r="AKV21" s="125"/>
      <c r="AKW21" s="125"/>
      <c r="AKX21" s="125"/>
      <c r="AKY21" s="125"/>
      <c r="AKZ21" s="125"/>
      <c r="ALA21" s="125"/>
      <c r="ALB21" s="125"/>
      <c r="ALC21" s="125"/>
      <c r="ALD21" s="125"/>
      <c r="ALE21" s="125"/>
      <c r="ALF21" s="125"/>
      <c r="ALG21" s="125"/>
      <c r="ALH21" s="125"/>
      <c r="ALI21" s="125"/>
      <c r="ALJ21" s="125"/>
      <c r="ALK21" s="125"/>
      <c r="ALL21" s="125"/>
      <c r="ALM21" s="125"/>
      <c r="ALN21" s="125"/>
      <c r="ALO21" s="125"/>
      <c r="ALP21" s="125"/>
      <c r="ALQ21" s="125"/>
      <c r="ALR21" s="125"/>
      <c r="ALS21" s="125"/>
      <c r="ALT21" s="125"/>
      <c r="ALU21" s="125"/>
      <c r="ALV21" s="125"/>
      <c r="ALW21" s="125"/>
      <c r="ALX21" s="125"/>
      <c r="ALY21" s="125"/>
      <c r="ALZ21" s="125"/>
      <c r="AMA21" s="125"/>
      <c r="AMB21" s="125"/>
      <c r="AMC21" s="125"/>
      <c r="AMD21" s="125"/>
      <c r="AME21" s="125"/>
      <c r="AMF21" s="125"/>
      <c r="AMG21" s="125"/>
      <c r="AMH21" s="125"/>
      <c r="AMI21" s="125"/>
      <c r="AMJ21" s="125"/>
      <c r="AMK21" s="125"/>
      <c r="AML21" s="125"/>
      <c r="AMM21" s="125"/>
      <c r="AMN21" s="125"/>
      <c r="AMO21" s="125"/>
      <c r="AMP21" s="125"/>
      <c r="AMQ21" s="125"/>
      <c r="AMR21" s="125"/>
      <c r="AMS21" s="125"/>
      <c r="AMT21" s="125"/>
      <c r="AMU21" s="125"/>
      <c r="AMV21" s="125"/>
      <c r="AMW21" s="125"/>
      <c r="AMX21" s="125"/>
      <c r="AMY21" s="125"/>
      <c r="AMZ21" s="125"/>
      <c r="ANA21" s="125"/>
      <c r="ANB21" s="125"/>
      <c r="ANC21" s="125"/>
      <c r="AND21" s="125"/>
      <c r="ANE21" s="125"/>
      <c r="ANF21" s="125"/>
      <c r="ANG21" s="125"/>
      <c r="ANH21" s="125"/>
      <c r="ANI21" s="125"/>
      <c r="ANJ21" s="125"/>
      <c r="ANK21" s="125"/>
      <c r="ANL21" s="125"/>
      <c r="ANM21" s="125"/>
      <c r="ANN21" s="125"/>
      <c r="ANO21" s="125"/>
      <c r="ANP21" s="125"/>
      <c r="ANQ21" s="125"/>
      <c r="ANR21" s="125"/>
      <c r="ANS21" s="125"/>
      <c r="ANT21" s="125"/>
      <c r="ANU21" s="125"/>
      <c r="ANV21" s="125"/>
      <c r="ANW21" s="125"/>
      <c r="ANX21" s="125"/>
      <c r="ANY21" s="125"/>
      <c r="ANZ21" s="125"/>
      <c r="AOA21" s="125"/>
      <c r="AOB21" s="125"/>
      <c r="AOC21" s="125"/>
      <c r="AOD21" s="125"/>
      <c r="AOE21" s="125"/>
      <c r="AOF21" s="125"/>
      <c r="AOG21" s="125"/>
      <c r="AOH21" s="125"/>
      <c r="AOI21" s="125"/>
      <c r="AOJ21" s="125"/>
      <c r="AOK21" s="125"/>
      <c r="AOL21" s="125"/>
      <c r="AOM21" s="125"/>
      <c r="AON21" s="125"/>
      <c r="AOO21" s="125"/>
      <c r="AOP21" s="125"/>
      <c r="AOQ21" s="125"/>
      <c r="AOR21" s="125"/>
      <c r="AOS21" s="125"/>
      <c r="AOT21" s="125"/>
      <c r="AOU21" s="125"/>
      <c r="AOV21" s="125"/>
      <c r="AOW21" s="125"/>
      <c r="AOX21" s="125"/>
      <c r="AOY21" s="125"/>
      <c r="AOZ21" s="125"/>
      <c r="APA21" s="125"/>
      <c r="APB21" s="125"/>
      <c r="APC21" s="125"/>
      <c r="APD21" s="125"/>
      <c r="APE21" s="125"/>
      <c r="APF21" s="125"/>
      <c r="APG21" s="125"/>
      <c r="APH21" s="125"/>
      <c r="API21" s="125"/>
      <c r="APJ21" s="125"/>
      <c r="APK21" s="125"/>
      <c r="APL21" s="125"/>
      <c r="APM21" s="125"/>
      <c r="APN21" s="125"/>
      <c r="APO21" s="125"/>
      <c r="APP21" s="125"/>
      <c r="APQ21" s="125"/>
      <c r="APR21" s="125"/>
      <c r="APS21" s="125"/>
      <c r="APT21" s="125"/>
      <c r="APU21" s="125"/>
      <c r="APV21" s="125"/>
      <c r="APW21" s="125"/>
      <c r="APX21" s="125"/>
      <c r="APY21" s="125"/>
      <c r="APZ21" s="125"/>
      <c r="AQA21" s="125"/>
      <c r="AQB21" s="125"/>
      <c r="AQC21" s="125"/>
      <c r="AQD21" s="125"/>
      <c r="AQE21" s="125"/>
      <c r="AQF21" s="125"/>
      <c r="AQG21" s="125"/>
      <c r="AQH21" s="125"/>
      <c r="AQI21" s="125"/>
      <c r="AQJ21" s="125"/>
      <c r="AQK21" s="125"/>
      <c r="AQL21" s="125"/>
      <c r="AQM21" s="125"/>
      <c r="AQN21" s="125"/>
      <c r="AQO21" s="125"/>
      <c r="AQP21" s="125"/>
      <c r="AQQ21" s="125"/>
      <c r="AQR21" s="125"/>
      <c r="AQS21" s="125"/>
      <c r="AQT21" s="125"/>
      <c r="AQU21" s="125"/>
      <c r="AQV21" s="125"/>
      <c r="AQW21" s="125"/>
      <c r="AQX21" s="125"/>
      <c r="AQY21" s="125"/>
      <c r="AQZ21" s="125"/>
      <c r="ARA21" s="125"/>
      <c r="ARB21" s="125"/>
      <c r="ARC21" s="125"/>
      <c r="ARD21" s="125"/>
      <c r="ARE21" s="125"/>
      <c r="ARF21" s="125"/>
      <c r="ARG21" s="125"/>
      <c r="ARH21" s="125"/>
      <c r="ARI21" s="125"/>
      <c r="ARJ21" s="125"/>
      <c r="ARK21" s="125"/>
      <c r="ARL21" s="125"/>
      <c r="ARM21" s="125"/>
      <c r="ARN21" s="125"/>
      <c r="ARO21" s="125"/>
      <c r="ARP21" s="125"/>
      <c r="ARQ21" s="125"/>
      <c r="ARR21" s="125"/>
      <c r="ARS21" s="125"/>
      <c r="ART21" s="125"/>
      <c r="ARU21" s="125"/>
      <c r="ARV21" s="125"/>
      <c r="ARW21" s="125"/>
      <c r="ARX21" s="125"/>
      <c r="ARY21" s="125"/>
      <c r="ARZ21" s="125"/>
      <c r="ASA21" s="125"/>
      <c r="ASB21" s="125"/>
      <c r="ASC21" s="125"/>
      <c r="ASD21" s="125"/>
      <c r="ASE21" s="125"/>
      <c r="ASF21" s="125"/>
      <c r="ASG21" s="125"/>
      <c r="ASH21" s="125"/>
      <c r="ASI21" s="125"/>
      <c r="ASJ21" s="125"/>
      <c r="ASK21" s="125"/>
      <c r="ASL21" s="125"/>
      <c r="ASM21" s="125"/>
      <c r="ASN21" s="125"/>
      <c r="ASO21" s="125"/>
      <c r="ASP21" s="125"/>
      <c r="ASQ21" s="125"/>
      <c r="ASR21" s="125"/>
      <c r="ASS21" s="125"/>
      <c r="AST21" s="125"/>
      <c r="ASU21" s="125"/>
      <c r="ASV21" s="125"/>
      <c r="ASW21" s="125"/>
      <c r="ASX21" s="125"/>
      <c r="ASY21" s="125"/>
      <c r="ASZ21" s="125"/>
      <c r="ATA21" s="125"/>
      <c r="ATB21" s="125"/>
      <c r="ATC21" s="125"/>
      <c r="ATD21" s="125"/>
      <c r="ATE21" s="125"/>
      <c r="ATF21" s="125"/>
      <c r="ATG21" s="125"/>
      <c r="ATH21" s="125"/>
      <c r="ATI21" s="125"/>
      <c r="ATJ21" s="125"/>
      <c r="ATK21" s="125"/>
      <c r="ATL21" s="125"/>
      <c r="ATM21" s="125"/>
      <c r="ATN21" s="125"/>
      <c r="ATO21" s="125"/>
      <c r="ATP21" s="125"/>
      <c r="ATQ21" s="125"/>
      <c r="ATR21" s="125"/>
      <c r="ATS21" s="125"/>
      <c r="ATT21" s="125"/>
      <c r="ATU21" s="125"/>
      <c r="ATV21" s="125"/>
      <c r="ATW21" s="125"/>
      <c r="ATX21" s="125"/>
      <c r="ATY21" s="125"/>
      <c r="ATZ21" s="125"/>
      <c r="AUA21" s="125"/>
      <c r="AUB21" s="125"/>
      <c r="AUC21" s="125"/>
      <c r="AUD21" s="125"/>
      <c r="AUE21" s="125"/>
      <c r="AUF21" s="125"/>
      <c r="AUG21" s="125"/>
      <c r="AUH21" s="125"/>
      <c r="AUI21" s="125"/>
      <c r="AUJ21" s="125"/>
      <c r="AUK21" s="125"/>
      <c r="AUL21" s="125"/>
      <c r="AUM21" s="125"/>
      <c r="AUN21" s="125"/>
      <c r="AUO21" s="125"/>
      <c r="AUP21" s="125"/>
      <c r="AUQ21" s="125"/>
      <c r="AUR21" s="125"/>
      <c r="AUS21" s="125"/>
      <c r="AUT21" s="125"/>
      <c r="AUU21" s="125"/>
      <c r="AUV21" s="125"/>
      <c r="AUW21" s="125"/>
      <c r="AUX21" s="125"/>
      <c r="AUY21" s="125"/>
      <c r="AUZ21" s="125"/>
      <c r="AVA21" s="125"/>
      <c r="AVB21" s="125"/>
      <c r="AVC21" s="125"/>
      <c r="AVD21" s="125"/>
      <c r="AVE21" s="125"/>
      <c r="AVF21" s="125"/>
      <c r="AVG21" s="125"/>
      <c r="AVH21" s="125"/>
      <c r="AVI21" s="125"/>
      <c r="AVJ21" s="125"/>
      <c r="AVK21" s="125"/>
      <c r="AVL21" s="125"/>
      <c r="AVM21" s="125"/>
      <c r="AVN21" s="125"/>
      <c r="AVO21" s="125"/>
      <c r="AVP21" s="125"/>
      <c r="AVQ21" s="125"/>
      <c r="AVR21" s="125"/>
      <c r="AVS21" s="125"/>
      <c r="AVT21" s="125"/>
      <c r="AVU21" s="125"/>
      <c r="AVV21" s="125"/>
      <c r="AVW21" s="125"/>
      <c r="AVX21" s="125"/>
      <c r="AVY21" s="125"/>
      <c r="AVZ21" s="125"/>
      <c r="AWA21" s="125"/>
      <c r="AWB21" s="125"/>
      <c r="AWC21" s="125"/>
      <c r="AWD21" s="125"/>
      <c r="AWE21" s="125"/>
      <c r="AWF21" s="125"/>
      <c r="AWG21" s="125"/>
      <c r="AWH21" s="125"/>
      <c r="AWI21" s="125"/>
      <c r="AWJ21" s="125"/>
      <c r="AWK21" s="125"/>
      <c r="AWL21" s="125"/>
      <c r="AWM21" s="125"/>
      <c r="AWN21" s="125"/>
      <c r="AWO21" s="125"/>
      <c r="AWP21" s="125"/>
      <c r="AWQ21" s="125"/>
      <c r="AWR21" s="125"/>
      <c r="AWS21" s="125"/>
      <c r="AWT21" s="125"/>
      <c r="AWU21" s="125"/>
      <c r="AWV21" s="125"/>
      <c r="AWW21" s="125"/>
      <c r="AWX21" s="125"/>
      <c r="AWY21" s="125"/>
      <c r="AWZ21" s="125"/>
      <c r="AXA21" s="125"/>
      <c r="AXB21" s="125"/>
      <c r="AXC21" s="125"/>
      <c r="AXD21" s="125"/>
      <c r="AXE21" s="125"/>
      <c r="AXF21" s="125"/>
      <c r="AXG21" s="125"/>
      <c r="AXH21" s="125"/>
      <c r="AXI21" s="125"/>
      <c r="AXJ21" s="125"/>
      <c r="AXK21" s="125"/>
      <c r="AXL21" s="125"/>
      <c r="AXM21" s="125"/>
      <c r="AXN21" s="125"/>
      <c r="AXO21" s="125"/>
      <c r="AXP21" s="125"/>
      <c r="AXQ21" s="125"/>
      <c r="AXR21" s="125"/>
      <c r="AXS21" s="125"/>
      <c r="AXT21" s="125"/>
      <c r="AXU21" s="125"/>
      <c r="AXV21" s="125"/>
      <c r="AXW21" s="125"/>
      <c r="AXX21" s="125"/>
      <c r="AXY21" s="125"/>
      <c r="AXZ21" s="125"/>
      <c r="AYA21" s="125"/>
      <c r="AYB21" s="125"/>
      <c r="AYC21" s="125"/>
      <c r="AYD21" s="125"/>
      <c r="AYE21" s="125"/>
      <c r="AYF21" s="125"/>
      <c r="AYG21" s="125"/>
      <c r="AYH21" s="125"/>
      <c r="AYI21" s="125"/>
      <c r="AYJ21" s="125"/>
      <c r="AYK21" s="125"/>
      <c r="AYL21" s="125"/>
      <c r="AYM21" s="125"/>
      <c r="AYN21" s="125"/>
      <c r="AYO21" s="125"/>
      <c r="AYP21" s="125"/>
      <c r="AYQ21" s="125"/>
      <c r="AYR21" s="125"/>
      <c r="AYS21" s="125"/>
      <c r="AYT21" s="125"/>
      <c r="AYU21" s="125"/>
      <c r="AYV21" s="125"/>
      <c r="AYW21" s="125"/>
      <c r="AYX21" s="125"/>
      <c r="AYY21" s="125"/>
      <c r="AYZ21" s="125"/>
      <c r="AZA21" s="125"/>
      <c r="AZB21" s="125"/>
      <c r="AZC21" s="125"/>
      <c r="AZD21" s="125"/>
      <c r="AZE21" s="125"/>
      <c r="AZF21" s="125"/>
      <c r="AZG21" s="125"/>
      <c r="AZH21" s="125"/>
      <c r="AZI21" s="125"/>
      <c r="AZJ21" s="125"/>
      <c r="AZK21" s="125"/>
      <c r="AZL21" s="125"/>
      <c r="AZM21" s="125"/>
      <c r="AZN21" s="125"/>
      <c r="AZO21" s="125"/>
      <c r="AZP21" s="125"/>
      <c r="AZQ21" s="125"/>
      <c r="AZR21" s="125"/>
      <c r="AZS21" s="125"/>
      <c r="AZT21" s="125"/>
      <c r="AZU21" s="125"/>
      <c r="AZV21" s="125"/>
      <c r="AZW21" s="125"/>
      <c r="AZX21" s="125"/>
      <c r="AZY21" s="125"/>
      <c r="AZZ21" s="125"/>
      <c r="BAA21" s="125"/>
      <c r="BAB21" s="125"/>
      <c r="BAC21" s="125"/>
      <c r="BAD21" s="125"/>
      <c r="BAE21" s="125"/>
      <c r="BAF21" s="125"/>
      <c r="BAG21" s="125"/>
      <c r="BAH21" s="125"/>
      <c r="BAI21" s="125"/>
      <c r="BAJ21" s="125"/>
      <c r="BAK21" s="125"/>
      <c r="BAL21" s="125"/>
      <c r="BAM21" s="125"/>
      <c r="BAN21" s="125"/>
      <c r="BAO21" s="125"/>
      <c r="BAP21" s="125"/>
      <c r="BAQ21" s="125"/>
      <c r="BAR21" s="125"/>
      <c r="BAS21" s="125"/>
      <c r="BAT21" s="125"/>
      <c r="BAU21" s="125"/>
      <c r="BAV21" s="125"/>
      <c r="BAW21" s="125"/>
      <c r="BAX21" s="125"/>
      <c r="BAY21" s="125"/>
      <c r="BAZ21" s="125"/>
      <c r="BBA21" s="125"/>
      <c r="BBB21" s="125"/>
      <c r="BBC21" s="125"/>
      <c r="BBD21" s="125"/>
      <c r="BBE21" s="125"/>
      <c r="BBF21" s="125"/>
      <c r="BBG21" s="125"/>
      <c r="BBH21" s="125"/>
      <c r="BBI21" s="125"/>
      <c r="BBJ21" s="125"/>
      <c r="BBK21" s="125"/>
      <c r="BBL21" s="125"/>
      <c r="BBM21" s="125"/>
      <c r="BBN21" s="125"/>
      <c r="BBO21" s="125"/>
      <c r="BBP21" s="125"/>
      <c r="BBQ21" s="125"/>
      <c r="BBR21" s="125"/>
      <c r="BBS21" s="125"/>
      <c r="BBT21" s="125"/>
      <c r="BBU21" s="125"/>
      <c r="BBV21" s="125"/>
      <c r="BBW21" s="125"/>
      <c r="BBX21" s="125"/>
      <c r="BBY21" s="125"/>
      <c r="BBZ21" s="125"/>
      <c r="BCA21" s="125"/>
      <c r="BCB21" s="125"/>
      <c r="BCC21" s="125"/>
      <c r="BCD21" s="125"/>
      <c r="BCE21" s="125"/>
      <c r="BCF21" s="125"/>
      <c r="BCG21" s="125"/>
      <c r="BCH21" s="125"/>
      <c r="BCI21" s="125"/>
      <c r="BCJ21" s="125"/>
      <c r="BCK21" s="125"/>
      <c r="BCL21" s="125"/>
      <c r="BCM21" s="125"/>
      <c r="BCN21" s="125"/>
      <c r="BCO21" s="125"/>
      <c r="BCP21" s="125"/>
      <c r="BCQ21" s="125"/>
      <c r="BCR21" s="125"/>
      <c r="BCS21" s="125"/>
      <c r="BCT21" s="125"/>
      <c r="BCU21" s="125"/>
      <c r="BCV21" s="125"/>
      <c r="BCW21" s="125"/>
      <c r="BCX21" s="125"/>
      <c r="BCY21" s="125"/>
      <c r="BCZ21" s="125"/>
      <c r="BDA21" s="125"/>
      <c r="BDB21" s="125"/>
      <c r="BDC21" s="125"/>
      <c r="BDD21" s="125"/>
      <c r="BDE21" s="125"/>
      <c r="BDF21" s="125"/>
      <c r="BDG21" s="125"/>
      <c r="BDH21" s="125"/>
      <c r="BDI21" s="125"/>
      <c r="BDJ21" s="125"/>
      <c r="BDK21" s="125"/>
      <c r="BDL21" s="125"/>
      <c r="BDM21" s="125"/>
      <c r="BDN21" s="125"/>
      <c r="BDO21" s="125"/>
      <c r="BDP21" s="125"/>
      <c r="BDQ21" s="125"/>
      <c r="BDR21" s="125"/>
      <c r="BDS21" s="125"/>
      <c r="BDT21" s="125"/>
      <c r="BDU21" s="125"/>
      <c r="BDV21" s="125"/>
      <c r="BDW21" s="125"/>
      <c r="BDX21" s="125"/>
      <c r="BDY21" s="125"/>
      <c r="BDZ21" s="125"/>
      <c r="BEA21" s="125"/>
      <c r="BEB21" s="125"/>
      <c r="BEC21" s="125"/>
      <c r="BED21" s="125"/>
      <c r="BEE21" s="125"/>
      <c r="BEF21" s="125"/>
      <c r="BEG21" s="125"/>
      <c r="BEH21" s="125"/>
      <c r="BEI21" s="125"/>
      <c r="BEJ21" s="125"/>
      <c r="BEK21" s="125"/>
      <c r="BEL21" s="125"/>
      <c r="BEM21" s="125"/>
      <c r="BEN21" s="125"/>
      <c r="BEO21" s="125"/>
      <c r="BEP21" s="125"/>
      <c r="BEQ21" s="125"/>
      <c r="BER21" s="125"/>
      <c r="BES21" s="125"/>
      <c r="BET21" s="125"/>
      <c r="BEU21" s="125"/>
      <c r="BEV21" s="125"/>
      <c r="BEW21" s="125"/>
      <c r="BEX21" s="125"/>
      <c r="BEY21" s="125"/>
      <c r="BEZ21" s="125"/>
      <c r="BFA21" s="125"/>
      <c r="BFB21" s="125"/>
      <c r="BFC21" s="125"/>
      <c r="BFD21" s="125"/>
      <c r="BFE21" s="125"/>
      <c r="BFF21" s="125"/>
      <c r="BFG21" s="125"/>
      <c r="BFH21" s="125"/>
      <c r="BFI21" s="125"/>
      <c r="BFJ21" s="125"/>
      <c r="BFK21" s="125"/>
      <c r="BFL21" s="125"/>
      <c r="BFM21" s="125"/>
      <c r="BFN21" s="125"/>
      <c r="BFO21" s="125"/>
      <c r="BFP21" s="125"/>
      <c r="BFQ21" s="125"/>
      <c r="BFR21" s="125"/>
      <c r="BFS21" s="125"/>
      <c r="BFT21" s="125"/>
      <c r="BFU21" s="125"/>
      <c r="BFV21" s="125"/>
      <c r="BFW21" s="125"/>
      <c r="BFX21" s="125"/>
      <c r="BFY21" s="125"/>
      <c r="BFZ21" s="125"/>
      <c r="BGA21" s="125"/>
      <c r="BGB21" s="125"/>
      <c r="BGC21" s="125"/>
      <c r="BGD21" s="125"/>
      <c r="BGE21" s="125"/>
      <c r="BGF21" s="125"/>
      <c r="BGG21" s="125"/>
      <c r="BGH21" s="125"/>
      <c r="BGI21" s="125"/>
      <c r="BGJ21" s="125"/>
      <c r="BGK21" s="125"/>
      <c r="BGL21" s="125"/>
      <c r="BGM21" s="125"/>
      <c r="BGN21" s="125"/>
      <c r="BGO21" s="125"/>
      <c r="BGP21" s="125"/>
      <c r="BGQ21" s="125"/>
      <c r="BGR21" s="125"/>
      <c r="BGS21" s="125"/>
      <c r="BGT21" s="125"/>
      <c r="BGU21" s="125"/>
      <c r="BGV21" s="125"/>
      <c r="BGW21" s="125"/>
      <c r="BGX21" s="125"/>
      <c r="BGY21" s="125"/>
      <c r="BGZ21" s="125"/>
      <c r="BHA21" s="125"/>
      <c r="BHB21" s="125"/>
      <c r="BHC21" s="125"/>
      <c r="BHD21" s="125"/>
      <c r="BHE21" s="125"/>
      <c r="BHF21" s="125"/>
      <c r="BHG21" s="125"/>
      <c r="BHH21" s="125"/>
      <c r="BHI21" s="125"/>
      <c r="BHJ21" s="125"/>
      <c r="BHK21" s="125"/>
      <c r="BHL21" s="125"/>
      <c r="BHM21" s="125"/>
      <c r="BHN21" s="125"/>
      <c r="BHO21" s="125"/>
      <c r="BHP21" s="125"/>
      <c r="BHQ21" s="125"/>
      <c r="BHR21" s="125"/>
      <c r="BHS21" s="125"/>
      <c r="BHT21" s="125"/>
      <c r="BHU21" s="125"/>
      <c r="BHV21" s="125"/>
      <c r="BHW21" s="125"/>
      <c r="BHX21" s="125"/>
      <c r="BHY21" s="125"/>
      <c r="BHZ21" s="125"/>
      <c r="BIA21" s="125"/>
      <c r="BIB21" s="125"/>
      <c r="BIC21" s="125"/>
      <c r="BID21" s="125"/>
      <c r="BIE21" s="125"/>
      <c r="BIF21" s="125"/>
      <c r="BIG21" s="125"/>
      <c r="BIH21" s="125"/>
      <c r="BII21" s="125"/>
      <c r="BIJ21" s="125"/>
      <c r="BIK21" s="125"/>
      <c r="BIL21" s="125"/>
      <c r="BIM21" s="125"/>
      <c r="BIN21" s="125"/>
      <c r="BIO21" s="125"/>
      <c r="BIP21" s="125"/>
      <c r="BIQ21" s="125"/>
      <c r="BIR21" s="125"/>
      <c r="BIS21" s="125"/>
      <c r="BIT21" s="125"/>
      <c r="BIU21" s="125"/>
      <c r="BIV21" s="125"/>
      <c r="BIW21" s="125"/>
      <c r="BIX21" s="125"/>
      <c r="BIY21" s="125"/>
      <c r="BIZ21" s="125"/>
      <c r="BJA21" s="125"/>
      <c r="BJB21" s="125"/>
      <c r="BJC21" s="125"/>
      <c r="BJD21" s="125"/>
      <c r="BJE21" s="125"/>
      <c r="BJF21" s="125"/>
      <c r="BJG21" s="125"/>
      <c r="BJH21" s="125"/>
      <c r="BJI21" s="125"/>
      <c r="BJJ21" s="125"/>
      <c r="BJK21" s="125"/>
      <c r="BJL21" s="125"/>
      <c r="BJM21" s="125"/>
      <c r="BJN21" s="125"/>
      <c r="BJO21" s="125"/>
      <c r="BJP21" s="125"/>
      <c r="BJQ21" s="125"/>
      <c r="BJR21" s="125"/>
      <c r="BJS21" s="125"/>
      <c r="BJT21" s="125"/>
      <c r="BJU21" s="125"/>
      <c r="BJV21" s="125"/>
      <c r="BJW21" s="125"/>
      <c r="BJX21" s="125"/>
      <c r="BJY21" s="125"/>
      <c r="BJZ21" s="125"/>
      <c r="BKA21" s="125"/>
      <c r="BKB21" s="125"/>
      <c r="BKC21" s="125"/>
      <c r="BKD21" s="125"/>
      <c r="BKE21" s="125"/>
      <c r="BKF21" s="125"/>
      <c r="BKG21" s="125"/>
      <c r="BKH21" s="125"/>
      <c r="BKI21" s="125"/>
      <c r="BKJ21" s="125"/>
      <c r="BKK21" s="125"/>
      <c r="BKL21" s="125"/>
      <c r="BKM21" s="125"/>
      <c r="BKN21" s="125"/>
      <c r="BKO21" s="125"/>
      <c r="BKP21" s="125"/>
      <c r="BKQ21" s="125"/>
      <c r="BKR21" s="125"/>
      <c r="BKS21" s="125"/>
      <c r="BKT21" s="125"/>
      <c r="BKU21" s="125"/>
      <c r="BKV21" s="125"/>
      <c r="BKW21" s="125"/>
      <c r="BKX21" s="125"/>
      <c r="BKY21" s="125"/>
      <c r="BKZ21" s="125"/>
      <c r="BLA21" s="125"/>
      <c r="BLB21" s="125"/>
      <c r="BLC21" s="125"/>
      <c r="BLD21" s="125"/>
      <c r="BLE21" s="125"/>
      <c r="BLF21" s="125"/>
      <c r="BLG21" s="125"/>
      <c r="BLH21" s="125"/>
      <c r="BLI21" s="125"/>
      <c r="BLJ21" s="125"/>
      <c r="BLK21" s="125"/>
      <c r="BLL21" s="125"/>
      <c r="BLM21" s="125"/>
      <c r="BLN21" s="125"/>
      <c r="BLO21" s="125"/>
      <c r="BLP21" s="125"/>
      <c r="BLQ21" s="125"/>
      <c r="BLR21" s="125"/>
      <c r="BLS21" s="125"/>
      <c r="BLT21" s="125"/>
      <c r="BLU21" s="125"/>
      <c r="BLV21" s="125"/>
      <c r="BLW21" s="125"/>
      <c r="BLX21" s="125"/>
      <c r="BLY21" s="125"/>
      <c r="BLZ21" s="125"/>
      <c r="BMA21" s="125"/>
      <c r="BMB21" s="125"/>
      <c r="BMC21" s="125"/>
      <c r="BMD21" s="125"/>
      <c r="BME21" s="125"/>
      <c r="BMF21" s="125"/>
      <c r="BMG21" s="125"/>
      <c r="BMH21" s="125"/>
      <c r="BMI21" s="125"/>
      <c r="BMJ21" s="125"/>
      <c r="BMK21" s="125"/>
      <c r="BML21" s="125"/>
      <c r="BMM21" s="125"/>
      <c r="BMN21" s="125"/>
      <c r="BMO21" s="125"/>
      <c r="BMP21" s="125"/>
      <c r="BMQ21" s="125"/>
      <c r="BMR21" s="125"/>
      <c r="BMS21" s="125"/>
      <c r="BMT21" s="125"/>
      <c r="BMU21" s="125"/>
      <c r="BMV21" s="125"/>
      <c r="BMW21" s="125"/>
      <c r="BMX21" s="125"/>
      <c r="BMY21" s="125"/>
      <c r="BMZ21" s="125"/>
      <c r="BNA21" s="125"/>
      <c r="BNB21" s="125"/>
      <c r="BNC21" s="125"/>
      <c r="BND21" s="125"/>
      <c r="BNE21" s="125"/>
      <c r="BNF21" s="125"/>
      <c r="BNG21" s="125"/>
      <c r="BNH21" s="125"/>
      <c r="BNI21" s="125"/>
      <c r="BNJ21" s="125"/>
      <c r="BNK21" s="125"/>
      <c r="BNL21" s="125"/>
      <c r="BNM21" s="125"/>
      <c r="BNN21" s="125"/>
      <c r="BNO21" s="125"/>
      <c r="BNP21" s="125"/>
      <c r="BNQ21" s="125"/>
      <c r="BNR21" s="125"/>
      <c r="BNS21" s="125"/>
      <c r="BNT21" s="125"/>
      <c r="BNU21" s="125"/>
      <c r="BNV21" s="125"/>
      <c r="BNW21" s="125"/>
      <c r="BNX21" s="125"/>
      <c r="BNY21" s="125"/>
      <c r="BNZ21" s="125"/>
      <c r="BOA21" s="125"/>
      <c r="BOB21" s="125"/>
      <c r="BOC21" s="125"/>
      <c r="BOD21" s="125"/>
      <c r="BOE21" s="125"/>
      <c r="BOF21" s="125"/>
      <c r="BOG21" s="125"/>
      <c r="BOH21" s="125"/>
      <c r="BOI21" s="125"/>
      <c r="BOJ21" s="125"/>
      <c r="BOK21" s="125"/>
      <c r="BOL21" s="125"/>
      <c r="BOM21" s="125"/>
      <c r="BON21" s="125"/>
      <c r="BOO21" s="125"/>
      <c r="BOP21" s="125"/>
      <c r="BOQ21" s="125"/>
      <c r="BOR21" s="125"/>
      <c r="BOS21" s="125"/>
      <c r="BOT21" s="125"/>
      <c r="BOU21" s="125"/>
      <c r="BOV21" s="125"/>
      <c r="BOW21" s="125"/>
      <c r="BOX21" s="125"/>
      <c r="BOY21" s="125"/>
      <c r="BOZ21" s="125"/>
      <c r="BPA21" s="125"/>
      <c r="BPB21" s="125"/>
      <c r="BPC21" s="125"/>
      <c r="BPD21" s="125"/>
      <c r="BPE21" s="125"/>
      <c r="BPF21" s="125"/>
      <c r="BPG21" s="125"/>
      <c r="BPH21" s="125"/>
      <c r="BPI21" s="125"/>
      <c r="BPJ21" s="125"/>
      <c r="BPK21" s="125"/>
      <c r="BPL21" s="125"/>
      <c r="BPM21" s="125"/>
      <c r="BPN21" s="125"/>
      <c r="BPO21" s="125"/>
      <c r="BPP21" s="125"/>
      <c r="BPQ21" s="125"/>
      <c r="BPR21" s="125"/>
      <c r="BPS21" s="125"/>
      <c r="BPT21" s="125"/>
      <c r="BPU21" s="125"/>
      <c r="BPV21" s="125"/>
      <c r="BPW21" s="125"/>
      <c r="BPX21" s="125"/>
      <c r="BPY21" s="125"/>
      <c r="BPZ21" s="125"/>
      <c r="BQA21" s="125"/>
      <c r="BQB21" s="125"/>
      <c r="BQC21" s="125"/>
      <c r="BQD21" s="125"/>
      <c r="BQE21" s="125"/>
      <c r="BQF21" s="125"/>
      <c r="BQG21" s="125"/>
      <c r="BQH21" s="125"/>
      <c r="BQI21" s="125"/>
      <c r="BQJ21" s="125"/>
      <c r="BQK21" s="125"/>
      <c r="BQL21" s="125"/>
      <c r="BQM21" s="125"/>
      <c r="BQN21" s="125"/>
      <c r="BQO21" s="125"/>
      <c r="BQP21" s="125"/>
      <c r="BQQ21" s="125"/>
      <c r="BQR21" s="125"/>
      <c r="BQS21" s="125"/>
      <c r="BQT21" s="125"/>
      <c r="BQU21" s="125"/>
      <c r="BQV21" s="125"/>
      <c r="BQW21" s="125"/>
      <c r="BQX21" s="125"/>
      <c r="BQY21" s="125"/>
      <c r="BQZ21" s="125"/>
      <c r="BRA21" s="125"/>
      <c r="BRB21" s="125"/>
      <c r="BRC21" s="125"/>
      <c r="BRD21" s="125"/>
      <c r="BRE21" s="125"/>
      <c r="BRF21" s="125"/>
      <c r="BRG21" s="125"/>
      <c r="BRH21" s="125"/>
      <c r="BRI21" s="125"/>
      <c r="BRJ21" s="125"/>
      <c r="BRK21" s="125"/>
      <c r="BRL21" s="125"/>
      <c r="BRM21" s="125"/>
      <c r="BRN21" s="125"/>
      <c r="BRO21" s="125"/>
      <c r="BRP21" s="125"/>
      <c r="BRQ21" s="125"/>
      <c r="BRR21" s="125"/>
      <c r="BRS21" s="125"/>
      <c r="BRT21" s="125"/>
      <c r="BRU21" s="125"/>
      <c r="BRV21" s="125"/>
      <c r="BRW21" s="125"/>
      <c r="BRX21" s="125"/>
      <c r="BRY21" s="125"/>
      <c r="BRZ21" s="125"/>
      <c r="BSA21" s="125"/>
      <c r="BSB21" s="125"/>
      <c r="BSC21" s="125"/>
      <c r="BSD21" s="125"/>
      <c r="BSE21" s="125"/>
      <c r="BSF21" s="125"/>
      <c r="BSG21" s="125"/>
      <c r="BSH21" s="125"/>
      <c r="BSI21" s="125"/>
      <c r="BSJ21" s="125"/>
      <c r="BSK21" s="125"/>
      <c r="BSL21" s="125"/>
      <c r="BSM21" s="125"/>
      <c r="BSN21" s="125"/>
      <c r="BSO21" s="125"/>
      <c r="BSP21" s="125"/>
      <c r="BSQ21" s="125"/>
      <c r="BSR21" s="125"/>
      <c r="BSS21" s="125"/>
      <c r="BST21" s="125"/>
      <c r="BSU21" s="125"/>
      <c r="BSV21" s="125"/>
      <c r="BSW21" s="125"/>
      <c r="BSX21" s="125"/>
      <c r="BSY21" s="125"/>
      <c r="BSZ21" s="125"/>
      <c r="BTA21" s="125"/>
      <c r="BTB21" s="125"/>
      <c r="BTC21" s="125"/>
      <c r="BTD21" s="125"/>
      <c r="BTE21" s="125"/>
      <c r="BTF21" s="125"/>
      <c r="BTG21" s="125"/>
      <c r="BTH21" s="125"/>
      <c r="BTI21" s="125"/>
      <c r="BTJ21" s="125"/>
      <c r="BTK21" s="125"/>
      <c r="BTL21" s="125"/>
      <c r="BTM21" s="125"/>
      <c r="BTN21" s="125"/>
      <c r="BTO21" s="125"/>
      <c r="BTP21" s="125"/>
      <c r="BTQ21" s="125"/>
      <c r="BTR21" s="125"/>
      <c r="BTS21" s="125"/>
      <c r="BTT21" s="125"/>
      <c r="BTU21" s="125"/>
      <c r="BTV21" s="125"/>
      <c r="BTW21" s="125"/>
      <c r="BTX21" s="125"/>
      <c r="BTY21" s="125"/>
      <c r="BTZ21" s="125"/>
      <c r="BUA21" s="125"/>
      <c r="BUB21" s="125"/>
      <c r="BUC21" s="125"/>
      <c r="BUD21" s="125"/>
      <c r="BUE21" s="125"/>
      <c r="BUF21" s="125"/>
      <c r="BUG21" s="125"/>
      <c r="BUH21" s="125"/>
      <c r="BUI21" s="125"/>
      <c r="BUJ21" s="125"/>
      <c r="BUK21" s="125"/>
      <c r="BUL21" s="125"/>
      <c r="BUM21" s="125"/>
      <c r="BUN21" s="125"/>
      <c r="BUO21" s="125"/>
      <c r="BUP21" s="125"/>
      <c r="BUQ21" s="125"/>
      <c r="BUR21" s="125"/>
      <c r="BUS21" s="125"/>
      <c r="BUT21" s="125"/>
      <c r="BUU21" s="125"/>
      <c r="BUV21" s="125"/>
      <c r="BUW21" s="125"/>
      <c r="BUX21" s="125"/>
      <c r="BUY21" s="125"/>
      <c r="BUZ21" s="125"/>
      <c r="BVA21" s="125"/>
      <c r="BVB21" s="125"/>
      <c r="BVC21" s="125"/>
      <c r="BVD21" s="125"/>
      <c r="BVE21" s="125"/>
      <c r="BVF21" s="125"/>
      <c r="BVG21" s="125"/>
      <c r="BVH21" s="125"/>
      <c r="BVI21" s="125"/>
      <c r="BVJ21" s="125"/>
      <c r="BVK21" s="125"/>
      <c r="BVL21" s="125"/>
      <c r="BVM21" s="125"/>
      <c r="BVN21" s="125"/>
      <c r="BVO21" s="125"/>
      <c r="BVP21" s="125"/>
      <c r="BVQ21" s="125"/>
      <c r="BVR21" s="125"/>
      <c r="BVS21" s="125"/>
      <c r="BVT21" s="125"/>
      <c r="BVU21" s="125"/>
      <c r="BVV21" s="125"/>
      <c r="BVW21" s="125"/>
      <c r="BVX21" s="125"/>
      <c r="BVY21" s="125"/>
      <c r="BVZ21" s="125"/>
      <c r="BWA21" s="125"/>
      <c r="BWB21" s="125"/>
      <c r="BWC21" s="125"/>
      <c r="BWD21" s="125"/>
      <c r="BWE21" s="125"/>
      <c r="BWF21" s="125"/>
      <c r="BWG21" s="125"/>
      <c r="BWH21" s="125"/>
      <c r="BWI21" s="125"/>
      <c r="BWJ21" s="125"/>
      <c r="BWK21" s="125"/>
      <c r="BWL21" s="125"/>
      <c r="BWM21" s="125"/>
      <c r="BWN21" s="125"/>
      <c r="BWO21" s="125"/>
      <c r="BWP21" s="125"/>
      <c r="BWQ21" s="125"/>
      <c r="BWR21" s="125"/>
      <c r="BWS21" s="125"/>
      <c r="BWT21" s="125"/>
      <c r="BWU21" s="125"/>
      <c r="BWV21" s="125"/>
      <c r="BWW21" s="125"/>
      <c r="BWX21" s="125"/>
      <c r="BWY21" s="125"/>
      <c r="BWZ21" s="125"/>
      <c r="BXA21" s="125"/>
      <c r="BXB21" s="125"/>
      <c r="BXC21" s="125"/>
      <c r="BXD21" s="125"/>
      <c r="BXE21" s="125"/>
      <c r="BXF21" s="125"/>
      <c r="BXG21" s="125"/>
      <c r="BXH21" s="125"/>
      <c r="BXI21" s="125"/>
      <c r="BXJ21" s="125"/>
      <c r="BXK21" s="125"/>
      <c r="BXL21" s="125"/>
      <c r="BXM21" s="125"/>
      <c r="BXN21" s="125"/>
      <c r="BXO21" s="125"/>
      <c r="BXP21" s="125"/>
      <c r="BXQ21" s="125"/>
      <c r="BXR21" s="125"/>
      <c r="BXS21" s="125"/>
      <c r="BXT21" s="125"/>
      <c r="BXU21" s="125"/>
      <c r="BXV21" s="125"/>
      <c r="BXW21" s="125"/>
      <c r="BXX21" s="125"/>
      <c r="BXY21" s="125"/>
      <c r="BXZ21" s="125"/>
      <c r="BYA21" s="125"/>
      <c r="BYB21" s="125"/>
      <c r="BYC21" s="125"/>
      <c r="BYD21" s="125"/>
      <c r="BYE21" s="125"/>
      <c r="BYF21" s="125"/>
      <c r="BYG21" s="125"/>
      <c r="BYH21" s="125"/>
      <c r="BYI21" s="125"/>
      <c r="BYJ21" s="125"/>
      <c r="BYK21" s="125"/>
      <c r="BYL21" s="125"/>
      <c r="BYM21" s="125"/>
      <c r="BYN21" s="125"/>
      <c r="BYO21" s="125"/>
      <c r="BYP21" s="125"/>
      <c r="BYQ21" s="125"/>
      <c r="BYR21" s="125"/>
      <c r="BYS21" s="125"/>
      <c r="BYT21" s="125"/>
      <c r="BYU21" s="125"/>
      <c r="BYV21" s="125"/>
      <c r="BYW21" s="125"/>
      <c r="BYX21" s="125"/>
      <c r="BYY21" s="125"/>
      <c r="BYZ21" s="125"/>
      <c r="BZA21" s="125"/>
      <c r="BZB21" s="125"/>
      <c r="BZC21" s="125"/>
      <c r="BZD21" s="125"/>
      <c r="BZE21" s="125"/>
      <c r="BZF21" s="125"/>
      <c r="BZG21" s="125"/>
      <c r="BZH21" s="125"/>
      <c r="BZI21" s="125"/>
      <c r="BZJ21" s="125"/>
      <c r="BZK21" s="125"/>
      <c r="BZL21" s="125"/>
      <c r="BZM21" s="125"/>
      <c r="BZN21" s="125"/>
      <c r="BZO21" s="125"/>
      <c r="BZP21" s="125"/>
      <c r="BZQ21" s="125"/>
      <c r="BZR21" s="125"/>
      <c r="BZS21" s="125"/>
      <c r="BZT21" s="125"/>
      <c r="BZU21" s="125"/>
      <c r="BZV21" s="125"/>
      <c r="BZW21" s="125"/>
      <c r="BZX21" s="125"/>
      <c r="BZY21" s="125"/>
      <c r="BZZ21" s="125"/>
      <c r="CAA21" s="125"/>
      <c r="CAB21" s="125"/>
      <c r="CAC21" s="125"/>
      <c r="CAD21" s="125"/>
      <c r="CAE21" s="125"/>
      <c r="CAF21" s="125"/>
      <c r="CAG21" s="125"/>
      <c r="CAH21" s="125"/>
      <c r="CAI21" s="125"/>
      <c r="CAJ21" s="125"/>
      <c r="CAK21" s="125"/>
      <c r="CAL21" s="125"/>
      <c r="CAM21" s="125"/>
      <c r="CAN21" s="125"/>
      <c r="CAO21" s="125"/>
      <c r="CAP21" s="125"/>
      <c r="CAQ21" s="125"/>
      <c r="CAR21" s="125"/>
      <c r="CAS21" s="125"/>
      <c r="CAT21" s="125"/>
      <c r="CAU21" s="125"/>
      <c r="CAV21" s="125"/>
      <c r="CAW21" s="125"/>
      <c r="CAX21" s="125"/>
      <c r="CAY21" s="125"/>
      <c r="CAZ21" s="125"/>
      <c r="CBA21" s="125"/>
      <c r="CBB21" s="125"/>
      <c r="CBC21" s="125"/>
      <c r="CBD21" s="125"/>
      <c r="CBE21" s="125"/>
      <c r="CBF21" s="125"/>
      <c r="CBG21" s="125"/>
      <c r="CBH21" s="125"/>
      <c r="CBI21" s="125"/>
      <c r="CBJ21" s="125"/>
      <c r="CBK21" s="125"/>
      <c r="CBL21" s="125"/>
      <c r="CBM21" s="125"/>
      <c r="CBN21" s="125"/>
      <c r="CBO21" s="125"/>
      <c r="CBP21" s="125"/>
      <c r="CBQ21" s="125"/>
      <c r="CBR21" s="125"/>
      <c r="CBS21" s="125"/>
      <c r="CBT21" s="125"/>
      <c r="CBU21" s="125"/>
      <c r="CBV21" s="125"/>
      <c r="CBW21" s="125"/>
      <c r="CBX21" s="125"/>
      <c r="CBY21" s="125"/>
      <c r="CBZ21" s="125"/>
      <c r="CCA21" s="125"/>
      <c r="CCB21" s="125"/>
      <c r="CCC21" s="125"/>
      <c r="CCD21" s="125"/>
      <c r="CCE21" s="125"/>
      <c r="CCF21" s="125"/>
      <c r="CCG21" s="125"/>
      <c r="CCH21" s="125"/>
      <c r="CCI21" s="125"/>
      <c r="CCJ21" s="125"/>
      <c r="CCK21" s="125"/>
      <c r="CCL21" s="125"/>
      <c r="CCM21" s="125"/>
      <c r="CCN21" s="125"/>
      <c r="CCO21" s="125"/>
      <c r="CCP21" s="125"/>
      <c r="CCQ21" s="125"/>
      <c r="CCR21" s="125"/>
      <c r="CCS21" s="125"/>
      <c r="CCT21" s="125"/>
      <c r="CCU21" s="125"/>
      <c r="CCV21" s="125"/>
      <c r="CCW21" s="125"/>
      <c r="CCX21" s="125"/>
      <c r="CCY21" s="125"/>
      <c r="CCZ21" s="125"/>
      <c r="CDA21" s="125"/>
      <c r="CDB21" s="125"/>
      <c r="CDC21" s="125"/>
      <c r="CDD21" s="125"/>
      <c r="CDE21" s="125"/>
      <c r="CDF21" s="125"/>
      <c r="CDG21" s="125"/>
      <c r="CDH21" s="125"/>
      <c r="CDI21" s="125"/>
      <c r="CDJ21" s="125"/>
      <c r="CDK21" s="125"/>
      <c r="CDL21" s="125"/>
      <c r="CDM21" s="125"/>
      <c r="CDN21" s="125"/>
      <c r="CDO21" s="125"/>
      <c r="CDP21" s="125"/>
      <c r="CDQ21" s="125"/>
      <c r="CDR21" s="125"/>
      <c r="CDS21" s="125"/>
      <c r="CDT21" s="125"/>
      <c r="CDU21" s="125"/>
      <c r="CDV21" s="125"/>
      <c r="CDW21" s="125"/>
      <c r="CDX21" s="125"/>
      <c r="CDY21" s="125"/>
      <c r="CDZ21" s="125"/>
      <c r="CEA21" s="125"/>
      <c r="CEB21" s="125"/>
      <c r="CEC21" s="125"/>
      <c r="CED21" s="125"/>
      <c r="CEE21" s="125"/>
      <c r="CEF21" s="125"/>
      <c r="CEG21" s="125"/>
      <c r="CEH21" s="125"/>
      <c r="CEI21" s="125"/>
      <c r="CEJ21" s="125"/>
      <c r="CEK21" s="125"/>
      <c r="CEL21" s="125"/>
      <c r="CEM21" s="125"/>
      <c r="CEN21" s="125"/>
      <c r="CEO21" s="125"/>
      <c r="CEP21" s="125"/>
      <c r="CEQ21" s="125"/>
      <c r="CER21" s="125"/>
      <c r="CES21" s="125"/>
      <c r="CET21" s="125"/>
      <c r="CEU21" s="125"/>
      <c r="CEV21" s="125"/>
      <c r="CEW21" s="125"/>
      <c r="CEX21" s="125"/>
      <c r="CEY21" s="125"/>
      <c r="CEZ21" s="125"/>
      <c r="CFA21" s="125"/>
      <c r="CFB21" s="125"/>
      <c r="CFC21" s="125"/>
      <c r="CFD21" s="125"/>
      <c r="CFE21" s="125"/>
      <c r="CFF21" s="125"/>
      <c r="CFG21" s="125"/>
      <c r="CFH21" s="125"/>
      <c r="CFI21" s="125"/>
      <c r="CFJ21" s="125"/>
      <c r="CFK21" s="125"/>
      <c r="CFL21" s="125"/>
      <c r="CFM21" s="125"/>
      <c r="CFN21" s="125"/>
      <c r="CFO21" s="125"/>
      <c r="CFP21" s="125"/>
      <c r="CFQ21" s="125"/>
      <c r="CFR21" s="125"/>
      <c r="CFS21" s="125"/>
      <c r="CFT21" s="125"/>
      <c r="CFU21" s="125"/>
      <c r="CFV21" s="125"/>
      <c r="CFW21" s="125"/>
      <c r="CFX21" s="125"/>
      <c r="CFY21" s="125"/>
      <c r="CFZ21" s="125"/>
      <c r="CGA21" s="125"/>
      <c r="CGB21" s="125"/>
      <c r="CGC21" s="125"/>
      <c r="CGD21" s="125"/>
      <c r="CGE21" s="125"/>
      <c r="CGF21" s="125"/>
      <c r="CGG21" s="125"/>
      <c r="CGH21" s="125"/>
      <c r="CGI21" s="125"/>
      <c r="CGJ21" s="125"/>
      <c r="CGK21" s="125"/>
      <c r="CGL21" s="125"/>
      <c r="CGM21" s="125"/>
      <c r="CGN21" s="125"/>
      <c r="CGO21" s="125"/>
      <c r="CGP21" s="125"/>
      <c r="CGQ21" s="125"/>
      <c r="CGR21" s="125"/>
      <c r="CGS21" s="125"/>
      <c r="CGT21" s="125"/>
      <c r="CGU21" s="125"/>
      <c r="CGV21" s="125"/>
      <c r="CGW21" s="125"/>
      <c r="CGX21" s="125"/>
      <c r="CGY21" s="125"/>
      <c r="CGZ21" s="125"/>
      <c r="CHA21" s="125"/>
      <c r="CHB21" s="125"/>
      <c r="CHC21" s="125"/>
      <c r="CHD21" s="125"/>
      <c r="CHE21" s="125"/>
      <c r="CHF21" s="125"/>
      <c r="CHG21" s="125"/>
      <c r="CHH21" s="125"/>
      <c r="CHI21" s="125"/>
      <c r="CHJ21" s="125"/>
      <c r="CHK21" s="125"/>
      <c r="CHL21" s="125"/>
      <c r="CHM21" s="125"/>
      <c r="CHN21" s="125"/>
      <c r="CHO21" s="125"/>
      <c r="CHP21" s="125"/>
      <c r="CHQ21" s="125"/>
      <c r="CHR21" s="125"/>
      <c r="CHS21" s="125"/>
      <c r="CHT21" s="125"/>
      <c r="CHU21" s="125"/>
      <c r="CHV21" s="125"/>
      <c r="CHW21" s="125"/>
      <c r="CHX21" s="125"/>
      <c r="CHY21" s="125"/>
      <c r="CHZ21" s="125"/>
      <c r="CIA21" s="125"/>
      <c r="CIB21" s="125"/>
      <c r="CIC21" s="125"/>
      <c r="CID21" s="125"/>
      <c r="CIE21" s="125"/>
      <c r="CIF21" s="125"/>
      <c r="CIG21" s="125"/>
      <c r="CIH21" s="125"/>
      <c r="CII21" s="125"/>
      <c r="CIJ21" s="125"/>
      <c r="CIK21" s="125"/>
      <c r="CIL21" s="125"/>
      <c r="CIM21" s="125"/>
      <c r="CIN21" s="125"/>
      <c r="CIO21" s="125"/>
      <c r="CIP21" s="125"/>
      <c r="CIQ21" s="125"/>
      <c r="CIR21" s="125"/>
      <c r="CIS21" s="125"/>
      <c r="CIT21" s="125"/>
      <c r="CIU21" s="125"/>
      <c r="CIV21" s="125"/>
      <c r="CIW21" s="125"/>
      <c r="CIX21" s="125"/>
      <c r="CIY21" s="125"/>
      <c r="CIZ21" s="125"/>
      <c r="CJA21" s="125"/>
      <c r="CJB21" s="125"/>
      <c r="CJC21" s="125"/>
      <c r="CJD21" s="125"/>
      <c r="CJE21" s="125"/>
      <c r="CJF21" s="125"/>
      <c r="CJG21" s="125"/>
      <c r="CJH21" s="125"/>
      <c r="CJI21" s="125"/>
      <c r="CJJ21" s="125"/>
      <c r="CJK21" s="125"/>
      <c r="CJL21" s="125"/>
      <c r="CJM21" s="125"/>
      <c r="CJN21" s="125"/>
      <c r="CJO21" s="125"/>
      <c r="CJP21" s="125"/>
      <c r="CJQ21" s="125"/>
      <c r="CJR21" s="125"/>
      <c r="CJS21" s="125"/>
      <c r="CJT21" s="125"/>
      <c r="CJU21" s="125"/>
      <c r="CJV21" s="125"/>
      <c r="CJW21" s="125"/>
      <c r="CJX21" s="125"/>
      <c r="CJY21" s="125"/>
      <c r="CJZ21" s="125"/>
      <c r="CKA21" s="125"/>
      <c r="CKB21" s="125"/>
      <c r="CKC21" s="125"/>
      <c r="CKD21" s="125"/>
      <c r="CKE21" s="125"/>
      <c r="CKF21" s="125"/>
      <c r="CKG21" s="125"/>
      <c r="CKH21" s="125"/>
      <c r="CKI21" s="125"/>
      <c r="CKJ21" s="125"/>
      <c r="CKK21" s="125"/>
      <c r="CKL21" s="125"/>
      <c r="CKM21" s="125"/>
      <c r="CKN21" s="125"/>
      <c r="CKO21" s="125"/>
      <c r="CKP21" s="125"/>
      <c r="CKQ21" s="125"/>
      <c r="CKR21" s="125"/>
      <c r="CKS21" s="125"/>
      <c r="CKT21" s="125"/>
      <c r="CKU21" s="125"/>
      <c r="CKV21" s="125"/>
      <c r="CKW21" s="125"/>
      <c r="CKX21" s="125"/>
      <c r="CKY21" s="125"/>
      <c r="CKZ21" s="125"/>
      <c r="CLA21" s="125"/>
      <c r="CLB21" s="125"/>
      <c r="CLC21" s="125"/>
      <c r="CLD21" s="125"/>
      <c r="CLE21" s="125"/>
      <c r="CLF21" s="125"/>
      <c r="CLG21" s="125"/>
      <c r="CLH21" s="125"/>
      <c r="CLI21" s="125"/>
      <c r="CLJ21" s="125"/>
      <c r="CLK21" s="125"/>
      <c r="CLL21" s="125"/>
      <c r="CLM21" s="125"/>
      <c r="CLN21" s="125"/>
      <c r="CLO21" s="125"/>
      <c r="CLP21" s="125"/>
      <c r="CLQ21" s="125"/>
      <c r="CLR21" s="125"/>
      <c r="CLS21" s="125"/>
      <c r="CLT21" s="125"/>
      <c r="CLU21" s="125"/>
      <c r="CLV21" s="125"/>
      <c r="CLW21" s="125"/>
      <c r="CLX21" s="125"/>
      <c r="CLY21" s="125"/>
      <c r="CLZ21" s="125"/>
      <c r="CMA21" s="125"/>
      <c r="CMB21" s="125"/>
      <c r="CMC21" s="125"/>
      <c r="CMD21" s="125"/>
      <c r="CME21" s="125"/>
      <c r="CMF21" s="125"/>
      <c r="CMG21" s="125"/>
      <c r="CMH21" s="125"/>
      <c r="CMI21" s="125"/>
      <c r="CMJ21" s="125"/>
      <c r="CMK21" s="125"/>
      <c r="CML21" s="125"/>
      <c r="CMM21" s="125"/>
      <c r="CMN21" s="125"/>
      <c r="CMO21" s="125"/>
      <c r="CMP21" s="125"/>
      <c r="CMQ21" s="125"/>
      <c r="CMR21" s="125"/>
      <c r="CMS21" s="125"/>
      <c r="CMT21" s="125"/>
      <c r="CMU21" s="125"/>
      <c r="CMV21" s="125"/>
      <c r="CMW21" s="125"/>
      <c r="CMX21" s="125"/>
      <c r="CMY21" s="125"/>
      <c r="CMZ21" s="125"/>
      <c r="CNA21" s="125"/>
      <c r="CNB21" s="125"/>
      <c r="CNC21" s="125"/>
      <c r="CND21" s="125"/>
      <c r="CNE21" s="125"/>
      <c r="CNF21" s="125"/>
      <c r="CNG21" s="125"/>
      <c r="CNH21" s="125"/>
      <c r="CNI21" s="125"/>
      <c r="CNJ21" s="125"/>
      <c r="CNK21" s="125"/>
      <c r="CNL21" s="125"/>
      <c r="CNM21" s="125"/>
      <c r="CNN21" s="125"/>
      <c r="CNO21" s="125"/>
      <c r="CNP21" s="125"/>
      <c r="CNQ21" s="125"/>
      <c r="CNR21" s="125"/>
      <c r="CNS21" s="125"/>
      <c r="CNT21" s="125"/>
      <c r="CNU21" s="125"/>
      <c r="CNV21" s="125"/>
      <c r="CNW21" s="125"/>
      <c r="CNX21" s="125"/>
      <c r="CNY21" s="125"/>
      <c r="CNZ21" s="125"/>
      <c r="COA21" s="125"/>
      <c r="COB21" s="125"/>
      <c r="COC21" s="125"/>
      <c r="COD21" s="125"/>
      <c r="COE21" s="125"/>
      <c r="COF21" s="125"/>
      <c r="COG21" s="125"/>
      <c r="COH21" s="125"/>
      <c r="COI21" s="125"/>
      <c r="COJ21" s="125"/>
      <c r="COK21" s="125"/>
      <c r="COL21" s="125"/>
      <c r="COM21" s="125"/>
      <c r="CON21" s="125"/>
      <c r="COO21" s="125"/>
      <c r="COP21" s="125"/>
      <c r="COQ21" s="125"/>
      <c r="COR21" s="125"/>
      <c r="COS21" s="125"/>
      <c r="COT21" s="125"/>
      <c r="COU21" s="125"/>
      <c r="COV21" s="125"/>
      <c r="COW21" s="125"/>
      <c r="COX21" s="125"/>
      <c r="COY21" s="125"/>
      <c r="COZ21" s="125"/>
      <c r="CPA21" s="125"/>
      <c r="CPB21" s="125"/>
      <c r="CPC21" s="125"/>
      <c r="CPD21" s="125"/>
      <c r="CPE21" s="125"/>
      <c r="CPF21" s="125"/>
      <c r="CPG21" s="125"/>
      <c r="CPH21" s="125"/>
      <c r="CPI21" s="125"/>
      <c r="CPJ21" s="125"/>
      <c r="CPK21" s="125"/>
      <c r="CPL21" s="125"/>
      <c r="CPM21" s="125"/>
      <c r="CPN21" s="125"/>
      <c r="CPO21" s="125"/>
      <c r="CPP21" s="125"/>
      <c r="CPQ21" s="125"/>
      <c r="CPR21" s="125"/>
      <c r="CPS21" s="125"/>
      <c r="CPT21" s="125"/>
      <c r="CPU21" s="125"/>
      <c r="CPV21" s="125"/>
      <c r="CPW21" s="125"/>
      <c r="CPX21" s="125"/>
      <c r="CPY21" s="125"/>
      <c r="CPZ21" s="125"/>
      <c r="CQA21" s="125"/>
      <c r="CQB21" s="125"/>
      <c r="CQC21" s="125"/>
      <c r="CQD21" s="125"/>
      <c r="CQE21" s="125"/>
      <c r="CQF21" s="125"/>
      <c r="CQG21" s="125"/>
      <c r="CQH21" s="125"/>
      <c r="CQI21" s="125"/>
      <c r="CQJ21" s="125"/>
      <c r="CQK21" s="125"/>
      <c r="CQL21" s="125"/>
      <c r="CQM21" s="125"/>
      <c r="CQN21" s="125"/>
      <c r="CQO21" s="125"/>
      <c r="CQP21" s="125"/>
      <c r="CQQ21" s="125"/>
      <c r="CQR21" s="125"/>
      <c r="CQS21" s="125"/>
      <c r="CQT21" s="125"/>
      <c r="CQU21" s="125"/>
      <c r="CQV21" s="125"/>
      <c r="CQW21" s="125"/>
      <c r="CQX21" s="125"/>
      <c r="CQY21" s="125"/>
      <c r="CQZ21" s="125"/>
      <c r="CRA21" s="125"/>
      <c r="CRB21" s="125"/>
      <c r="CRC21" s="125"/>
      <c r="CRD21" s="125"/>
      <c r="CRE21" s="125"/>
      <c r="CRF21" s="125"/>
      <c r="CRG21" s="125"/>
      <c r="CRH21" s="125"/>
      <c r="CRI21" s="125"/>
      <c r="CRJ21" s="125"/>
      <c r="CRK21" s="125"/>
      <c r="CRL21" s="125"/>
      <c r="CRM21" s="125"/>
      <c r="CRN21" s="125"/>
      <c r="CRO21" s="125"/>
      <c r="CRP21" s="125"/>
      <c r="CRQ21" s="125"/>
      <c r="CRR21" s="125"/>
      <c r="CRS21" s="125"/>
      <c r="CRT21" s="125"/>
      <c r="CRU21" s="125"/>
      <c r="CRV21" s="125"/>
      <c r="CRW21" s="125"/>
      <c r="CRX21" s="125"/>
      <c r="CRY21" s="125"/>
      <c r="CRZ21" s="125"/>
      <c r="CSA21" s="125"/>
      <c r="CSB21" s="125"/>
      <c r="CSC21" s="125"/>
      <c r="CSD21" s="125"/>
      <c r="CSE21" s="125"/>
      <c r="CSF21" s="125"/>
      <c r="CSG21" s="125"/>
      <c r="CSH21" s="125"/>
      <c r="CSI21" s="125"/>
      <c r="CSJ21" s="125"/>
      <c r="CSK21" s="125"/>
      <c r="CSL21" s="125"/>
      <c r="CSM21" s="125"/>
      <c r="CSN21" s="125"/>
      <c r="CSO21" s="125"/>
      <c r="CSP21" s="125"/>
      <c r="CSQ21" s="125"/>
      <c r="CSR21" s="125"/>
      <c r="CSS21" s="125"/>
      <c r="CST21" s="125"/>
      <c r="CSU21" s="125"/>
      <c r="CSV21" s="125"/>
      <c r="CSW21" s="125"/>
      <c r="CSX21" s="125"/>
      <c r="CSY21" s="125"/>
      <c r="CSZ21" s="125"/>
      <c r="CTA21" s="125"/>
      <c r="CTB21" s="125"/>
      <c r="CTC21" s="125"/>
      <c r="CTD21" s="125"/>
      <c r="CTE21" s="125"/>
      <c r="CTF21" s="125"/>
      <c r="CTG21" s="125"/>
      <c r="CTH21" s="125"/>
      <c r="CTI21" s="125"/>
      <c r="CTJ21" s="125"/>
      <c r="CTK21" s="125"/>
      <c r="CTL21" s="125"/>
      <c r="CTM21" s="125"/>
      <c r="CTN21" s="125"/>
      <c r="CTO21" s="125"/>
      <c r="CTP21" s="125"/>
      <c r="CTQ21" s="125"/>
      <c r="CTR21" s="125"/>
      <c r="CTS21" s="125"/>
      <c r="CTT21" s="125"/>
      <c r="CTU21" s="125"/>
      <c r="CTV21" s="125"/>
      <c r="CTW21" s="125"/>
      <c r="CTX21" s="125"/>
      <c r="CTY21" s="125"/>
      <c r="CTZ21" s="125"/>
      <c r="CUA21" s="125"/>
      <c r="CUB21" s="125"/>
      <c r="CUC21" s="125"/>
      <c r="CUD21" s="125"/>
      <c r="CUE21" s="125"/>
      <c r="CUF21" s="125"/>
      <c r="CUG21" s="125"/>
      <c r="CUH21" s="125"/>
      <c r="CUI21" s="125"/>
      <c r="CUJ21" s="125"/>
      <c r="CUK21" s="125"/>
      <c r="CUL21" s="125"/>
      <c r="CUM21" s="125"/>
      <c r="CUN21" s="125"/>
      <c r="CUO21" s="125"/>
      <c r="CUP21" s="125"/>
      <c r="CUQ21" s="125"/>
      <c r="CUR21" s="125"/>
      <c r="CUS21" s="125"/>
      <c r="CUT21" s="125"/>
      <c r="CUU21" s="125"/>
      <c r="CUV21" s="125"/>
      <c r="CUW21" s="125"/>
      <c r="CUX21" s="125"/>
      <c r="CUY21" s="125"/>
      <c r="CUZ21" s="125"/>
      <c r="CVA21" s="125"/>
      <c r="CVB21" s="125"/>
      <c r="CVC21" s="125"/>
      <c r="CVD21" s="125"/>
      <c r="CVE21" s="125"/>
      <c r="CVF21" s="125"/>
      <c r="CVG21" s="125"/>
      <c r="CVH21" s="125"/>
      <c r="CVI21" s="125"/>
      <c r="CVJ21" s="125"/>
      <c r="CVK21" s="125"/>
      <c r="CVL21" s="125"/>
      <c r="CVM21" s="125"/>
      <c r="CVN21" s="125"/>
      <c r="CVO21" s="125"/>
      <c r="CVP21" s="125"/>
      <c r="CVQ21" s="125"/>
      <c r="CVR21" s="125"/>
      <c r="CVS21" s="125"/>
      <c r="CVT21" s="125"/>
      <c r="CVU21" s="125"/>
      <c r="CVV21" s="125"/>
      <c r="CVW21" s="125"/>
      <c r="CVX21" s="125"/>
      <c r="CVY21" s="125"/>
      <c r="CVZ21" s="125"/>
      <c r="CWA21" s="125"/>
      <c r="CWB21" s="125"/>
      <c r="CWC21" s="125"/>
      <c r="CWD21" s="125"/>
      <c r="CWE21" s="125"/>
      <c r="CWF21" s="125"/>
      <c r="CWG21" s="125"/>
      <c r="CWH21" s="125"/>
      <c r="CWI21" s="125"/>
      <c r="CWJ21" s="125"/>
      <c r="CWK21" s="125"/>
      <c r="CWL21" s="125"/>
      <c r="CWM21" s="125"/>
      <c r="CWN21" s="125"/>
      <c r="CWO21" s="125"/>
      <c r="CWP21" s="125"/>
      <c r="CWQ21" s="125"/>
      <c r="CWR21" s="125"/>
      <c r="CWS21" s="125"/>
      <c r="CWT21" s="125"/>
      <c r="CWU21" s="125"/>
      <c r="CWV21" s="125"/>
      <c r="CWW21" s="125"/>
      <c r="CWX21" s="125"/>
      <c r="CWY21" s="125"/>
      <c r="CWZ21" s="125"/>
      <c r="CXA21" s="125"/>
      <c r="CXB21" s="125"/>
      <c r="CXC21" s="125"/>
      <c r="CXD21" s="125"/>
      <c r="CXE21" s="125"/>
      <c r="CXF21" s="125"/>
      <c r="CXG21" s="125"/>
      <c r="CXH21" s="125"/>
      <c r="CXI21" s="125"/>
      <c r="CXJ21" s="125"/>
      <c r="CXK21" s="125"/>
      <c r="CXL21" s="125"/>
      <c r="CXM21" s="125"/>
      <c r="CXN21" s="125"/>
      <c r="CXO21" s="125"/>
      <c r="CXP21" s="125"/>
      <c r="CXQ21" s="125"/>
      <c r="CXR21" s="125"/>
      <c r="CXS21" s="125"/>
      <c r="CXT21" s="125"/>
      <c r="CXU21" s="125"/>
      <c r="CXV21" s="125"/>
      <c r="CXW21" s="125"/>
      <c r="CXX21" s="125"/>
      <c r="CXY21" s="125"/>
      <c r="CXZ21" s="125"/>
      <c r="CYA21" s="125"/>
      <c r="CYB21" s="125"/>
      <c r="CYC21" s="125"/>
      <c r="CYD21" s="125"/>
      <c r="CYE21" s="125"/>
      <c r="CYF21" s="125"/>
      <c r="CYG21" s="125"/>
      <c r="CYH21" s="125"/>
      <c r="CYI21" s="125"/>
      <c r="CYJ21" s="125"/>
      <c r="CYK21" s="125"/>
      <c r="CYL21" s="125"/>
      <c r="CYM21" s="125"/>
      <c r="CYN21" s="125"/>
      <c r="CYO21" s="125"/>
      <c r="CYP21" s="125"/>
      <c r="CYQ21" s="125"/>
      <c r="CYR21" s="125"/>
      <c r="CYS21" s="125"/>
      <c r="CYT21" s="125"/>
      <c r="CYU21" s="125"/>
      <c r="CYV21" s="125"/>
      <c r="CYW21" s="125"/>
      <c r="CYX21" s="125"/>
      <c r="CYY21" s="125"/>
      <c r="CYZ21" s="125"/>
      <c r="CZA21" s="125"/>
      <c r="CZB21" s="125"/>
      <c r="CZC21" s="125"/>
      <c r="CZD21" s="125"/>
      <c r="CZE21" s="125"/>
      <c r="CZF21" s="125"/>
      <c r="CZG21" s="125"/>
      <c r="CZH21" s="125"/>
      <c r="CZI21" s="125"/>
      <c r="CZJ21" s="125"/>
      <c r="CZK21" s="125"/>
      <c r="CZL21" s="125"/>
      <c r="CZM21" s="125"/>
      <c r="CZN21" s="125"/>
      <c r="CZO21" s="125"/>
      <c r="CZP21" s="125"/>
      <c r="CZQ21" s="125"/>
      <c r="CZR21" s="125"/>
      <c r="CZS21" s="125"/>
      <c r="CZT21" s="125"/>
      <c r="CZU21" s="125"/>
      <c r="CZV21" s="125"/>
      <c r="CZW21" s="125"/>
      <c r="CZX21" s="125"/>
      <c r="CZY21" s="125"/>
      <c r="CZZ21" s="125"/>
      <c r="DAA21" s="125"/>
      <c r="DAB21" s="125"/>
      <c r="DAC21" s="125"/>
      <c r="DAD21" s="125"/>
      <c r="DAE21" s="125"/>
      <c r="DAF21" s="125"/>
      <c r="DAG21" s="125"/>
      <c r="DAH21" s="125"/>
      <c r="DAI21" s="125"/>
      <c r="DAJ21" s="125"/>
      <c r="DAK21" s="125"/>
      <c r="DAL21" s="125"/>
      <c r="DAM21" s="125"/>
      <c r="DAN21" s="125"/>
      <c r="DAO21" s="125"/>
      <c r="DAP21" s="125"/>
      <c r="DAQ21" s="125"/>
      <c r="DAR21" s="125"/>
      <c r="DAS21" s="125"/>
      <c r="DAT21" s="125"/>
      <c r="DAU21" s="125"/>
      <c r="DAV21" s="125"/>
      <c r="DAW21" s="125"/>
      <c r="DAX21" s="125"/>
      <c r="DAY21" s="125"/>
      <c r="DAZ21" s="125"/>
      <c r="DBA21" s="125"/>
      <c r="DBB21" s="125"/>
      <c r="DBC21" s="125"/>
      <c r="DBD21" s="125"/>
      <c r="DBE21" s="125"/>
      <c r="DBF21" s="125"/>
      <c r="DBG21" s="125"/>
      <c r="DBH21" s="125"/>
      <c r="DBI21" s="125"/>
      <c r="DBJ21" s="125"/>
      <c r="DBK21" s="125"/>
      <c r="DBL21" s="125"/>
      <c r="DBM21" s="125"/>
      <c r="DBN21" s="125"/>
      <c r="DBO21" s="125"/>
      <c r="DBP21" s="125"/>
      <c r="DBQ21" s="125"/>
      <c r="DBR21" s="125"/>
      <c r="DBS21" s="125"/>
      <c r="DBT21" s="125"/>
      <c r="DBU21" s="125"/>
      <c r="DBV21" s="125"/>
      <c r="DBW21" s="125"/>
      <c r="DBX21" s="125"/>
      <c r="DBY21" s="125"/>
      <c r="DBZ21" s="125"/>
      <c r="DCA21" s="125"/>
      <c r="DCB21" s="125"/>
      <c r="DCC21" s="125"/>
      <c r="DCD21" s="125"/>
      <c r="DCE21" s="125"/>
      <c r="DCF21" s="125"/>
      <c r="DCG21" s="125"/>
      <c r="DCH21" s="125"/>
      <c r="DCI21" s="125"/>
      <c r="DCJ21" s="125"/>
      <c r="DCK21" s="125"/>
      <c r="DCL21" s="125"/>
      <c r="DCM21" s="125"/>
      <c r="DCN21" s="125"/>
      <c r="DCO21" s="125"/>
      <c r="DCP21" s="125"/>
      <c r="DCQ21" s="125"/>
      <c r="DCR21" s="125"/>
      <c r="DCS21" s="125"/>
      <c r="DCT21" s="125"/>
      <c r="DCU21" s="125"/>
      <c r="DCV21" s="125"/>
      <c r="DCW21" s="125"/>
      <c r="DCX21" s="125"/>
      <c r="DCY21" s="125"/>
      <c r="DCZ21" s="125"/>
      <c r="DDA21" s="125"/>
      <c r="DDB21" s="125"/>
      <c r="DDC21" s="125"/>
      <c r="DDD21" s="125"/>
      <c r="DDE21" s="125"/>
      <c r="DDF21" s="125"/>
      <c r="DDG21" s="125"/>
      <c r="DDH21" s="125"/>
      <c r="DDI21" s="125"/>
      <c r="DDJ21" s="125"/>
      <c r="DDK21" s="125"/>
      <c r="DDL21" s="125"/>
      <c r="DDM21" s="125"/>
      <c r="DDN21" s="125"/>
      <c r="DDO21" s="125"/>
      <c r="DDP21" s="125"/>
      <c r="DDQ21" s="125"/>
      <c r="DDR21" s="125"/>
      <c r="DDS21" s="125"/>
      <c r="DDT21" s="125"/>
      <c r="DDU21" s="125"/>
      <c r="DDV21" s="125"/>
      <c r="DDW21" s="125"/>
      <c r="DDX21" s="125"/>
      <c r="DDY21" s="125"/>
      <c r="DDZ21" s="125"/>
      <c r="DEA21" s="125"/>
      <c r="DEB21" s="125"/>
      <c r="DEC21" s="125"/>
      <c r="DED21" s="125"/>
      <c r="DEE21" s="125"/>
      <c r="DEF21" s="125"/>
      <c r="DEG21" s="125"/>
      <c r="DEH21" s="125"/>
      <c r="DEI21" s="125"/>
      <c r="DEJ21" s="125"/>
      <c r="DEK21" s="125"/>
      <c r="DEL21" s="125"/>
      <c r="DEM21" s="125"/>
      <c r="DEN21" s="125"/>
      <c r="DEO21" s="125"/>
      <c r="DEP21" s="125"/>
      <c r="DEQ21" s="125"/>
      <c r="DER21" s="125"/>
      <c r="DES21" s="125"/>
      <c r="DET21" s="125"/>
      <c r="DEU21" s="125"/>
      <c r="DEV21" s="125"/>
      <c r="DEW21" s="125"/>
      <c r="DEX21" s="125"/>
      <c r="DEY21" s="125"/>
      <c r="DEZ21" s="125"/>
      <c r="DFA21" s="125"/>
      <c r="DFB21" s="125"/>
      <c r="DFC21" s="125"/>
      <c r="DFD21" s="125"/>
      <c r="DFE21" s="125"/>
      <c r="DFF21" s="125"/>
      <c r="DFG21" s="125"/>
      <c r="DFH21" s="125"/>
      <c r="DFI21" s="125"/>
      <c r="DFJ21" s="125"/>
      <c r="DFK21" s="125"/>
      <c r="DFL21" s="125"/>
      <c r="DFM21" s="125"/>
      <c r="DFN21" s="125"/>
      <c r="DFO21" s="125"/>
      <c r="DFP21" s="125"/>
      <c r="DFQ21" s="125"/>
      <c r="DFR21" s="125"/>
      <c r="DFS21" s="125"/>
      <c r="DFT21" s="125"/>
      <c r="DFU21" s="125"/>
      <c r="DFV21" s="125"/>
      <c r="DFW21" s="125"/>
      <c r="DFX21" s="125"/>
      <c r="DFY21" s="125"/>
      <c r="DFZ21" s="125"/>
      <c r="DGA21" s="125"/>
      <c r="DGB21" s="125"/>
      <c r="DGC21" s="125"/>
      <c r="DGD21" s="125"/>
      <c r="DGE21" s="125"/>
      <c r="DGF21" s="125"/>
      <c r="DGG21" s="125"/>
      <c r="DGH21" s="125"/>
      <c r="DGI21" s="125"/>
      <c r="DGJ21" s="125"/>
      <c r="DGK21" s="125"/>
      <c r="DGL21" s="125"/>
      <c r="DGM21" s="125"/>
      <c r="DGN21" s="125"/>
      <c r="DGO21" s="125"/>
      <c r="DGP21" s="125"/>
      <c r="DGQ21" s="125"/>
      <c r="DGR21" s="125"/>
      <c r="DGS21" s="125"/>
      <c r="DGT21" s="125"/>
      <c r="DGU21" s="125"/>
      <c r="DGV21" s="125"/>
      <c r="DGW21" s="125"/>
      <c r="DGX21" s="125"/>
      <c r="DGY21" s="125"/>
      <c r="DGZ21" s="125"/>
      <c r="DHA21" s="125"/>
      <c r="DHB21" s="125"/>
      <c r="DHC21" s="125"/>
      <c r="DHD21" s="125"/>
      <c r="DHE21" s="125"/>
      <c r="DHF21" s="125"/>
      <c r="DHG21" s="125"/>
      <c r="DHH21" s="125"/>
      <c r="DHI21" s="125"/>
      <c r="DHJ21" s="125"/>
      <c r="DHK21" s="125"/>
      <c r="DHL21" s="125"/>
      <c r="DHM21" s="125"/>
      <c r="DHN21" s="125"/>
      <c r="DHO21" s="125"/>
      <c r="DHP21" s="125"/>
      <c r="DHQ21" s="125"/>
      <c r="DHR21" s="125"/>
      <c r="DHS21" s="125"/>
      <c r="DHT21" s="125"/>
      <c r="DHU21" s="125"/>
      <c r="DHV21" s="125"/>
      <c r="DHW21" s="125"/>
      <c r="DHX21" s="125"/>
      <c r="DHY21" s="125"/>
      <c r="DHZ21" s="125"/>
      <c r="DIA21" s="125"/>
      <c r="DIB21" s="125"/>
      <c r="DIC21" s="125"/>
      <c r="DID21" s="125"/>
      <c r="DIE21" s="125"/>
      <c r="DIF21" s="125"/>
      <c r="DIG21" s="125"/>
      <c r="DIH21" s="125"/>
      <c r="DII21" s="125"/>
      <c r="DIJ21" s="125"/>
      <c r="DIK21" s="125"/>
      <c r="DIL21" s="125"/>
      <c r="DIM21" s="125"/>
      <c r="DIN21" s="125"/>
      <c r="DIO21" s="125"/>
      <c r="DIP21" s="125"/>
      <c r="DIQ21" s="125"/>
      <c r="DIR21" s="125"/>
      <c r="DIS21" s="125"/>
      <c r="DIT21" s="125"/>
      <c r="DIU21" s="125"/>
      <c r="DIV21" s="125"/>
      <c r="DIW21" s="125"/>
      <c r="DIX21" s="125"/>
      <c r="DIY21" s="125"/>
      <c r="DIZ21" s="125"/>
      <c r="DJA21" s="125"/>
      <c r="DJB21" s="125"/>
      <c r="DJC21" s="125"/>
      <c r="DJD21" s="125"/>
      <c r="DJE21" s="125"/>
      <c r="DJF21" s="125"/>
      <c r="DJG21" s="125"/>
      <c r="DJH21" s="125"/>
      <c r="DJI21" s="125"/>
      <c r="DJJ21" s="125"/>
      <c r="DJK21" s="125"/>
      <c r="DJL21" s="125"/>
      <c r="DJM21" s="125"/>
      <c r="DJN21" s="125"/>
      <c r="DJO21" s="125"/>
      <c r="DJP21" s="125"/>
      <c r="DJQ21" s="125"/>
      <c r="DJR21" s="125"/>
      <c r="DJS21" s="125"/>
      <c r="DJT21" s="125"/>
      <c r="DJU21" s="125"/>
      <c r="DJV21" s="125"/>
      <c r="DJW21" s="125"/>
      <c r="DJX21" s="125"/>
      <c r="DJY21" s="125"/>
      <c r="DJZ21" s="125"/>
      <c r="DKA21" s="125"/>
      <c r="DKB21" s="125"/>
      <c r="DKC21" s="125"/>
      <c r="DKD21" s="125"/>
      <c r="DKE21" s="125"/>
      <c r="DKF21" s="125"/>
      <c r="DKG21" s="125"/>
      <c r="DKH21" s="125"/>
      <c r="DKI21" s="125"/>
      <c r="DKJ21" s="125"/>
      <c r="DKK21" s="125"/>
      <c r="DKL21" s="125"/>
      <c r="DKM21" s="125"/>
      <c r="DKN21" s="125"/>
      <c r="DKO21" s="125"/>
      <c r="DKP21" s="125"/>
      <c r="DKQ21" s="125"/>
      <c r="DKR21" s="125"/>
      <c r="DKS21" s="125"/>
      <c r="DKT21" s="125"/>
      <c r="DKU21" s="125"/>
      <c r="DKV21" s="125"/>
      <c r="DKW21" s="125"/>
      <c r="DKX21" s="125"/>
      <c r="DKY21" s="125"/>
      <c r="DKZ21" s="125"/>
      <c r="DLA21" s="125"/>
      <c r="DLB21" s="125"/>
      <c r="DLC21" s="125"/>
      <c r="DLD21" s="125"/>
      <c r="DLE21" s="125"/>
      <c r="DLF21" s="125"/>
      <c r="DLG21" s="125"/>
      <c r="DLH21" s="125"/>
      <c r="DLI21" s="125"/>
      <c r="DLJ21" s="125"/>
      <c r="DLK21" s="125"/>
      <c r="DLL21" s="125"/>
      <c r="DLM21" s="125"/>
      <c r="DLN21" s="125"/>
      <c r="DLO21" s="125"/>
      <c r="DLP21" s="125"/>
      <c r="DLQ21" s="125"/>
      <c r="DLR21" s="125"/>
      <c r="DLS21" s="125"/>
      <c r="DLT21" s="125"/>
      <c r="DLU21" s="125"/>
      <c r="DLV21" s="125"/>
      <c r="DLW21" s="125"/>
      <c r="DLX21" s="125"/>
      <c r="DLY21" s="125"/>
      <c r="DLZ21" s="125"/>
      <c r="DMA21" s="125"/>
      <c r="DMB21" s="125"/>
      <c r="DMC21" s="125"/>
      <c r="DMD21" s="125"/>
      <c r="DME21" s="125"/>
      <c r="DMF21" s="125"/>
      <c r="DMG21" s="125"/>
      <c r="DMH21" s="125"/>
      <c r="DMI21" s="125"/>
      <c r="DMJ21" s="125"/>
      <c r="DMK21" s="125"/>
      <c r="DML21" s="125"/>
      <c r="DMM21" s="125"/>
      <c r="DMN21" s="125"/>
      <c r="DMO21" s="125"/>
      <c r="DMP21" s="125"/>
      <c r="DMQ21" s="125"/>
      <c r="DMR21" s="125"/>
      <c r="DMS21" s="125"/>
      <c r="DMT21" s="125"/>
      <c r="DMU21" s="125"/>
      <c r="DMV21" s="125"/>
      <c r="DMW21" s="125"/>
      <c r="DMX21" s="125"/>
      <c r="DMY21" s="125"/>
      <c r="DMZ21" s="125"/>
      <c r="DNA21" s="125"/>
      <c r="DNB21" s="125"/>
      <c r="DNC21" s="125"/>
      <c r="DND21" s="125"/>
      <c r="DNE21" s="125"/>
      <c r="DNF21" s="125"/>
      <c r="DNG21" s="125"/>
      <c r="DNH21" s="125"/>
      <c r="DNI21" s="125"/>
      <c r="DNJ21" s="125"/>
      <c r="DNK21" s="125"/>
      <c r="DNL21" s="125"/>
      <c r="DNM21" s="125"/>
      <c r="DNN21" s="125"/>
      <c r="DNO21" s="125"/>
      <c r="DNP21" s="125"/>
      <c r="DNQ21" s="125"/>
      <c r="DNR21" s="125"/>
      <c r="DNS21" s="125"/>
      <c r="DNT21" s="125"/>
      <c r="DNU21" s="125"/>
      <c r="DNV21" s="125"/>
      <c r="DNW21" s="125"/>
      <c r="DNX21" s="125"/>
      <c r="DNY21" s="125"/>
      <c r="DNZ21" s="125"/>
      <c r="DOA21" s="125"/>
      <c r="DOB21" s="125"/>
      <c r="DOC21" s="125"/>
      <c r="DOD21" s="125"/>
      <c r="DOE21" s="125"/>
      <c r="DOF21" s="125"/>
      <c r="DOG21" s="125"/>
      <c r="DOH21" s="125"/>
      <c r="DOI21" s="125"/>
      <c r="DOJ21" s="125"/>
      <c r="DOK21" s="125"/>
      <c r="DOL21" s="125"/>
      <c r="DOM21" s="125"/>
      <c r="DON21" s="125"/>
      <c r="DOO21" s="125"/>
      <c r="DOP21" s="125"/>
      <c r="DOQ21" s="125"/>
      <c r="DOR21" s="125"/>
      <c r="DOS21" s="125"/>
      <c r="DOT21" s="125"/>
      <c r="DOU21" s="125"/>
      <c r="DOV21" s="125"/>
      <c r="DOW21" s="125"/>
      <c r="DOX21" s="125"/>
      <c r="DOY21" s="125"/>
      <c r="DOZ21" s="125"/>
      <c r="DPA21" s="125"/>
      <c r="DPB21" s="125"/>
      <c r="DPC21" s="125"/>
      <c r="DPD21" s="125"/>
      <c r="DPE21" s="125"/>
      <c r="DPF21" s="125"/>
      <c r="DPG21" s="125"/>
      <c r="DPH21" s="125"/>
      <c r="DPI21" s="125"/>
      <c r="DPJ21" s="125"/>
      <c r="DPK21" s="125"/>
      <c r="DPL21" s="125"/>
      <c r="DPM21" s="125"/>
      <c r="DPN21" s="125"/>
      <c r="DPO21" s="125"/>
      <c r="DPP21" s="125"/>
      <c r="DPQ21" s="125"/>
      <c r="DPR21" s="125"/>
      <c r="DPS21" s="125"/>
      <c r="DPT21" s="125"/>
      <c r="DPU21" s="125"/>
      <c r="DPV21" s="125"/>
      <c r="DPW21" s="125"/>
      <c r="DPX21" s="125"/>
      <c r="DPY21" s="125"/>
      <c r="DPZ21" s="125"/>
      <c r="DQA21" s="125"/>
      <c r="DQB21" s="125"/>
      <c r="DQC21" s="125"/>
      <c r="DQD21" s="125"/>
      <c r="DQE21" s="125"/>
      <c r="DQF21" s="125"/>
      <c r="DQG21" s="125"/>
      <c r="DQH21" s="125"/>
      <c r="DQI21" s="125"/>
      <c r="DQJ21" s="125"/>
      <c r="DQK21" s="125"/>
      <c r="DQL21" s="125"/>
      <c r="DQM21" s="125"/>
      <c r="DQN21" s="125"/>
      <c r="DQO21" s="125"/>
      <c r="DQP21" s="125"/>
      <c r="DQQ21" s="125"/>
      <c r="DQR21" s="125"/>
      <c r="DQS21" s="125"/>
      <c r="DQT21" s="125"/>
      <c r="DQU21" s="125"/>
      <c r="DQV21" s="125"/>
      <c r="DQW21" s="125"/>
      <c r="DQX21" s="125"/>
      <c r="DQY21" s="125"/>
      <c r="DQZ21" s="125"/>
      <c r="DRA21" s="125"/>
      <c r="DRB21" s="125"/>
      <c r="DRC21" s="125"/>
      <c r="DRD21" s="125"/>
      <c r="DRE21" s="125"/>
      <c r="DRF21" s="125"/>
      <c r="DRG21" s="125"/>
      <c r="DRH21" s="125"/>
      <c r="DRI21" s="125"/>
      <c r="DRJ21" s="125"/>
      <c r="DRK21" s="125"/>
      <c r="DRL21" s="125"/>
      <c r="DRM21" s="125"/>
      <c r="DRN21" s="125"/>
      <c r="DRO21" s="125"/>
      <c r="DRP21" s="125"/>
      <c r="DRQ21" s="125"/>
      <c r="DRR21" s="125"/>
      <c r="DRS21" s="125"/>
      <c r="DRT21" s="125"/>
      <c r="DRU21" s="125"/>
      <c r="DRV21" s="125"/>
      <c r="DRW21" s="125"/>
      <c r="DRX21" s="125"/>
      <c r="DRY21" s="125"/>
      <c r="DRZ21" s="125"/>
      <c r="DSA21" s="125"/>
      <c r="DSB21" s="125"/>
      <c r="DSC21" s="125"/>
      <c r="DSD21" s="125"/>
      <c r="DSE21" s="125"/>
      <c r="DSF21" s="125"/>
      <c r="DSG21" s="125"/>
      <c r="DSH21" s="125"/>
      <c r="DSI21" s="125"/>
      <c r="DSJ21" s="125"/>
      <c r="DSK21" s="125"/>
      <c r="DSL21" s="125"/>
      <c r="DSM21" s="125"/>
      <c r="DSN21" s="125"/>
      <c r="DSO21" s="125"/>
      <c r="DSP21" s="125"/>
      <c r="DSQ21" s="125"/>
      <c r="DSR21" s="125"/>
      <c r="DSS21" s="125"/>
      <c r="DST21" s="125"/>
      <c r="DSU21" s="125"/>
      <c r="DSV21" s="125"/>
      <c r="DSW21" s="125"/>
      <c r="DSX21" s="125"/>
      <c r="DSY21" s="125"/>
      <c r="DSZ21" s="125"/>
      <c r="DTA21" s="125"/>
      <c r="DTB21" s="125"/>
      <c r="DTC21" s="125"/>
      <c r="DTD21" s="125"/>
      <c r="DTE21" s="125"/>
      <c r="DTF21" s="125"/>
      <c r="DTG21" s="125"/>
      <c r="DTH21" s="125"/>
      <c r="DTI21" s="125"/>
      <c r="DTJ21" s="125"/>
      <c r="DTK21" s="125"/>
      <c r="DTL21" s="125"/>
      <c r="DTM21" s="125"/>
      <c r="DTN21" s="125"/>
      <c r="DTO21" s="125"/>
      <c r="DTP21" s="125"/>
      <c r="DTQ21" s="125"/>
      <c r="DTR21" s="125"/>
      <c r="DTS21" s="125"/>
      <c r="DTT21" s="125"/>
      <c r="DTU21" s="125"/>
      <c r="DTV21" s="125"/>
      <c r="DTW21" s="125"/>
      <c r="DTX21" s="125"/>
      <c r="DTY21" s="125"/>
      <c r="DTZ21" s="125"/>
      <c r="DUA21" s="125"/>
      <c r="DUB21" s="125"/>
      <c r="DUC21" s="125"/>
      <c r="DUD21" s="125"/>
      <c r="DUE21" s="125"/>
      <c r="DUF21" s="125"/>
      <c r="DUG21" s="125"/>
      <c r="DUH21" s="125"/>
      <c r="DUI21" s="125"/>
      <c r="DUJ21" s="125"/>
      <c r="DUK21" s="125"/>
      <c r="DUL21" s="125"/>
      <c r="DUM21" s="125"/>
      <c r="DUN21" s="125"/>
      <c r="DUO21" s="125"/>
      <c r="DUP21" s="125"/>
      <c r="DUQ21" s="125"/>
      <c r="DUR21" s="125"/>
      <c r="DUS21" s="125"/>
      <c r="DUT21" s="125"/>
      <c r="DUU21" s="125"/>
      <c r="DUV21" s="125"/>
      <c r="DUW21" s="125"/>
      <c r="DUX21" s="125"/>
      <c r="DUY21" s="125"/>
      <c r="DUZ21" s="125"/>
      <c r="DVA21" s="125"/>
      <c r="DVB21" s="125"/>
      <c r="DVC21" s="125"/>
      <c r="DVD21" s="125"/>
      <c r="DVE21" s="125"/>
      <c r="DVF21" s="125"/>
      <c r="DVG21" s="125"/>
      <c r="DVH21" s="125"/>
      <c r="DVI21" s="125"/>
      <c r="DVJ21" s="125"/>
      <c r="DVK21" s="125"/>
      <c r="DVL21" s="125"/>
      <c r="DVM21" s="125"/>
      <c r="DVN21" s="125"/>
      <c r="DVO21" s="125"/>
      <c r="DVP21" s="125"/>
      <c r="DVQ21" s="125"/>
      <c r="DVR21" s="125"/>
      <c r="DVS21" s="125"/>
      <c r="DVT21" s="125"/>
      <c r="DVU21" s="125"/>
      <c r="DVV21" s="125"/>
      <c r="DVW21" s="125"/>
      <c r="DVX21" s="125"/>
      <c r="DVY21" s="125"/>
      <c r="DVZ21" s="125"/>
      <c r="DWA21" s="125"/>
      <c r="DWB21" s="125"/>
      <c r="DWC21" s="125"/>
      <c r="DWD21" s="125"/>
      <c r="DWE21" s="125"/>
      <c r="DWF21" s="125"/>
      <c r="DWG21" s="125"/>
      <c r="DWH21" s="125"/>
      <c r="DWI21" s="125"/>
      <c r="DWJ21" s="125"/>
      <c r="DWK21" s="125"/>
      <c r="DWL21" s="125"/>
      <c r="DWM21" s="125"/>
      <c r="DWN21" s="125"/>
      <c r="DWO21" s="125"/>
      <c r="DWP21" s="125"/>
      <c r="DWQ21" s="125"/>
      <c r="DWR21" s="125"/>
      <c r="DWS21" s="125"/>
      <c r="DWT21" s="125"/>
      <c r="DWU21" s="125"/>
      <c r="DWV21" s="125"/>
      <c r="DWW21" s="125"/>
      <c r="DWX21" s="125"/>
      <c r="DWY21" s="125"/>
      <c r="DWZ21" s="125"/>
      <c r="DXA21" s="125"/>
      <c r="DXB21" s="125"/>
      <c r="DXC21" s="125"/>
      <c r="DXD21" s="125"/>
      <c r="DXE21" s="125"/>
      <c r="DXF21" s="125"/>
      <c r="DXG21" s="125"/>
      <c r="DXH21" s="125"/>
      <c r="DXI21" s="125"/>
      <c r="DXJ21" s="125"/>
      <c r="DXK21" s="125"/>
      <c r="DXL21" s="125"/>
      <c r="DXM21" s="125"/>
      <c r="DXN21" s="125"/>
      <c r="DXO21" s="125"/>
      <c r="DXP21" s="125"/>
      <c r="DXQ21" s="125"/>
      <c r="DXR21" s="125"/>
      <c r="DXS21" s="125"/>
      <c r="DXT21" s="125"/>
      <c r="DXU21" s="125"/>
      <c r="DXV21" s="125"/>
      <c r="DXW21" s="125"/>
      <c r="DXX21" s="125"/>
      <c r="DXY21" s="125"/>
      <c r="DXZ21" s="125"/>
      <c r="DYA21" s="125"/>
      <c r="DYB21" s="125"/>
      <c r="DYC21" s="125"/>
      <c r="DYD21" s="125"/>
      <c r="DYE21" s="125"/>
      <c r="DYF21" s="125"/>
      <c r="DYG21" s="125"/>
      <c r="DYH21" s="125"/>
      <c r="DYI21" s="125"/>
      <c r="DYJ21" s="125"/>
      <c r="DYK21" s="125"/>
      <c r="DYL21" s="125"/>
      <c r="DYM21" s="125"/>
      <c r="DYN21" s="125"/>
      <c r="DYO21" s="125"/>
      <c r="DYP21" s="125"/>
      <c r="DYQ21" s="125"/>
      <c r="DYR21" s="125"/>
      <c r="DYS21" s="125"/>
      <c r="DYT21" s="125"/>
      <c r="DYU21" s="125"/>
      <c r="DYV21" s="125"/>
      <c r="DYW21" s="125"/>
      <c r="DYX21" s="125"/>
      <c r="DYY21" s="125"/>
      <c r="DYZ21" s="125"/>
      <c r="DZA21" s="125"/>
      <c r="DZB21" s="125"/>
      <c r="DZC21" s="125"/>
      <c r="DZD21" s="125"/>
      <c r="DZE21" s="125"/>
      <c r="DZF21" s="125"/>
      <c r="DZG21" s="125"/>
      <c r="DZH21" s="125"/>
      <c r="DZI21" s="125"/>
      <c r="DZJ21" s="125"/>
      <c r="DZK21" s="125"/>
      <c r="DZL21" s="125"/>
      <c r="DZM21" s="125"/>
      <c r="DZN21" s="125"/>
      <c r="DZO21" s="125"/>
      <c r="DZP21" s="125"/>
      <c r="DZQ21" s="125"/>
      <c r="DZR21" s="125"/>
      <c r="DZS21" s="125"/>
      <c r="DZT21" s="125"/>
      <c r="DZU21" s="125"/>
      <c r="DZV21" s="125"/>
      <c r="DZW21" s="125"/>
      <c r="DZX21" s="125"/>
      <c r="DZY21" s="125"/>
      <c r="DZZ21" s="125"/>
      <c r="EAA21" s="125"/>
      <c r="EAB21" s="125"/>
      <c r="EAC21" s="125"/>
      <c r="EAD21" s="125"/>
      <c r="EAE21" s="125"/>
      <c r="EAF21" s="125"/>
      <c r="EAG21" s="125"/>
      <c r="EAH21" s="125"/>
      <c r="EAI21" s="125"/>
      <c r="EAJ21" s="125"/>
      <c r="EAK21" s="125"/>
      <c r="EAL21" s="125"/>
      <c r="EAM21" s="125"/>
      <c r="EAN21" s="125"/>
      <c r="EAO21" s="125"/>
      <c r="EAP21" s="125"/>
      <c r="EAQ21" s="125"/>
      <c r="EAR21" s="125"/>
      <c r="EAS21" s="125"/>
      <c r="EAT21" s="125"/>
      <c r="EAU21" s="125"/>
      <c r="EAV21" s="125"/>
      <c r="EAW21" s="125"/>
      <c r="EAX21" s="125"/>
      <c r="EAY21" s="125"/>
      <c r="EAZ21" s="125"/>
      <c r="EBA21" s="125"/>
      <c r="EBB21" s="125"/>
      <c r="EBC21" s="125"/>
      <c r="EBD21" s="125"/>
      <c r="EBE21" s="125"/>
      <c r="EBF21" s="125"/>
      <c r="EBG21" s="125"/>
      <c r="EBH21" s="125"/>
      <c r="EBI21" s="125"/>
      <c r="EBJ21" s="125"/>
      <c r="EBK21" s="125"/>
      <c r="EBL21" s="125"/>
      <c r="EBM21" s="125"/>
      <c r="EBN21" s="125"/>
      <c r="EBO21" s="125"/>
      <c r="EBP21" s="125"/>
      <c r="EBQ21" s="125"/>
      <c r="EBR21" s="125"/>
      <c r="EBS21" s="125"/>
      <c r="EBT21" s="125"/>
      <c r="EBU21" s="125"/>
      <c r="EBV21" s="125"/>
      <c r="EBW21" s="125"/>
      <c r="EBX21" s="125"/>
      <c r="EBY21" s="125"/>
      <c r="EBZ21" s="125"/>
      <c r="ECA21" s="125"/>
      <c r="ECB21" s="125"/>
      <c r="ECC21" s="125"/>
      <c r="ECD21" s="125"/>
      <c r="ECE21" s="125"/>
      <c r="ECF21" s="125"/>
      <c r="ECG21" s="125"/>
      <c r="ECH21" s="125"/>
      <c r="ECI21" s="125"/>
      <c r="ECJ21" s="125"/>
      <c r="ECK21" s="125"/>
      <c r="ECL21" s="125"/>
      <c r="ECM21" s="125"/>
      <c r="ECN21" s="125"/>
      <c r="ECO21" s="125"/>
      <c r="ECP21" s="125"/>
      <c r="ECQ21" s="125"/>
      <c r="ECR21" s="125"/>
      <c r="ECS21" s="125"/>
      <c r="ECT21" s="125"/>
      <c r="ECU21" s="125"/>
      <c r="ECV21" s="125"/>
      <c r="ECW21" s="125"/>
      <c r="ECX21" s="125"/>
      <c r="ECY21" s="125"/>
      <c r="ECZ21" s="125"/>
      <c r="EDA21" s="125"/>
      <c r="EDB21" s="125"/>
      <c r="EDC21" s="125"/>
      <c r="EDD21" s="125"/>
      <c r="EDE21" s="125"/>
      <c r="EDF21" s="125"/>
      <c r="EDG21" s="125"/>
      <c r="EDH21" s="125"/>
      <c r="EDI21" s="125"/>
      <c r="EDJ21" s="125"/>
      <c r="EDK21" s="125"/>
      <c r="EDL21" s="125"/>
      <c r="EDM21" s="125"/>
      <c r="EDN21" s="125"/>
      <c r="EDO21" s="125"/>
      <c r="EDP21" s="125"/>
      <c r="EDQ21" s="125"/>
      <c r="EDR21" s="125"/>
      <c r="EDS21" s="125"/>
      <c r="EDT21" s="125"/>
      <c r="EDU21" s="125"/>
      <c r="EDV21" s="125"/>
      <c r="EDW21" s="125"/>
      <c r="EDX21" s="125"/>
      <c r="EDY21" s="125"/>
      <c r="EDZ21" s="125"/>
      <c r="EEA21" s="125"/>
      <c r="EEB21" s="125"/>
      <c r="EEC21" s="125"/>
      <c r="EED21" s="125"/>
      <c r="EEE21" s="125"/>
      <c r="EEF21" s="125"/>
      <c r="EEG21" s="125"/>
      <c r="EEH21" s="125"/>
      <c r="EEI21" s="125"/>
      <c r="EEJ21" s="125"/>
      <c r="EEK21" s="125"/>
      <c r="EEL21" s="125"/>
      <c r="EEM21" s="125"/>
      <c r="EEN21" s="125"/>
      <c r="EEO21" s="125"/>
      <c r="EEP21" s="125"/>
      <c r="EEQ21" s="125"/>
      <c r="EER21" s="125"/>
      <c r="EES21" s="125"/>
      <c r="EET21" s="125"/>
      <c r="EEU21" s="125"/>
      <c r="EEV21" s="125"/>
      <c r="EEW21" s="125"/>
      <c r="EEX21" s="125"/>
      <c r="EEY21" s="125"/>
      <c r="EEZ21" s="125"/>
      <c r="EFA21" s="125"/>
      <c r="EFB21" s="125"/>
      <c r="EFC21" s="125"/>
      <c r="EFD21" s="125"/>
      <c r="EFE21" s="125"/>
      <c r="EFF21" s="125"/>
      <c r="EFG21" s="125"/>
      <c r="EFH21" s="125"/>
      <c r="EFI21" s="125"/>
      <c r="EFJ21" s="125"/>
      <c r="EFK21" s="125"/>
      <c r="EFL21" s="125"/>
      <c r="EFM21" s="125"/>
      <c r="EFN21" s="125"/>
      <c r="EFO21" s="125"/>
      <c r="EFP21" s="125"/>
      <c r="EFQ21" s="125"/>
      <c r="EFR21" s="125"/>
      <c r="EFS21" s="125"/>
      <c r="EFT21" s="125"/>
      <c r="EFU21" s="125"/>
      <c r="EFV21" s="125"/>
      <c r="EFW21" s="125"/>
      <c r="EFX21" s="125"/>
      <c r="EFY21" s="125"/>
      <c r="EFZ21" s="125"/>
      <c r="EGA21" s="125"/>
      <c r="EGB21" s="125"/>
      <c r="EGC21" s="125"/>
      <c r="EGD21" s="125"/>
      <c r="EGE21" s="125"/>
      <c r="EGF21" s="125"/>
      <c r="EGG21" s="125"/>
      <c r="EGH21" s="125"/>
      <c r="EGI21" s="125"/>
      <c r="EGJ21" s="125"/>
      <c r="EGK21" s="125"/>
      <c r="EGL21" s="125"/>
      <c r="EGM21" s="125"/>
      <c r="EGN21" s="125"/>
      <c r="EGO21" s="125"/>
      <c r="EGP21" s="125"/>
      <c r="EGQ21" s="125"/>
      <c r="EGR21" s="125"/>
      <c r="EGS21" s="125"/>
      <c r="EGT21" s="125"/>
      <c r="EGU21" s="125"/>
      <c r="EGV21" s="125"/>
      <c r="EGW21" s="125"/>
      <c r="EGX21" s="125"/>
      <c r="EGY21" s="125"/>
      <c r="EGZ21" s="125"/>
      <c r="EHA21" s="125"/>
      <c r="EHB21" s="125"/>
      <c r="EHC21" s="125"/>
      <c r="EHD21" s="125"/>
      <c r="EHE21" s="125"/>
      <c r="EHF21" s="125"/>
      <c r="EHG21" s="125"/>
      <c r="EHH21" s="125"/>
      <c r="EHI21" s="125"/>
      <c r="EHJ21" s="125"/>
      <c r="EHK21" s="125"/>
      <c r="EHL21" s="125"/>
      <c r="EHM21" s="125"/>
      <c r="EHN21" s="125"/>
      <c r="EHO21" s="125"/>
      <c r="EHP21" s="125"/>
      <c r="EHQ21" s="125"/>
      <c r="EHR21" s="125"/>
      <c r="EHS21" s="125"/>
      <c r="EHT21" s="125"/>
      <c r="EHU21" s="125"/>
      <c r="EHV21" s="125"/>
      <c r="EHW21" s="125"/>
      <c r="EHX21" s="125"/>
      <c r="EHY21" s="125"/>
      <c r="EHZ21" s="125"/>
      <c r="EIA21" s="125"/>
      <c r="EIB21" s="125"/>
      <c r="EIC21" s="125"/>
      <c r="EID21" s="125"/>
      <c r="EIE21" s="125"/>
      <c r="EIF21" s="125"/>
      <c r="EIG21" s="125"/>
      <c r="EIH21" s="125"/>
      <c r="EII21" s="125"/>
      <c r="EIJ21" s="125"/>
      <c r="EIK21" s="125"/>
      <c r="EIL21" s="125"/>
      <c r="EIM21" s="125"/>
      <c r="EIN21" s="125"/>
      <c r="EIO21" s="125"/>
      <c r="EIP21" s="125"/>
      <c r="EIQ21" s="125"/>
      <c r="EIR21" s="125"/>
      <c r="EIS21" s="125"/>
      <c r="EIT21" s="125"/>
      <c r="EIU21" s="125"/>
      <c r="EIV21" s="125"/>
      <c r="EIW21" s="125"/>
      <c r="EIX21" s="125"/>
      <c r="EIY21" s="125"/>
      <c r="EIZ21" s="125"/>
      <c r="EJA21" s="125"/>
      <c r="EJB21" s="125"/>
      <c r="EJC21" s="125"/>
      <c r="EJD21" s="125"/>
      <c r="EJE21" s="125"/>
      <c r="EJF21" s="125"/>
      <c r="EJG21" s="125"/>
      <c r="EJH21" s="125"/>
      <c r="EJI21" s="125"/>
      <c r="EJJ21" s="125"/>
      <c r="EJK21" s="125"/>
      <c r="EJL21" s="125"/>
      <c r="EJM21" s="125"/>
      <c r="EJN21" s="125"/>
      <c r="EJO21" s="125"/>
      <c r="EJP21" s="125"/>
      <c r="EJQ21" s="125"/>
      <c r="EJR21" s="125"/>
      <c r="EJS21" s="125"/>
      <c r="EJT21" s="125"/>
      <c r="EJU21" s="125"/>
      <c r="EJV21" s="125"/>
      <c r="EJW21" s="125"/>
      <c r="EJX21" s="125"/>
      <c r="EJY21" s="125"/>
      <c r="EJZ21" s="125"/>
      <c r="EKA21" s="125"/>
      <c r="EKB21" s="125"/>
      <c r="EKC21" s="125"/>
      <c r="EKD21" s="125"/>
      <c r="EKE21" s="125"/>
      <c r="EKF21" s="125"/>
      <c r="EKG21" s="125"/>
      <c r="EKH21" s="125"/>
      <c r="EKI21" s="125"/>
      <c r="EKJ21" s="125"/>
      <c r="EKK21" s="125"/>
      <c r="EKL21" s="125"/>
      <c r="EKM21" s="125"/>
      <c r="EKN21" s="125"/>
      <c r="EKO21" s="125"/>
      <c r="EKP21" s="125"/>
      <c r="EKQ21" s="125"/>
      <c r="EKR21" s="125"/>
      <c r="EKS21" s="125"/>
      <c r="EKT21" s="125"/>
      <c r="EKU21" s="125"/>
      <c r="EKV21" s="125"/>
      <c r="EKW21" s="125"/>
      <c r="EKX21" s="125"/>
      <c r="EKY21" s="125"/>
      <c r="EKZ21" s="125"/>
      <c r="ELA21" s="125"/>
      <c r="ELB21" s="125"/>
      <c r="ELC21" s="125"/>
      <c r="ELD21" s="125"/>
      <c r="ELE21" s="125"/>
      <c r="ELF21" s="125"/>
      <c r="ELG21" s="125"/>
      <c r="ELH21" s="125"/>
      <c r="ELI21" s="125"/>
      <c r="ELJ21" s="125"/>
      <c r="ELK21" s="125"/>
      <c r="ELL21" s="125"/>
      <c r="ELM21" s="125"/>
      <c r="ELN21" s="125"/>
      <c r="ELO21" s="125"/>
      <c r="ELP21" s="125"/>
      <c r="ELQ21" s="125"/>
      <c r="ELR21" s="125"/>
      <c r="ELS21" s="125"/>
      <c r="ELT21" s="125"/>
      <c r="ELU21" s="125"/>
      <c r="ELV21" s="125"/>
      <c r="ELW21" s="125"/>
      <c r="ELX21" s="125"/>
      <c r="ELY21" s="125"/>
      <c r="ELZ21" s="125"/>
      <c r="EMA21" s="125"/>
      <c r="EMB21" s="125"/>
      <c r="EMC21" s="125"/>
      <c r="EMD21" s="125"/>
      <c r="EME21" s="125"/>
      <c r="EMF21" s="125"/>
      <c r="EMG21" s="125"/>
      <c r="EMH21" s="125"/>
      <c r="EMI21" s="125"/>
      <c r="EMJ21" s="125"/>
      <c r="EMK21" s="125"/>
      <c r="EML21" s="125"/>
      <c r="EMM21" s="125"/>
      <c r="EMN21" s="125"/>
      <c r="EMO21" s="125"/>
      <c r="EMP21" s="125"/>
      <c r="EMQ21" s="125"/>
      <c r="EMR21" s="125"/>
      <c r="EMS21" s="125"/>
      <c r="EMT21" s="125"/>
      <c r="EMU21" s="125"/>
      <c r="EMV21" s="125"/>
      <c r="EMW21" s="125"/>
      <c r="EMX21" s="125"/>
      <c r="EMY21" s="125"/>
      <c r="EMZ21" s="125"/>
      <c r="ENA21" s="125"/>
      <c r="ENB21" s="125"/>
      <c r="ENC21" s="125"/>
      <c r="END21" s="125"/>
      <c r="ENE21" s="125"/>
      <c r="ENF21" s="125"/>
      <c r="ENG21" s="125"/>
      <c r="ENH21" s="125"/>
      <c r="ENI21" s="125"/>
      <c r="ENJ21" s="125"/>
      <c r="ENK21" s="125"/>
      <c r="ENL21" s="125"/>
      <c r="ENM21" s="125"/>
      <c r="ENN21" s="125"/>
      <c r="ENO21" s="125"/>
      <c r="ENP21" s="125"/>
      <c r="ENQ21" s="125"/>
      <c r="ENR21" s="125"/>
      <c r="ENS21" s="125"/>
      <c r="ENT21" s="125"/>
      <c r="ENU21" s="125"/>
      <c r="ENV21" s="125"/>
      <c r="ENW21" s="125"/>
      <c r="ENX21" s="125"/>
      <c r="ENY21" s="125"/>
      <c r="ENZ21" s="125"/>
      <c r="EOA21" s="125"/>
      <c r="EOB21" s="125"/>
      <c r="EOC21" s="125"/>
      <c r="EOD21" s="125"/>
      <c r="EOE21" s="125"/>
      <c r="EOF21" s="125"/>
      <c r="EOG21" s="125"/>
      <c r="EOH21" s="125"/>
      <c r="EOI21" s="125"/>
      <c r="EOJ21" s="125"/>
      <c r="EOK21" s="125"/>
      <c r="EOL21" s="125"/>
      <c r="EOM21" s="125"/>
      <c r="EON21" s="125"/>
      <c r="EOO21" s="125"/>
      <c r="EOP21" s="125"/>
      <c r="EOQ21" s="125"/>
      <c r="EOR21" s="125"/>
      <c r="EOS21" s="125"/>
      <c r="EOT21" s="125"/>
      <c r="EOU21" s="125"/>
      <c r="EOV21" s="125"/>
      <c r="EOW21" s="125"/>
      <c r="EOX21" s="125"/>
      <c r="EOY21" s="125"/>
      <c r="EOZ21" s="125"/>
      <c r="EPA21" s="125"/>
      <c r="EPB21" s="125"/>
      <c r="EPC21" s="125"/>
      <c r="EPD21" s="125"/>
      <c r="EPE21" s="125"/>
      <c r="EPF21" s="125"/>
      <c r="EPG21" s="125"/>
      <c r="EPH21" s="125"/>
      <c r="EPI21" s="125"/>
      <c r="EPJ21" s="125"/>
      <c r="EPK21" s="125"/>
      <c r="EPL21" s="125"/>
      <c r="EPM21" s="125"/>
      <c r="EPN21" s="125"/>
      <c r="EPO21" s="125"/>
      <c r="EPP21" s="125"/>
      <c r="EPQ21" s="125"/>
      <c r="EPR21" s="125"/>
      <c r="EPS21" s="125"/>
      <c r="EPT21" s="125"/>
      <c r="EPU21" s="125"/>
      <c r="EPV21" s="125"/>
      <c r="EPW21" s="125"/>
      <c r="EPX21" s="125"/>
      <c r="EPY21" s="125"/>
      <c r="EPZ21" s="125"/>
      <c r="EQA21" s="125"/>
      <c r="EQB21" s="125"/>
      <c r="EQC21" s="125"/>
      <c r="EQD21" s="125"/>
      <c r="EQE21" s="125"/>
      <c r="EQF21" s="125"/>
      <c r="EQG21" s="125"/>
      <c r="EQH21" s="125"/>
      <c r="EQI21" s="125"/>
      <c r="EQJ21" s="125"/>
      <c r="EQK21" s="125"/>
      <c r="EQL21" s="125"/>
      <c r="EQM21" s="125"/>
      <c r="EQN21" s="125"/>
      <c r="EQO21" s="125"/>
      <c r="EQP21" s="125"/>
      <c r="EQQ21" s="125"/>
      <c r="EQR21" s="125"/>
      <c r="EQS21" s="125"/>
      <c r="EQT21" s="125"/>
      <c r="EQU21" s="125"/>
      <c r="EQV21" s="125"/>
      <c r="EQW21" s="125"/>
      <c r="EQX21" s="125"/>
      <c r="EQY21" s="125"/>
      <c r="EQZ21" s="125"/>
      <c r="ERA21" s="125"/>
      <c r="ERB21" s="125"/>
      <c r="ERC21" s="125"/>
      <c r="ERD21" s="125"/>
      <c r="ERE21" s="125"/>
      <c r="ERF21" s="125"/>
      <c r="ERG21" s="125"/>
      <c r="ERH21" s="125"/>
      <c r="ERI21" s="125"/>
      <c r="ERJ21" s="125"/>
      <c r="ERK21" s="125"/>
      <c r="ERL21" s="125"/>
      <c r="ERM21" s="125"/>
      <c r="ERN21" s="125"/>
      <c r="ERO21" s="125"/>
      <c r="ERP21" s="125"/>
      <c r="ERQ21" s="125"/>
      <c r="ERR21" s="125"/>
      <c r="ERS21" s="125"/>
      <c r="ERT21" s="125"/>
      <c r="ERU21" s="125"/>
      <c r="ERV21" s="125"/>
      <c r="ERW21" s="125"/>
      <c r="ERX21" s="125"/>
      <c r="ERY21" s="125"/>
      <c r="ERZ21" s="125"/>
      <c r="ESA21" s="125"/>
      <c r="ESB21" s="125"/>
      <c r="ESC21" s="125"/>
      <c r="ESD21" s="125"/>
      <c r="ESE21" s="125"/>
      <c r="ESF21" s="125"/>
      <c r="ESG21" s="125"/>
      <c r="ESH21" s="125"/>
      <c r="ESI21" s="125"/>
      <c r="ESJ21" s="125"/>
      <c r="ESK21" s="125"/>
      <c r="ESL21" s="125"/>
      <c r="ESM21" s="125"/>
      <c r="ESN21" s="125"/>
      <c r="ESO21" s="125"/>
      <c r="ESP21" s="125"/>
      <c r="ESQ21" s="125"/>
      <c r="ESR21" s="125"/>
      <c r="ESS21" s="125"/>
      <c r="EST21" s="125"/>
      <c r="ESU21" s="125"/>
      <c r="ESV21" s="125"/>
      <c r="ESW21" s="125"/>
      <c r="ESX21" s="125"/>
      <c r="ESY21" s="125"/>
      <c r="ESZ21" s="125"/>
      <c r="ETA21" s="125"/>
      <c r="ETB21" s="125"/>
      <c r="ETC21" s="125"/>
      <c r="ETD21" s="125"/>
      <c r="ETE21" s="125"/>
      <c r="ETF21" s="125"/>
      <c r="ETG21" s="125"/>
      <c r="ETH21" s="125"/>
      <c r="ETI21" s="125"/>
      <c r="ETJ21" s="125"/>
      <c r="ETK21" s="125"/>
      <c r="ETL21" s="125"/>
      <c r="ETM21" s="125"/>
      <c r="ETN21" s="125"/>
      <c r="ETO21" s="125"/>
      <c r="ETP21" s="125"/>
      <c r="ETQ21" s="125"/>
      <c r="ETR21" s="125"/>
      <c r="ETS21" s="125"/>
      <c r="ETT21" s="125"/>
      <c r="ETU21" s="125"/>
      <c r="ETV21" s="125"/>
      <c r="ETW21" s="125"/>
      <c r="ETX21" s="125"/>
      <c r="ETY21" s="125"/>
      <c r="ETZ21" s="125"/>
      <c r="EUA21" s="125"/>
      <c r="EUB21" s="125"/>
      <c r="EUC21" s="125"/>
      <c r="EUD21" s="125"/>
      <c r="EUE21" s="125"/>
      <c r="EUF21" s="125"/>
      <c r="EUG21" s="125"/>
      <c r="EUH21" s="125"/>
      <c r="EUI21" s="125"/>
      <c r="EUJ21" s="125"/>
      <c r="EUK21" s="125"/>
      <c r="EUL21" s="125"/>
      <c r="EUM21" s="125"/>
      <c r="EUN21" s="125"/>
      <c r="EUO21" s="125"/>
      <c r="EUP21" s="125"/>
      <c r="EUQ21" s="125"/>
      <c r="EUR21" s="125"/>
      <c r="EUS21" s="125"/>
      <c r="EUT21" s="125"/>
      <c r="EUU21" s="125"/>
      <c r="EUV21" s="125"/>
      <c r="EUW21" s="125"/>
      <c r="EUX21" s="125"/>
      <c r="EUY21" s="125"/>
      <c r="EUZ21" s="125"/>
      <c r="EVA21" s="125"/>
      <c r="EVB21" s="125"/>
      <c r="EVC21" s="125"/>
      <c r="EVD21" s="125"/>
      <c r="EVE21" s="125"/>
      <c r="EVF21" s="125"/>
      <c r="EVG21" s="125"/>
      <c r="EVH21" s="125"/>
      <c r="EVI21" s="125"/>
      <c r="EVJ21" s="125"/>
      <c r="EVK21" s="125"/>
      <c r="EVL21" s="125"/>
      <c r="EVM21" s="125"/>
      <c r="EVN21" s="125"/>
      <c r="EVO21" s="125"/>
      <c r="EVP21" s="125"/>
      <c r="EVQ21" s="125"/>
      <c r="EVR21" s="125"/>
      <c r="EVS21" s="125"/>
      <c r="EVT21" s="125"/>
      <c r="EVU21" s="125"/>
      <c r="EVV21" s="125"/>
      <c r="EVW21" s="125"/>
      <c r="EVX21" s="125"/>
      <c r="EVY21" s="125"/>
      <c r="EVZ21" s="125"/>
      <c r="EWA21" s="125"/>
      <c r="EWB21" s="125"/>
      <c r="EWC21" s="125"/>
      <c r="EWD21" s="125"/>
      <c r="EWE21" s="125"/>
      <c r="EWF21" s="125"/>
      <c r="EWG21" s="125"/>
      <c r="EWH21" s="125"/>
      <c r="EWI21" s="125"/>
      <c r="EWJ21" s="125"/>
      <c r="EWK21" s="125"/>
      <c r="EWL21" s="125"/>
      <c r="EWM21" s="125"/>
      <c r="EWN21" s="125"/>
      <c r="EWO21" s="125"/>
      <c r="EWP21" s="125"/>
      <c r="EWQ21" s="125"/>
      <c r="EWR21" s="125"/>
      <c r="EWS21" s="125"/>
      <c r="EWT21" s="125"/>
      <c r="EWU21" s="125"/>
      <c r="EWV21" s="125"/>
      <c r="EWW21" s="125"/>
      <c r="EWX21" s="125"/>
      <c r="EWY21" s="125"/>
      <c r="EWZ21" s="125"/>
      <c r="EXA21" s="125"/>
      <c r="EXB21" s="125"/>
      <c r="EXC21" s="125"/>
      <c r="EXD21" s="125"/>
      <c r="EXE21" s="125"/>
      <c r="EXF21" s="125"/>
      <c r="EXG21" s="125"/>
      <c r="EXH21" s="125"/>
      <c r="EXI21" s="125"/>
      <c r="EXJ21" s="125"/>
      <c r="EXK21" s="125"/>
      <c r="EXL21" s="125"/>
      <c r="EXM21" s="125"/>
      <c r="EXN21" s="125"/>
      <c r="EXO21" s="125"/>
      <c r="EXP21" s="125"/>
      <c r="EXQ21" s="125"/>
      <c r="EXR21" s="125"/>
      <c r="EXS21" s="125"/>
      <c r="EXT21" s="125"/>
      <c r="EXU21" s="125"/>
      <c r="EXV21" s="125"/>
      <c r="EXW21" s="125"/>
      <c r="EXX21" s="125"/>
      <c r="EXY21" s="125"/>
      <c r="EXZ21" s="125"/>
      <c r="EYA21" s="125"/>
      <c r="EYB21" s="125"/>
      <c r="EYC21" s="125"/>
      <c r="EYD21" s="125"/>
      <c r="EYE21" s="125"/>
      <c r="EYF21" s="125"/>
      <c r="EYG21" s="125"/>
      <c r="EYH21" s="125"/>
      <c r="EYI21" s="125"/>
      <c r="EYJ21" s="125"/>
      <c r="EYK21" s="125"/>
      <c r="EYL21" s="125"/>
      <c r="EYM21" s="125"/>
      <c r="EYN21" s="125"/>
      <c r="EYO21" s="125"/>
      <c r="EYP21" s="125"/>
      <c r="EYQ21" s="125"/>
      <c r="EYR21" s="125"/>
      <c r="EYS21" s="125"/>
      <c r="EYT21" s="125"/>
      <c r="EYU21" s="125"/>
      <c r="EYV21" s="125"/>
      <c r="EYW21" s="125"/>
      <c r="EYX21" s="125"/>
      <c r="EYY21" s="125"/>
      <c r="EYZ21" s="125"/>
      <c r="EZA21" s="125"/>
      <c r="EZB21" s="125"/>
      <c r="EZC21" s="125"/>
      <c r="EZD21" s="125"/>
      <c r="EZE21" s="125"/>
      <c r="EZF21" s="125"/>
      <c r="EZG21" s="125"/>
      <c r="EZH21" s="125"/>
      <c r="EZI21" s="125"/>
      <c r="EZJ21" s="125"/>
      <c r="EZK21" s="125"/>
      <c r="EZL21" s="125"/>
      <c r="EZM21" s="125"/>
      <c r="EZN21" s="125"/>
      <c r="EZO21" s="125"/>
      <c r="EZP21" s="125"/>
      <c r="EZQ21" s="125"/>
      <c r="EZR21" s="125"/>
      <c r="EZS21" s="125"/>
      <c r="EZT21" s="125"/>
      <c r="EZU21" s="125"/>
      <c r="EZV21" s="125"/>
      <c r="EZW21" s="125"/>
      <c r="EZX21" s="125"/>
      <c r="EZY21" s="125"/>
      <c r="EZZ21" s="125"/>
      <c r="FAA21" s="125"/>
      <c r="FAB21" s="125"/>
      <c r="FAC21" s="125"/>
      <c r="FAD21" s="125"/>
      <c r="FAE21" s="125"/>
      <c r="FAF21" s="125"/>
      <c r="FAG21" s="125"/>
      <c r="FAH21" s="125"/>
      <c r="FAI21" s="125"/>
      <c r="FAJ21" s="125"/>
      <c r="FAK21" s="125"/>
      <c r="FAL21" s="125"/>
      <c r="FAM21" s="125"/>
      <c r="FAN21" s="125"/>
      <c r="FAO21" s="125"/>
      <c r="FAP21" s="125"/>
      <c r="FAQ21" s="125"/>
      <c r="FAR21" s="125"/>
      <c r="FAS21" s="125"/>
      <c r="FAT21" s="125"/>
      <c r="FAU21" s="125"/>
      <c r="FAV21" s="125"/>
      <c r="FAW21" s="125"/>
      <c r="FAX21" s="125"/>
      <c r="FAY21" s="125"/>
      <c r="FAZ21" s="125"/>
      <c r="FBA21" s="125"/>
      <c r="FBB21" s="125"/>
      <c r="FBC21" s="125"/>
      <c r="FBD21" s="125"/>
      <c r="FBE21" s="125"/>
      <c r="FBF21" s="125"/>
      <c r="FBG21" s="125"/>
      <c r="FBH21" s="125"/>
      <c r="FBI21" s="125"/>
      <c r="FBJ21" s="125"/>
      <c r="FBK21" s="125"/>
      <c r="FBL21" s="125"/>
      <c r="FBM21" s="125"/>
      <c r="FBN21" s="125"/>
      <c r="FBO21" s="125"/>
      <c r="FBP21" s="125"/>
      <c r="FBQ21" s="125"/>
      <c r="FBR21" s="125"/>
      <c r="FBS21" s="125"/>
      <c r="FBT21" s="125"/>
      <c r="FBU21" s="125"/>
      <c r="FBV21" s="125"/>
      <c r="FBW21" s="125"/>
      <c r="FBX21" s="125"/>
      <c r="FBY21" s="125"/>
      <c r="FBZ21" s="125"/>
      <c r="FCA21" s="125"/>
      <c r="FCB21" s="125"/>
      <c r="FCC21" s="125"/>
      <c r="FCD21" s="125"/>
      <c r="FCE21" s="125"/>
      <c r="FCF21" s="125"/>
      <c r="FCG21" s="125"/>
      <c r="FCH21" s="125"/>
      <c r="FCI21" s="125"/>
      <c r="FCJ21" s="125"/>
      <c r="FCK21" s="125"/>
      <c r="FCL21" s="125"/>
      <c r="FCM21" s="125"/>
      <c r="FCN21" s="125"/>
      <c r="FCO21" s="125"/>
      <c r="FCP21" s="125"/>
      <c r="FCQ21" s="125"/>
      <c r="FCR21" s="125"/>
      <c r="FCS21" s="125"/>
      <c r="FCT21" s="125"/>
      <c r="FCU21" s="125"/>
      <c r="FCV21" s="125"/>
      <c r="FCW21" s="125"/>
      <c r="FCX21" s="125"/>
      <c r="FCY21" s="125"/>
      <c r="FCZ21" s="125"/>
      <c r="FDA21" s="125"/>
      <c r="FDB21" s="125"/>
      <c r="FDC21" s="125"/>
      <c r="FDD21" s="125"/>
      <c r="FDE21" s="125"/>
      <c r="FDF21" s="125"/>
      <c r="FDG21" s="125"/>
      <c r="FDH21" s="125"/>
      <c r="FDI21" s="125"/>
      <c r="FDJ21" s="125"/>
      <c r="FDK21" s="125"/>
      <c r="FDL21" s="125"/>
      <c r="FDM21" s="125"/>
      <c r="FDN21" s="125"/>
      <c r="FDO21" s="125"/>
      <c r="FDP21" s="125"/>
      <c r="FDQ21" s="125"/>
      <c r="FDR21" s="125"/>
      <c r="FDS21" s="125"/>
      <c r="FDT21" s="125"/>
      <c r="FDU21" s="125"/>
      <c r="FDV21" s="125"/>
      <c r="FDW21" s="125"/>
      <c r="FDX21" s="125"/>
      <c r="FDY21" s="125"/>
      <c r="FDZ21" s="125"/>
      <c r="FEA21" s="125"/>
      <c r="FEB21" s="125"/>
      <c r="FEC21" s="125"/>
      <c r="FED21" s="125"/>
      <c r="FEE21" s="125"/>
      <c r="FEF21" s="125"/>
      <c r="FEG21" s="125"/>
      <c r="FEH21" s="125"/>
      <c r="FEI21" s="125"/>
      <c r="FEJ21" s="125"/>
      <c r="FEK21" s="125"/>
      <c r="FEL21" s="125"/>
      <c r="FEM21" s="125"/>
      <c r="FEN21" s="125"/>
      <c r="FEO21" s="125"/>
      <c r="FEP21" s="125"/>
      <c r="FEQ21" s="125"/>
      <c r="FER21" s="125"/>
      <c r="FES21" s="125"/>
      <c r="FET21" s="125"/>
      <c r="FEU21" s="125"/>
      <c r="FEV21" s="125"/>
      <c r="FEW21" s="125"/>
      <c r="FEX21" s="125"/>
      <c r="FEY21" s="125"/>
      <c r="FEZ21" s="125"/>
      <c r="FFA21" s="125"/>
      <c r="FFB21" s="125"/>
      <c r="FFC21" s="125"/>
      <c r="FFD21" s="125"/>
      <c r="FFE21" s="125"/>
      <c r="FFF21" s="125"/>
      <c r="FFG21" s="125"/>
      <c r="FFH21" s="125"/>
      <c r="FFI21" s="125"/>
      <c r="FFJ21" s="125"/>
      <c r="FFK21" s="125"/>
      <c r="FFL21" s="125"/>
      <c r="FFM21" s="125"/>
      <c r="FFN21" s="125"/>
      <c r="FFO21" s="125"/>
      <c r="FFP21" s="125"/>
      <c r="FFQ21" s="125"/>
      <c r="FFR21" s="125"/>
      <c r="FFS21" s="125"/>
      <c r="FFT21" s="125"/>
      <c r="FFU21" s="125"/>
      <c r="FFV21" s="125"/>
      <c r="FFW21" s="125"/>
      <c r="FFX21" s="125"/>
      <c r="FFY21" s="125"/>
      <c r="FFZ21" s="125"/>
      <c r="FGA21" s="125"/>
      <c r="FGB21" s="125"/>
      <c r="FGC21" s="125"/>
      <c r="FGD21" s="125"/>
      <c r="FGE21" s="125"/>
      <c r="FGF21" s="125"/>
      <c r="FGG21" s="125"/>
      <c r="FGH21" s="125"/>
      <c r="FGI21" s="125"/>
      <c r="FGJ21" s="125"/>
      <c r="FGK21" s="125"/>
      <c r="FGL21" s="125"/>
      <c r="FGM21" s="125"/>
      <c r="FGN21" s="125"/>
      <c r="FGO21" s="125"/>
      <c r="FGP21" s="125"/>
      <c r="FGQ21" s="125"/>
      <c r="FGR21" s="125"/>
      <c r="FGS21" s="125"/>
      <c r="FGT21" s="125"/>
      <c r="FGU21" s="125"/>
      <c r="FGV21" s="125"/>
      <c r="FGW21" s="125"/>
      <c r="FGX21" s="125"/>
      <c r="FGY21" s="125"/>
      <c r="FGZ21" s="125"/>
      <c r="FHA21" s="125"/>
      <c r="FHB21" s="125"/>
      <c r="FHC21" s="125"/>
      <c r="FHD21" s="125"/>
      <c r="FHE21" s="125"/>
      <c r="FHF21" s="125"/>
      <c r="FHG21" s="125"/>
      <c r="FHH21" s="125"/>
      <c r="FHI21" s="125"/>
      <c r="FHJ21" s="125"/>
      <c r="FHK21" s="125"/>
      <c r="FHL21" s="125"/>
      <c r="FHM21" s="125"/>
      <c r="FHN21" s="125"/>
      <c r="FHO21" s="125"/>
      <c r="FHP21" s="125"/>
      <c r="FHQ21" s="125"/>
      <c r="FHR21" s="125"/>
      <c r="FHS21" s="125"/>
      <c r="FHT21" s="125"/>
      <c r="FHU21" s="125"/>
      <c r="FHV21" s="125"/>
      <c r="FHW21" s="125"/>
      <c r="FHX21" s="125"/>
      <c r="FHY21" s="125"/>
      <c r="FHZ21" s="125"/>
      <c r="FIA21" s="125"/>
      <c r="FIB21" s="125"/>
      <c r="FIC21" s="125"/>
      <c r="FID21" s="125"/>
      <c r="FIE21" s="125"/>
      <c r="FIF21" s="125"/>
      <c r="FIG21" s="125"/>
      <c r="FIH21" s="125"/>
      <c r="FII21" s="125"/>
      <c r="FIJ21" s="125"/>
      <c r="FIK21" s="125"/>
      <c r="FIL21" s="125"/>
      <c r="FIM21" s="125"/>
      <c r="FIN21" s="125"/>
      <c r="FIO21" s="125"/>
      <c r="FIP21" s="125"/>
      <c r="FIQ21" s="125"/>
      <c r="FIR21" s="125"/>
      <c r="FIS21" s="125"/>
      <c r="FIT21" s="125"/>
      <c r="FIU21" s="125"/>
      <c r="FIV21" s="125"/>
      <c r="FIW21" s="125"/>
      <c r="FIX21" s="125"/>
      <c r="FIY21" s="125"/>
      <c r="FIZ21" s="125"/>
      <c r="FJA21" s="125"/>
      <c r="FJB21" s="125"/>
      <c r="FJC21" s="125"/>
      <c r="FJD21" s="125"/>
      <c r="FJE21" s="125"/>
      <c r="FJF21" s="125"/>
      <c r="FJG21" s="125"/>
      <c r="FJH21" s="125"/>
      <c r="FJI21" s="125"/>
      <c r="FJJ21" s="125"/>
      <c r="FJK21" s="125"/>
      <c r="FJL21" s="125"/>
      <c r="FJM21" s="125"/>
      <c r="FJN21" s="125"/>
      <c r="FJO21" s="125"/>
      <c r="FJP21" s="125"/>
      <c r="FJQ21" s="125"/>
      <c r="FJR21" s="125"/>
      <c r="FJS21" s="125"/>
      <c r="FJT21" s="125"/>
      <c r="FJU21" s="125"/>
      <c r="FJV21" s="125"/>
      <c r="FJW21" s="125"/>
      <c r="FJX21" s="125"/>
      <c r="FJY21" s="125"/>
      <c r="FJZ21" s="125"/>
      <c r="FKA21" s="125"/>
      <c r="FKB21" s="125"/>
      <c r="FKC21" s="125"/>
      <c r="FKD21" s="125"/>
      <c r="FKE21" s="125"/>
      <c r="FKF21" s="125"/>
      <c r="FKG21" s="125"/>
      <c r="FKH21" s="125"/>
      <c r="FKI21" s="125"/>
      <c r="FKJ21" s="125"/>
      <c r="FKK21" s="125"/>
      <c r="FKL21" s="125"/>
      <c r="FKM21" s="125"/>
      <c r="FKN21" s="125"/>
      <c r="FKO21" s="125"/>
      <c r="FKP21" s="125"/>
      <c r="FKQ21" s="125"/>
      <c r="FKR21" s="125"/>
      <c r="FKS21" s="125"/>
      <c r="FKT21" s="125"/>
      <c r="FKU21" s="125"/>
      <c r="FKV21" s="125"/>
      <c r="FKW21" s="125"/>
      <c r="FKX21" s="125"/>
      <c r="FKY21" s="125"/>
      <c r="FKZ21" s="125"/>
      <c r="FLA21" s="125"/>
      <c r="FLB21" s="125"/>
      <c r="FLC21" s="125"/>
      <c r="FLD21" s="125"/>
      <c r="FLE21" s="125"/>
      <c r="FLF21" s="125"/>
      <c r="FLG21" s="125"/>
      <c r="FLH21" s="125"/>
      <c r="FLI21" s="125"/>
      <c r="FLJ21" s="125"/>
      <c r="FLK21" s="125"/>
      <c r="FLL21" s="125"/>
      <c r="FLM21" s="125"/>
      <c r="FLN21" s="125"/>
      <c r="FLO21" s="125"/>
      <c r="FLP21" s="125"/>
      <c r="FLQ21" s="125"/>
      <c r="FLR21" s="125"/>
      <c r="FLS21" s="125"/>
      <c r="FLT21" s="125"/>
      <c r="FLU21" s="125"/>
      <c r="FLV21" s="125"/>
      <c r="FLW21" s="125"/>
      <c r="FLX21" s="125"/>
      <c r="FLY21" s="125"/>
      <c r="FLZ21" s="125"/>
      <c r="FMA21" s="125"/>
      <c r="FMB21" s="125"/>
      <c r="FMC21" s="125"/>
      <c r="FMD21" s="125"/>
      <c r="FME21" s="125"/>
      <c r="FMF21" s="125"/>
      <c r="FMG21" s="125"/>
      <c r="FMH21" s="125"/>
      <c r="FMI21" s="125"/>
      <c r="FMJ21" s="125"/>
      <c r="FMK21" s="125"/>
      <c r="FML21" s="125"/>
      <c r="FMM21" s="125"/>
      <c r="FMN21" s="125"/>
      <c r="FMO21" s="125"/>
      <c r="FMP21" s="125"/>
      <c r="FMQ21" s="125"/>
      <c r="FMR21" s="125"/>
      <c r="FMS21" s="125"/>
      <c r="FMT21" s="125"/>
      <c r="FMU21" s="125"/>
      <c r="FMV21" s="125"/>
      <c r="FMW21" s="125"/>
      <c r="FMX21" s="125"/>
      <c r="FMY21" s="125"/>
      <c r="FMZ21" s="125"/>
      <c r="FNA21" s="125"/>
      <c r="FNB21" s="125"/>
      <c r="FNC21" s="125"/>
      <c r="FND21" s="125"/>
      <c r="FNE21" s="125"/>
      <c r="FNF21" s="125"/>
      <c r="FNG21" s="125"/>
      <c r="FNH21" s="125"/>
      <c r="FNI21" s="125"/>
      <c r="FNJ21" s="125"/>
      <c r="FNK21" s="125"/>
      <c r="FNL21" s="125"/>
      <c r="FNM21" s="125"/>
      <c r="FNN21" s="125"/>
      <c r="FNO21" s="125"/>
      <c r="FNP21" s="125"/>
      <c r="FNQ21" s="125"/>
      <c r="FNR21" s="125"/>
      <c r="FNS21" s="125"/>
      <c r="FNT21" s="125"/>
      <c r="FNU21" s="125"/>
      <c r="FNV21" s="125"/>
      <c r="FNW21" s="125"/>
      <c r="FNX21" s="125"/>
      <c r="FNY21" s="125"/>
      <c r="FNZ21" s="125"/>
      <c r="FOA21" s="125"/>
      <c r="FOB21" s="125"/>
      <c r="FOC21" s="125"/>
      <c r="FOD21" s="125"/>
      <c r="FOE21" s="125"/>
      <c r="FOF21" s="125"/>
      <c r="FOG21" s="125"/>
      <c r="FOH21" s="125"/>
      <c r="FOI21" s="125"/>
      <c r="FOJ21" s="125"/>
      <c r="FOK21" s="125"/>
      <c r="FOL21" s="125"/>
      <c r="FOM21" s="125"/>
      <c r="FON21" s="125"/>
      <c r="FOO21" s="125"/>
      <c r="FOP21" s="125"/>
      <c r="FOQ21" s="125"/>
      <c r="FOR21" s="125"/>
      <c r="FOS21" s="125"/>
      <c r="FOT21" s="125"/>
      <c r="FOU21" s="125"/>
      <c r="FOV21" s="125"/>
      <c r="FOW21" s="125"/>
      <c r="FOX21" s="125"/>
      <c r="FOY21" s="125"/>
      <c r="FOZ21" s="125"/>
      <c r="FPA21" s="125"/>
      <c r="FPB21" s="125"/>
      <c r="FPC21" s="125"/>
      <c r="FPD21" s="125"/>
      <c r="FPE21" s="125"/>
      <c r="FPF21" s="125"/>
      <c r="FPG21" s="125"/>
      <c r="FPH21" s="125"/>
      <c r="FPI21" s="125"/>
      <c r="FPJ21" s="125"/>
      <c r="FPK21" s="125"/>
      <c r="FPL21" s="125"/>
      <c r="FPM21" s="125"/>
      <c r="FPN21" s="125"/>
      <c r="FPO21" s="125"/>
      <c r="FPP21" s="125"/>
      <c r="FPQ21" s="125"/>
      <c r="FPR21" s="125"/>
      <c r="FPS21" s="125"/>
      <c r="FPT21" s="125"/>
      <c r="FPU21" s="125"/>
      <c r="FPV21" s="125"/>
      <c r="FPW21" s="125"/>
      <c r="FPX21" s="125"/>
      <c r="FPY21" s="125"/>
      <c r="FPZ21" s="125"/>
      <c r="FQA21" s="125"/>
      <c r="FQB21" s="125"/>
      <c r="FQC21" s="125"/>
      <c r="FQD21" s="125"/>
      <c r="FQE21" s="125"/>
      <c r="FQF21" s="125"/>
      <c r="FQG21" s="125"/>
      <c r="FQH21" s="125"/>
      <c r="FQI21" s="125"/>
      <c r="FQJ21" s="125"/>
      <c r="FQK21" s="125"/>
      <c r="FQL21" s="125"/>
      <c r="FQM21" s="125"/>
      <c r="FQN21" s="125"/>
      <c r="FQO21" s="125"/>
      <c r="FQP21" s="125"/>
      <c r="FQQ21" s="125"/>
      <c r="FQR21" s="125"/>
      <c r="FQS21" s="125"/>
      <c r="FQT21" s="125"/>
      <c r="FQU21" s="125"/>
      <c r="FQV21" s="125"/>
      <c r="FQW21" s="125"/>
      <c r="FQX21" s="125"/>
      <c r="FQY21" s="125"/>
      <c r="FQZ21" s="125"/>
      <c r="FRA21" s="125"/>
      <c r="FRB21" s="125"/>
      <c r="FRC21" s="125"/>
      <c r="FRD21" s="125"/>
      <c r="FRE21" s="125"/>
      <c r="FRF21" s="125"/>
      <c r="FRG21" s="125"/>
      <c r="FRH21" s="125"/>
      <c r="FRI21" s="125"/>
      <c r="FRJ21" s="125"/>
      <c r="FRK21" s="125"/>
      <c r="FRL21" s="125"/>
      <c r="FRM21" s="125"/>
      <c r="FRN21" s="125"/>
      <c r="FRO21" s="125"/>
      <c r="FRP21" s="125"/>
      <c r="FRQ21" s="125"/>
      <c r="FRR21" s="125"/>
      <c r="FRS21" s="125"/>
      <c r="FRT21" s="125"/>
      <c r="FRU21" s="125"/>
      <c r="FRV21" s="125"/>
      <c r="FRW21" s="125"/>
      <c r="FRX21" s="125"/>
      <c r="FRY21" s="125"/>
      <c r="FRZ21" s="125"/>
      <c r="FSA21" s="125"/>
      <c r="FSB21" s="125"/>
      <c r="FSC21" s="125"/>
      <c r="FSD21" s="125"/>
      <c r="FSE21" s="125"/>
      <c r="FSF21" s="125"/>
      <c r="FSG21" s="125"/>
      <c r="FSH21" s="125"/>
      <c r="FSI21" s="125"/>
      <c r="FSJ21" s="125"/>
      <c r="FSK21" s="125"/>
      <c r="FSL21" s="125"/>
      <c r="FSM21" s="125"/>
      <c r="FSN21" s="125"/>
      <c r="FSO21" s="125"/>
      <c r="FSP21" s="125"/>
      <c r="FSQ21" s="125"/>
      <c r="FSR21" s="125"/>
      <c r="FSS21" s="125"/>
      <c r="FST21" s="125"/>
      <c r="FSU21" s="125"/>
      <c r="FSV21" s="125"/>
      <c r="FSW21" s="125"/>
      <c r="FSX21" s="125"/>
      <c r="FSY21" s="125"/>
      <c r="FSZ21" s="125"/>
      <c r="FTA21" s="125"/>
      <c r="FTB21" s="125"/>
      <c r="FTC21" s="125"/>
      <c r="FTD21" s="125"/>
      <c r="FTE21" s="125"/>
      <c r="FTF21" s="125"/>
      <c r="FTG21" s="125"/>
      <c r="FTH21" s="125"/>
      <c r="FTI21" s="125"/>
      <c r="FTJ21" s="125"/>
      <c r="FTK21" s="125"/>
      <c r="FTL21" s="125"/>
      <c r="FTM21" s="125"/>
      <c r="FTN21" s="125"/>
      <c r="FTO21" s="125"/>
      <c r="FTP21" s="125"/>
      <c r="FTQ21" s="125"/>
      <c r="FTR21" s="125"/>
      <c r="FTS21" s="125"/>
      <c r="FTT21" s="125"/>
      <c r="FTU21" s="125"/>
      <c r="FTV21" s="125"/>
      <c r="FTW21" s="125"/>
      <c r="FTX21" s="125"/>
      <c r="FTY21" s="125"/>
      <c r="FTZ21" s="125"/>
      <c r="FUA21" s="125"/>
      <c r="FUB21" s="125"/>
      <c r="FUC21" s="125"/>
      <c r="FUD21" s="125"/>
      <c r="FUE21" s="125"/>
      <c r="FUF21" s="125"/>
      <c r="FUG21" s="125"/>
      <c r="FUH21" s="125"/>
      <c r="FUI21" s="125"/>
      <c r="FUJ21" s="125"/>
      <c r="FUK21" s="125"/>
      <c r="FUL21" s="125"/>
      <c r="FUM21" s="125"/>
      <c r="FUN21" s="125"/>
      <c r="FUO21" s="125"/>
      <c r="FUP21" s="125"/>
      <c r="FUQ21" s="125"/>
      <c r="FUR21" s="125"/>
      <c r="FUS21" s="125"/>
      <c r="FUT21" s="125"/>
      <c r="FUU21" s="125"/>
      <c r="FUV21" s="125"/>
      <c r="FUW21" s="125"/>
      <c r="FUX21" s="125"/>
      <c r="FUY21" s="125"/>
      <c r="FUZ21" s="125"/>
      <c r="FVA21" s="125"/>
      <c r="FVB21" s="125"/>
      <c r="FVC21" s="125"/>
      <c r="FVD21" s="125"/>
      <c r="FVE21" s="125"/>
      <c r="FVF21" s="125"/>
      <c r="FVG21" s="125"/>
      <c r="FVH21" s="125"/>
      <c r="FVI21" s="125"/>
      <c r="FVJ21" s="125"/>
      <c r="FVK21" s="125"/>
      <c r="FVL21" s="125"/>
      <c r="FVM21" s="125"/>
      <c r="FVN21" s="125"/>
      <c r="FVO21" s="125"/>
      <c r="FVP21" s="125"/>
      <c r="FVQ21" s="125"/>
      <c r="FVR21" s="125"/>
      <c r="FVS21" s="125"/>
      <c r="FVT21" s="125"/>
      <c r="FVU21" s="125"/>
      <c r="FVV21" s="125"/>
      <c r="FVW21" s="125"/>
      <c r="FVX21" s="125"/>
      <c r="FVY21" s="125"/>
      <c r="FVZ21" s="125"/>
      <c r="FWA21" s="125"/>
      <c r="FWB21" s="125"/>
      <c r="FWC21" s="125"/>
      <c r="FWD21" s="125"/>
      <c r="FWE21" s="125"/>
      <c r="FWF21" s="125"/>
      <c r="FWG21" s="125"/>
      <c r="FWH21" s="125"/>
      <c r="FWI21" s="125"/>
      <c r="FWJ21" s="125"/>
      <c r="FWK21" s="125"/>
      <c r="FWL21" s="125"/>
      <c r="FWM21" s="125"/>
      <c r="FWN21" s="125"/>
      <c r="FWO21" s="125"/>
      <c r="FWP21" s="125"/>
      <c r="FWQ21" s="125"/>
      <c r="FWR21" s="125"/>
      <c r="FWS21" s="125"/>
      <c r="FWT21" s="125"/>
      <c r="FWU21" s="125"/>
      <c r="FWV21" s="125"/>
      <c r="FWW21" s="125"/>
      <c r="FWX21" s="125"/>
      <c r="FWY21" s="125"/>
      <c r="FWZ21" s="125"/>
      <c r="FXA21" s="125"/>
      <c r="FXB21" s="125"/>
      <c r="FXC21" s="125"/>
      <c r="FXD21" s="125"/>
      <c r="FXE21" s="125"/>
      <c r="FXF21" s="125"/>
      <c r="FXG21" s="125"/>
      <c r="FXH21" s="125"/>
      <c r="FXI21" s="125"/>
      <c r="FXJ21" s="125"/>
      <c r="FXK21" s="125"/>
      <c r="FXL21" s="125"/>
      <c r="FXM21" s="125"/>
      <c r="FXN21" s="125"/>
      <c r="FXO21" s="125"/>
      <c r="FXP21" s="125"/>
      <c r="FXQ21" s="125"/>
      <c r="FXR21" s="125"/>
      <c r="FXS21" s="125"/>
      <c r="FXT21" s="125"/>
      <c r="FXU21" s="125"/>
      <c r="FXV21" s="125"/>
      <c r="FXW21" s="125"/>
      <c r="FXX21" s="125"/>
      <c r="FXY21" s="125"/>
      <c r="FXZ21" s="125"/>
      <c r="FYA21" s="125"/>
      <c r="FYB21" s="125"/>
      <c r="FYC21" s="125"/>
      <c r="FYD21" s="125"/>
      <c r="FYE21" s="125"/>
      <c r="FYF21" s="125"/>
      <c r="FYG21" s="125"/>
      <c r="FYH21" s="125"/>
      <c r="FYI21" s="125"/>
      <c r="FYJ21" s="125"/>
      <c r="FYK21" s="125"/>
      <c r="FYL21" s="125"/>
      <c r="FYM21" s="125"/>
      <c r="FYN21" s="125"/>
      <c r="FYO21" s="125"/>
      <c r="FYP21" s="125"/>
      <c r="FYQ21" s="125"/>
      <c r="FYR21" s="125"/>
      <c r="FYS21" s="125"/>
      <c r="FYT21" s="125"/>
      <c r="FYU21" s="125"/>
      <c r="FYV21" s="125"/>
      <c r="FYW21" s="125"/>
      <c r="FYX21" s="125"/>
      <c r="FYY21" s="125"/>
      <c r="FYZ21" s="125"/>
      <c r="FZA21" s="125"/>
      <c r="FZB21" s="125"/>
      <c r="FZC21" s="125"/>
      <c r="FZD21" s="125"/>
      <c r="FZE21" s="125"/>
      <c r="FZF21" s="125"/>
      <c r="FZG21" s="125"/>
      <c r="FZH21" s="125"/>
      <c r="FZI21" s="125"/>
      <c r="FZJ21" s="125"/>
      <c r="FZK21" s="125"/>
      <c r="FZL21" s="125"/>
      <c r="FZM21" s="125"/>
      <c r="FZN21" s="125"/>
      <c r="FZO21" s="125"/>
      <c r="FZP21" s="125"/>
      <c r="FZQ21" s="125"/>
      <c r="FZR21" s="125"/>
      <c r="FZS21" s="125"/>
      <c r="FZT21" s="125"/>
      <c r="FZU21" s="125"/>
      <c r="FZV21" s="125"/>
      <c r="FZW21" s="125"/>
      <c r="FZX21" s="125"/>
      <c r="FZY21" s="125"/>
      <c r="FZZ21" s="125"/>
      <c r="GAA21" s="125"/>
      <c r="GAB21" s="125"/>
      <c r="GAC21" s="125"/>
      <c r="GAD21" s="125"/>
      <c r="GAE21" s="125"/>
      <c r="GAF21" s="125"/>
      <c r="GAG21" s="125"/>
      <c r="GAH21" s="125"/>
      <c r="GAI21" s="125"/>
      <c r="GAJ21" s="125"/>
      <c r="GAK21" s="125"/>
      <c r="GAL21" s="125"/>
      <c r="GAM21" s="125"/>
      <c r="GAN21" s="125"/>
      <c r="GAO21" s="125"/>
      <c r="GAP21" s="125"/>
      <c r="GAQ21" s="125"/>
      <c r="GAR21" s="125"/>
      <c r="GAS21" s="125"/>
      <c r="GAT21" s="125"/>
      <c r="GAU21" s="125"/>
      <c r="GAV21" s="125"/>
      <c r="GAW21" s="125"/>
      <c r="GAX21" s="125"/>
      <c r="GAY21" s="125"/>
      <c r="GAZ21" s="125"/>
      <c r="GBA21" s="125"/>
      <c r="GBB21" s="125"/>
      <c r="GBC21" s="125"/>
      <c r="GBD21" s="125"/>
      <c r="GBE21" s="125"/>
      <c r="GBF21" s="125"/>
      <c r="GBG21" s="125"/>
      <c r="GBH21" s="125"/>
      <c r="GBI21" s="125"/>
      <c r="GBJ21" s="125"/>
      <c r="GBK21" s="125"/>
      <c r="GBL21" s="125"/>
      <c r="GBM21" s="125"/>
      <c r="GBN21" s="125"/>
      <c r="GBO21" s="125"/>
      <c r="GBP21" s="125"/>
      <c r="GBQ21" s="125"/>
      <c r="GBR21" s="125"/>
      <c r="GBS21" s="125"/>
      <c r="GBT21" s="125"/>
      <c r="GBU21" s="125"/>
      <c r="GBV21" s="125"/>
      <c r="GBW21" s="125"/>
      <c r="GBX21" s="125"/>
      <c r="GBY21" s="125"/>
      <c r="GBZ21" s="125"/>
      <c r="GCA21" s="125"/>
      <c r="GCB21" s="125"/>
      <c r="GCC21" s="125"/>
      <c r="GCD21" s="125"/>
      <c r="GCE21" s="125"/>
      <c r="GCF21" s="125"/>
      <c r="GCG21" s="125"/>
      <c r="GCH21" s="125"/>
      <c r="GCI21" s="125"/>
      <c r="GCJ21" s="125"/>
      <c r="GCK21" s="125"/>
      <c r="GCL21" s="125"/>
      <c r="GCM21" s="125"/>
      <c r="GCN21" s="125"/>
      <c r="GCO21" s="125"/>
      <c r="GCP21" s="125"/>
      <c r="GCQ21" s="125"/>
      <c r="GCR21" s="125"/>
      <c r="GCS21" s="125"/>
      <c r="GCT21" s="125"/>
      <c r="GCU21" s="125"/>
      <c r="GCV21" s="125"/>
      <c r="GCW21" s="125"/>
      <c r="GCX21" s="125"/>
      <c r="GCY21" s="125"/>
      <c r="GCZ21" s="125"/>
      <c r="GDA21" s="125"/>
      <c r="GDB21" s="125"/>
      <c r="GDC21" s="125"/>
      <c r="GDD21" s="125"/>
      <c r="GDE21" s="125"/>
      <c r="GDF21" s="125"/>
      <c r="GDG21" s="125"/>
      <c r="GDH21" s="125"/>
      <c r="GDI21" s="125"/>
      <c r="GDJ21" s="125"/>
      <c r="GDK21" s="125"/>
      <c r="GDL21" s="125"/>
      <c r="GDM21" s="125"/>
      <c r="GDN21" s="125"/>
      <c r="GDO21" s="125"/>
      <c r="GDP21" s="125"/>
      <c r="GDQ21" s="125"/>
      <c r="GDR21" s="125"/>
      <c r="GDS21" s="125"/>
      <c r="GDT21" s="125"/>
      <c r="GDU21" s="125"/>
      <c r="GDV21" s="125"/>
      <c r="GDW21" s="125"/>
      <c r="GDX21" s="125"/>
      <c r="GDY21" s="125"/>
      <c r="GDZ21" s="125"/>
      <c r="GEA21" s="125"/>
      <c r="GEB21" s="125"/>
      <c r="GEC21" s="125"/>
      <c r="GED21" s="125"/>
      <c r="GEE21" s="125"/>
      <c r="GEF21" s="125"/>
      <c r="GEG21" s="125"/>
      <c r="GEH21" s="125"/>
      <c r="GEI21" s="125"/>
      <c r="GEJ21" s="125"/>
      <c r="GEK21" s="125"/>
      <c r="GEL21" s="125"/>
      <c r="GEM21" s="125"/>
      <c r="GEN21" s="125"/>
      <c r="GEO21" s="125"/>
      <c r="GEP21" s="125"/>
      <c r="GEQ21" s="125"/>
      <c r="GER21" s="125"/>
      <c r="GES21" s="125"/>
      <c r="GET21" s="125"/>
      <c r="GEU21" s="125"/>
      <c r="GEV21" s="125"/>
      <c r="GEW21" s="125"/>
      <c r="GEX21" s="125"/>
      <c r="GEY21" s="125"/>
      <c r="GEZ21" s="125"/>
      <c r="GFA21" s="125"/>
      <c r="GFB21" s="125"/>
      <c r="GFC21" s="125"/>
      <c r="GFD21" s="125"/>
      <c r="GFE21" s="125"/>
      <c r="GFF21" s="125"/>
      <c r="GFG21" s="125"/>
      <c r="GFH21" s="125"/>
      <c r="GFI21" s="125"/>
      <c r="GFJ21" s="125"/>
      <c r="GFK21" s="125"/>
      <c r="GFL21" s="125"/>
      <c r="GFM21" s="125"/>
      <c r="GFN21" s="125"/>
      <c r="GFO21" s="125"/>
      <c r="GFP21" s="125"/>
      <c r="GFQ21" s="125"/>
      <c r="GFR21" s="125"/>
      <c r="GFS21" s="125"/>
      <c r="GFT21" s="125"/>
      <c r="GFU21" s="125"/>
      <c r="GFV21" s="125"/>
      <c r="GFW21" s="125"/>
      <c r="GFX21" s="125"/>
      <c r="GFY21" s="125"/>
      <c r="GFZ21" s="125"/>
      <c r="GGA21" s="125"/>
      <c r="GGB21" s="125"/>
      <c r="GGC21" s="125"/>
      <c r="GGD21" s="125"/>
      <c r="GGE21" s="125"/>
      <c r="GGF21" s="125"/>
      <c r="GGG21" s="125"/>
      <c r="GGH21" s="125"/>
      <c r="GGI21" s="125"/>
      <c r="GGJ21" s="125"/>
      <c r="GGK21" s="125"/>
      <c r="GGL21" s="125"/>
      <c r="GGM21" s="125"/>
      <c r="GGN21" s="125"/>
      <c r="GGO21" s="125"/>
      <c r="GGP21" s="125"/>
      <c r="GGQ21" s="125"/>
      <c r="GGR21" s="125"/>
      <c r="GGS21" s="125"/>
      <c r="GGT21" s="125"/>
      <c r="GGU21" s="125"/>
      <c r="GGV21" s="125"/>
      <c r="GGW21" s="125"/>
      <c r="GGX21" s="125"/>
      <c r="GGY21" s="125"/>
      <c r="GGZ21" s="125"/>
      <c r="GHA21" s="125"/>
      <c r="GHB21" s="125"/>
      <c r="GHC21" s="125"/>
      <c r="GHD21" s="125"/>
      <c r="GHE21" s="125"/>
      <c r="GHF21" s="125"/>
      <c r="GHG21" s="125"/>
      <c r="GHH21" s="125"/>
      <c r="GHI21" s="125"/>
      <c r="GHJ21" s="125"/>
      <c r="GHK21" s="125"/>
      <c r="GHL21" s="125"/>
      <c r="GHM21" s="125"/>
      <c r="GHN21" s="125"/>
      <c r="GHO21" s="125"/>
      <c r="GHP21" s="125"/>
      <c r="GHQ21" s="125"/>
      <c r="GHR21" s="125"/>
      <c r="GHS21" s="125"/>
      <c r="GHT21" s="125"/>
      <c r="GHU21" s="125"/>
      <c r="GHV21" s="125"/>
      <c r="GHW21" s="125"/>
      <c r="GHX21" s="125"/>
      <c r="GHY21" s="125"/>
      <c r="GHZ21" s="125"/>
      <c r="GIA21" s="125"/>
      <c r="GIB21" s="125"/>
      <c r="GIC21" s="125"/>
      <c r="GID21" s="125"/>
      <c r="GIE21" s="125"/>
      <c r="GIF21" s="125"/>
      <c r="GIG21" s="125"/>
      <c r="GIH21" s="125"/>
      <c r="GII21" s="125"/>
      <c r="GIJ21" s="125"/>
      <c r="GIK21" s="125"/>
      <c r="GIL21" s="125"/>
      <c r="GIM21" s="125"/>
      <c r="GIN21" s="125"/>
      <c r="GIO21" s="125"/>
      <c r="GIP21" s="125"/>
      <c r="GIQ21" s="125"/>
      <c r="GIR21" s="125"/>
      <c r="GIS21" s="125"/>
      <c r="GIT21" s="125"/>
      <c r="GIU21" s="125"/>
      <c r="GIV21" s="125"/>
      <c r="GIW21" s="125"/>
      <c r="GIX21" s="125"/>
      <c r="GIY21" s="125"/>
      <c r="GIZ21" s="125"/>
      <c r="GJA21" s="125"/>
      <c r="GJB21" s="125"/>
      <c r="GJC21" s="125"/>
      <c r="GJD21" s="125"/>
      <c r="GJE21" s="125"/>
      <c r="GJF21" s="125"/>
      <c r="GJG21" s="125"/>
      <c r="GJH21" s="125"/>
      <c r="GJI21" s="125"/>
      <c r="GJJ21" s="125"/>
      <c r="GJK21" s="125"/>
      <c r="GJL21" s="125"/>
      <c r="GJM21" s="125"/>
      <c r="GJN21" s="125"/>
      <c r="GJO21" s="125"/>
      <c r="GJP21" s="125"/>
      <c r="GJQ21" s="125"/>
      <c r="GJR21" s="125"/>
      <c r="GJS21" s="125"/>
      <c r="GJT21" s="125"/>
      <c r="GJU21" s="125"/>
      <c r="GJV21" s="125"/>
      <c r="GJW21" s="125"/>
      <c r="GJX21" s="125"/>
      <c r="GJY21" s="125"/>
      <c r="GJZ21" s="125"/>
      <c r="GKA21" s="125"/>
      <c r="GKB21" s="125"/>
      <c r="GKC21" s="125"/>
      <c r="GKD21" s="125"/>
      <c r="GKE21" s="125"/>
      <c r="GKF21" s="125"/>
      <c r="GKG21" s="125"/>
      <c r="GKH21" s="125"/>
      <c r="GKI21" s="125"/>
      <c r="GKJ21" s="125"/>
      <c r="GKK21" s="125"/>
      <c r="GKL21" s="125"/>
      <c r="GKM21" s="125"/>
      <c r="GKN21" s="125"/>
      <c r="GKO21" s="125"/>
      <c r="GKP21" s="125"/>
      <c r="GKQ21" s="125"/>
      <c r="GKR21" s="125"/>
      <c r="GKS21" s="125"/>
      <c r="GKT21" s="125"/>
      <c r="GKU21" s="125"/>
      <c r="GKV21" s="125"/>
      <c r="GKW21" s="125"/>
      <c r="GKX21" s="125"/>
      <c r="GKY21" s="125"/>
      <c r="GKZ21" s="125"/>
      <c r="GLA21" s="125"/>
      <c r="GLB21" s="125"/>
      <c r="GLC21" s="125"/>
      <c r="GLD21" s="125"/>
      <c r="GLE21" s="125"/>
      <c r="GLF21" s="125"/>
      <c r="GLG21" s="125"/>
      <c r="GLH21" s="125"/>
      <c r="GLI21" s="125"/>
      <c r="GLJ21" s="125"/>
      <c r="GLK21" s="125"/>
      <c r="GLL21" s="125"/>
      <c r="GLM21" s="125"/>
      <c r="GLN21" s="125"/>
      <c r="GLO21" s="125"/>
      <c r="GLP21" s="125"/>
      <c r="GLQ21" s="125"/>
      <c r="GLR21" s="125"/>
      <c r="GLS21" s="125"/>
      <c r="GLT21" s="125"/>
      <c r="GLU21" s="125"/>
      <c r="GLV21" s="125"/>
      <c r="GLW21" s="125"/>
      <c r="GLX21" s="125"/>
      <c r="GLY21" s="125"/>
      <c r="GLZ21" s="125"/>
      <c r="GMA21" s="125"/>
      <c r="GMB21" s="125"/>
      <c r="GMC21" s="125"/>
      <c r="GMD21" s="125"/>
      <c r="GME21" s="125"/>
      <c r="GMF21" s="125"/>
      <c r="GMG21" s="125"/>
      <c r="GMH21" s="125"/>
      <c r="GMI21" s="125"/>
      <c r="GMJ21" s="125"/>
      <c r="GMK21" s="125"/>
      <c r="GML21" s="125"/>
      <c r="GMM21" s="125"/>
      <c r="GMN21" s="125"/>
      <c r="GMO21" s="125"/>
      <c r="GMP21" s="125"/>
      <c r="GMQ21" s="125"/>
      <c r="GMR21" s="125"/>
      <c r="GMS21" s="125"/>
      <c r="GMT21" s="125"/>
      <c r="GMU21" s="125"/>
      <c r="GMV21" s="125"/>
      <c r="GMW21" s="125"/>
      <c r="GMX21" s="125"/>
      <c r="GMY21" s="125"/>
      <c r="GMZ21" s="125"/>
      <c r="GNA21" s="125"/>
      <c r="GNB21" s="125"/>
      <c r="GNC21" s="125"/>
      <c r="GND21" s="125"/>
      <c r="GNE21" s="125"/>
      <c r="GNF21" s="125"/>
      <c r="GNG21" s="125"/>
      <c r="GNH21" s="125"/>
      <c r="GNI21" s="125"/>
      <c r="GNJ21" s="125"/>
      <c r="GNK21" s="125"/>
      <c r="GNL21" s="125"/>
      <c r="GNM21" s="125"/>
      <c r="GNN21" s="125"/>
      <c r="GNO21" s="125"/>
      <c r="GNP21" s="125"/>
      <c r="GNQ21" s="125"/>
      <c r="GNR21" s="125"/>
      <c r="GNS21" s="125"/>
      <c r="GNT21" s="125"/>
      <c r="GNU21" s="125"/>
      <c r="GNV21" s="125"/>
      <c r="GNW21" s="125"/>
      <c r="GNX21" s="125"/>
      <c r="GNY21" s="125"/>
      <c r="GNZ21" s="125"/>
      <c r="GOA21" s="125"/>
      <c r="GOB21" s="125"/>
      <c r="GOC21" s="125"/>
      <c r="GOD21" s="125"/>
      <c r="GOE21" s="125"/>
      <c r="GOF21" s="125"/>
      <c r="GOG21" s="125"/>
      <c r="GOH21" s="125"/>
      <c r="GOI21" s="125"/>
      <c r="GOJ21" s="125"/>
      <c r="GOK21" s="125"/>
      <c r="GOL21" s="125"/>
      <c r="GOM21" s="125"/>
      <c r="GON21" s="125"/>
      <c r="GOO21" s="125"/>
      <c r="GOP21" s="125"/>
      <c r="GOQ21" s="125"/>
      <c r="GOR21" s="125"/>
      <c r="GOS21" s="125"/>
      <c r="GOT21" s="125"/>
      <c r="GOU21" s="125"/>
      <c r="GOV21" s="125"/>
      <c r="GOW21" s="125"/>
      <c r="GOX21" s="125"/>
      <c r="GOY21" s="125"/>
      <c r="GOZ21" s="125"/>
      <c r="GPA21" s="125"/>
      <c r="GPB21" s="125"/>
      <c r="GPC21" s="125"/>
      <c r="GPD21" s="125"/>
      <c r="GPE21" s="125"/>
      <c r="GPF21" s="125"/>
      <c r="GPG21" s="125"/>
      <c r="GPH21" s="125"/>
      <c r="GPI21" s="125"/>
      <c r="GPJ21" s="125"/>
      <c r="GPK21" s="125"/>
      <c r="GPL21" s="125"/>
      <c r="GPM21" s="125"/>
      <c r="GPN21" s="125"/>
      <c r="GPO21" s="125"/>
      <c r="GPP21" s="125"/>
      <c r="GPQ21" s="125"/>
      <c r="GPR21" s="125"/>
      <c r="GPS21" s="125"/>
      <c r="GPT21" s="125"/>
      <c r="GPU21" s="125"/>
      <c r="GPV21" s="125"/>
      <c r="GPW21" s="125"/>
      <c r="GPX21" s="125"/>
      <c r="GPY21" s="125"/>
      <c r="GPZ21" s="125"/>
      <c r="GQA21" s="125"/>
      <c r="GQB21" s="125"/>
      <c r="GQC21" s="125"/>
      <c r="GQD21" s="125"/>
      <c r="GQE21" s="125"/>
      <c r="GQF21" s="125"/>
      <c r="GQG21" s="125"/>
      <c r="GQH21" s="125"/>
      <c r="GQI21" s="125"/>
      <c r="GQJ21" s="125"/>
      <c r="GQK21" s="125"/>
      <c r="GQL21" s="125"/>
      <c r="GQM21" s="125"/>
      <c r="GQN21" s="125"/>
      <c r="GQO21" s="125"/>
      <c r="GQP21" s="125"/>
      <c r="GQQ21" s="125"/>
      <c r="GQR21" s="125"/>
      <c r="GQS21" s="125"/>
      <c r="GQT21" s="125"/>
      <c r="GQU21" s="125"/>
      <c r="GQV21" s="125"/>
      <c r="GQW21" s="125"/>
      <c r="GQX21" s="125"/>
      <c r="GQY21" s="125"/>
      <c r="GQZ21" s="125"/>
      <c r="GRA21" s="125"/>
      <c r="GRB21" s="125"/>
      <c r="GRC21" s="125"/>
      <c r="GRD21" s="125"/>
      <c r="GRE21" s="125"/>
      <c r="GRF21" s="125"/>
      <c r="GRG21" s="125"/>
      <c r="GRH21" s="125"/>
      <c r="GRI21" s="125"/>
      <c r="GRJ21" s="125"/>
      <c r="GRK21" s="125"/>
      <c r="GRL21" s="125"/>
      <c r="GRM21" s="125"/>
      <c r="GRN21" s="125"/>
      <c r="GRO21" s="125"/>
      <c r="GRP21" s="125"/>
      <c r="GRQ21" s="125"/>
      <c r="GRR21" s="125"/>
      <c r="GRS21" s="125"/>
      <c r="GRT21" s="125"/>
      <c r="GRU21" s="125"/>
      <c r="GRV21" s="125"/>
      <c r="GRW21" s="125"/>
      <c r="GRX21" s="125"/>
      <c r="GRY21" s="125"/>
      <c r="GRZ21" s="125"/>
      <c r="GSA21" s="125"/>
      <c r="GSB21" s="125"/>
      <c r="GSC21" s="125"/>
      <c r="GSD21" s="125"/>
      <c r="GSE21" s="125"/>
      <c r="GSF21" s="125"/>
      <c r="GSG21" s="125"/>
      <c r="GSH21" s="125"/>
      <c r="GSI21" s="125"/>
      <c r="GSJ21" s="125"/>
      <c r="GSK21" s="125"/>
      <c r="GSL21" s="125"/>
      <c r="GSM21" s="125"/>
      <c r="GSN21" s="125"/>
      <c r="GSO21" s="125"/>
      <c r="GSP21" s="125"/>
      <c r="GSQ21" s="125"/>
      <c r="GSR21" s="125"/>
      <c r="GSS21" s="125"/>
      <c r="GST21" s="125"/>
      <c r="GSU21" s="125"/>
      <c r="GSV21" s="125"/>
      <c r="GSW21" s="125"/>
      <c r="GSX21" s="125"/>
      <c r="GSY21" s="125"/>
      <c r="GSZ21" s="125"/>
      <c r="GTA21" s="125"/>
      <c r="GTB21" s="125"/>
      <c r="GTC21" s="125"/>
      <c r="GTD21" s="125"/>
      <c r="GTE21" s="125"/>
      <c r="GTF21" s="125"/>
      <c r="GTG21" s="125"/>
      <c r="GTH21" s="125"/>
      <c r="GTI21" s="125"/>
      <c r="GTJ21" s="125"/>
      <c r="GTK21" s="125"/>
      <c r="GTL21" s="125"/>
      <c r="GTM21" s="125"/>
      <c r="GTN21" s="125"/>
      <c r="GTO21" s="125"/>
      <c r="GTP21" s="125"/>
      <c r="GTQ21" s="125"/>
      <c r="GTR21" s="125"/>
      <c r="GTS21" s="125"/>
      <c r="GTT21" s="125"/>
      <c r="GTU21" s="125"/>
      <c r="GTV21" s="125"/>
      <c r="GTW21" s="125"/>
      <c r="GTX21" s="125"/>
      <c r="GTY21" s="125"/>
      <c r="GTZ21" s="125"/>
      <c r="GUA21" s="125"/>
      <c r="GUB21" s="125"/>
      <c r="GUC21" s="125"/>
      <c r="GUD21" s="125"/>
      <c r="GUE21" s="125"/>
      <c r="GUF21" s="125"/>
      <c r="GUG21" s="125"/>
      <c r="GUH21" s="125"/>
      <c r="GUI21" s="125"/>
      <c r="GUJ21" s="125"/>
      <c r="GUK21" s="125"/>
      <c r="GUL21" s="125"/>
      <c r="GUM21" s="125"/>
      <c r="GUN21" s="125"/>
      <c r="GUO21" s="125"/>
      <c r="GUP21" s="125"/>
      <c r="GUQ21" s="125"/>
      <c r="GUR21" s="125"/>
      <c r="GUS21" s="125"/>
      <c r="GUT21" s="125"/>
      <c r="GUU21" s="125"/>
      <c r="GUV21" s="125"/>
      <c r="GUW21" s="125"/>
      <c r="GUX21" s="125"/>
      <c r="GUY21" s="125"/>
      <c r="GUZ21" s="125"/>
      <c r="GVA21" s="125"/>
      <c r="GVB21" s="125"/>
      <c r="GVC21" s="125"/>
      <c r="GVD21" s="125"/>
      <c r="GVE21" s="125"/>
      <c r="GVF21" s="125"/>
      <c r="GVG21" s="125"/>
      <c r="GVH21" s="125"/>
      <c r="GVI21" s="125"/>
      <c r="GVJ21" s="125"/>
      <c r="GVK21" s="125"/>
      <c r="GVL21" s="125"/>
      <c r="GVM21" s="125"/>
      <c r="GVN21" s="125"/>
      <c r="GVO21" s="125"/>
      <c r="GVP21" s="125"/>
      <c r="GVQ21" s="125"/>
      <c r="GVR21" s="125"/>
      <c r="GVS21" s="125"/>
      <c r="GVT21" s="125"/>
      <c r="GVU21" s="125"/>
      <c r="GVV21" s="125"/>
      <c r="GVW21" s="125"/>
      <c r="GVX21" s="125"/>
      <c r="GVY21" s="125"/>
      <c r="GVZ21" s="125"/>
      <c r="GWA21" s="125"/>
      <c r="GWB21" s="125"/>
      <c r="GWC21" s="125"/>
      <c r="GWD21" s="125"/>
      <c r="GWE21" s="125"/>
      <c r="GWF21" s="125"/>
      <c r="GWG21" s="125"/>
      <c r="GWH21" s="125"/>
      <c r="GWI21" s="125"/>
      <c r="GWJ21" s="125"/>
      <c r="GWK21" s="125"/>
      <c r="GWL21" s="125"/>
      <c r="GWM21" s="125"/>
      <c r="GWN21" s="125"/>
      <c r="GWO21" s="125"/>
      <c r="GWP21" s="125"/>
      <c r="GWQ21" s="125"/>
      <c r="GWR21" s="125"/>
      <c r="GWS21" s="125"/>
      <c r="GWT21" s="125"/>
      <c r="GWU21" s="125"/>
      <c r="GWV21" s="125"/>
      <c r="GWW21" s="125"/>
      <c r="GWX21" s="125"/>
      <c r="GWY21" s="125"/>
      <c r="GWZ21" s="125"/>
      <c r="GXA21" s="125"/>
      <c r="GXB21" s="125"/>
      <c r="GXC21" s="125"/>
      <c r="GXD21" s="125"/>
      <c r="GXE21" s="125"/>
      <c r="GXF21" s="125"/>
      <c r="GXG21" s="125"/>
      <c r="GXH21" s="125"/>
      <c r="GXI21" s="125"/>
      <c r="GXJ21" s="125"/>
      <c r="GXK21" s="125"/>
      <c r="GXL21" s="125"/>
      <c r="GXM21" s="125"/>
      <c r="GXN21" s="125"/>
      <c r="GXO21" s="125"/>
      <c r="GXP21" s="125"/>
      <c r="GXQ21" s="125"/>
      <c r="GXR21" s="125"/>
      <c r="GXS21" s="125"/>
      <c r="GXT21" s="125"/>
      <c r="GXU21" s="125"/>
      <c r="GXV21" s="125"/>
      <c r="GXW21" s="125"/>
      <c r="GXX21" s="125"/>
      <c r="GXY21" s="125"/>
      <c r="GXZ21" s="125"/>
      <c r="GYA21" s="125"/>
      <c r="GYB21" s="125"/>
      <c r="GYC21" s="125"/>
      <c r="GYD21" s="125"/>
      <c r="GYE21" s="125"/>
      <c r="GYF21" s="125"/>
      <c r="GYG21" s="125"/>
      <c r="GYH21" s="125"/>
      <c r="GYI21" s="125"/>
      <c r="GYJ21" s="125"/>
      <c r="GYK21" s="125"/>
      <c r="GYL21" s="125"/>
      <c r="GYM21" s="125"/>
      <c r="GYN21" s="125"/>
      <c r="GYO21" s="125"/>
      <c r="GYP21" s="125"/>
      <c r="GYQ21" s="125"/>
      <c r="GYR21" s="125"/>
      <c r="GYS21" s="125"/>
      <c r="GYT21" s="125"/>
      <c r="GYU21" s="125"/>
      <c r="GYV21" s="125"/>
      <c r="GYW21" s="125"/>
      <c r="GYX21" s="125"/>
      <c r="GYY21" s="125"/>
      <c r="GYZ21" s="125"/>
      <c r="GZA21" s="125"/>
      <c r="GZB21" s="125"/>
      <c r="GZC21" s="125"/>
      <c r="GZD21" s="125"/>
      <c r="GZE21" s="125"/>
      <c r="GZF21" s="125"/>
      <c r="GZG21" s="125"/>
      <c r="GZH21" s="125"/>
      <c r="GZI21" s="125"/>
      <c r="GZJ21" s="125"/>
      <c r="GZK21" s="125"/>
      <c r="GZL21" s="125"/>
      <c r="GZM21" s="125"/>
      <c r="GZN21" s="125"/>
      <c r="GZO21" s="125"/>
      <c r="GZP21" s="125"/>
      <c r="GZQ21" s="125"/>
      <c r="GZR21" s="125"/>
      <c r="GZS21" s="125"/>
      <c r="GZT21" s="125"/>
      <c r="GZU21" s="125"/>
      <c r="GZV21" s="125"/>
      <c r="GZW21" s="125"/>
      <c r="GZX21" s="125"/>
      <c r="GZY21" s="125"/>
      <c r="GZZ21" s="125"/>
      <c r="HAA21" s="125"/>
      <c r="HAB21" s="125"/>
      <c r="HAC21" s="125"/>
      <c r="HAD21" s="125"/>
      <c r="HAE21" s="125"/>
      <c r="HAF21" s="125"/>
      <c r="HAG21" s="125"/>
      <c r="HAH21" s="125"/>
      <c r="HAI21" s="125"/>
      <c r="HAJ21" s="125"/>
      <c r="HAK21" s="125"/>
      <c r="HAL21" s="125"/>
      <c r="HAM21" s="125"/>
      <c r="HAN21" s="125"/>
      <c r="HAO21" s="125"/>
      <c r="HAP21" s="125"/>
      <c r="HAQ21" s="125"/>
      <c r="HAR21" s="125"/>
      <c r="HAS21" s="125"/>
      <c r="HAT21" s="125"/>
      <c r="HAU21" s="125"/>
      <c r="HAV21" s="125"/>
      <c r="HAW21" s="125"/>
      <c r="HAX21" s="125"/>
      <c r="HAY21" s="125"/>
      <c r="HAZ21" s="125"/>
      <c r="HBA21" s="125"/>
      <c r="HBB21" s="125"/>
      <c r="HBC21" s="125"/>
      <c r="HBD21" s="125"/>
      <c r="HBE21" s="125"/>
      <c r="HBF21" s="125"/>
      <c r="HBG21" s="125"/>
      <c r="HBH21" s="125"/>
      <c r="HBI21" s="125"/>
      <c r="HBJ21" s="125"/>
      <c r="HBK21" s="125"/>
      <c r="HBL21" s="125"/>
      <c r="HBM21" s="125"/>
      <c r="HBN21" s="125"/>
      <c r="HBO21" s="125"/>
      <c r="HBP21" s="125"/>
      <c r="HBQ21" s="125"/>
      <c r="HBR21" s="125"/>
      <c r="HBS21" s="125"/>
      <c r="HBT21" s="125"/>
      <c r="HBU21" s="125"/>
      <c r="HBV21" s="125"/>
      <c r="HBW21" s="125"/>
      <c r="HBX21" s="125"/>
      <c r="HBY21" s="125"/>
      <c r="HBZ21" s="125"/>
      <c r="HCA21" s="125"/>
      <c r="HCB21" s="125"/>
      <c r="HCC21" s="125"/>
      <c r="HCD21" s="125"/>
      <c r="HCE21" s="125"/>
      <c r="HCF21" s="125"/>
      <c r="HCG21" s="125"/>
      <c r="HCH21" s="125"/>
      <c r="HCI21" s="125"/>
      <c r="HCJ21" s="125"/>
      <c r="HCK21" s="125"/>
      <c r="HCL21" s="125"/>
      <c r="HCM21" s="125"/>
      <c r="HCN21" s="125"/>
      <c r="HCO21" s="125"/>
      <c r="HCP21" s="125"/>
      <c r="HCQ21" s="125"/>
      <c r="HCR21" s="125"/>
      <c r="HCS21" s="125"/>
      <c r="HCT21" s="125"/>
      <c r="HCU21" s="125"/>
      <c r="HCV21" s="125"/>
      <c r="HCW21" s="125"/>
      <c r="HCX21" s="125"/>
      <c r="HCY21" s="125"/>
      <c r="HCZ21" s="125"/>
      <c r="HDA21" s="125"/>
      <c r="HDB21" s="125"/>
      <c r="HDC21" s="125"/>
      <c r="HDD21" s="125"/>
      <c r="HDE21" s="125"/>
      <c r="HDF21" s="125"/>
      <c r="HDG21" s="125"/>
      <c r="HDH21" s="125"/>
      <c r="HDI21" s="125"/>
      <c r="HDJ21" s="125"/>
      <c r="HDK21" s="125"/>
      <c r="HDL21" s="125"/>
      <c r="HDM21" s="125"/>
      <c r="HDN21" s="125"/>
      <c r="HDO21" s="125"/>
      <c r="HDP21" s="125"/>
      <c r="HDQ21" s="125"/>
      <c r="HDR21" s="125"/>
      <c r="HDS21" s="125"/>
      <c r="HDT21" s="125"/>
      <c r="HDU21" s="125"/>
      <c r="HDV21" s="125"/>
      <c r="HDW21" s="125"/>
      <c r="HDX21" s="125"/>
      <c r="HDY21" s="125"/>
      <c r="HDZ21" s="125"/>
      <c r="HEA21" s="125"/>
      <c r="HEB21" s="125"/>
      <c r="HEC21" s="125"/>
      <c r="HED21" s="125"/>
      <c r="HEE21" s="125"/>
      <c r="HEF21" s="125"/>
      <c r="HEG21" s="125"/>
      <c r="HEH21" s="125"/>
      <c r="HEI21" s="125"/>
      <c r="HEJ21" s="125"/>
      <c r="HEK21" s="125"/>
      <c r="HEL21" s="125"/>
      <c r="HEM21" s="125"/>
      <c r="HEN21" s="125"/>
      <c r="HEO21" s="125"/>
      <c r="HEP21" s="125"/>
      <c r="HEQ21" s="125"/>
      <c r="HER21" s="125"/>
      <c r="HES21" s="125"/>
      <c r="HET21" s="125"/>
      <c r="HEU21" s="125"/>
      <c r="HEV21" s="125"/>
      <c r="HEW21" s="125"/>
      <c r="HEX21" s="125"/>
      <c r="HEY21" s="125"/>
      <c r="HEZ21" s="125"/>
      <c r="HFA21" s="125"/>
      <c r="HFB21" s="125"/>
      <c r="HFC21" s="125"/>
      <c r="HFD21" s="125"/>
      <c r="HFE21" s="125"/>
      <c r="HFF21" s="125"/>
      <c r="HFG21" s="125"/>
      <c r="HFH21" s="125"/>
      <c r="HFI21" s="125"/>
      <c r="HFJ21" s="125"/>
      <c r="HFK21" s="125"/>
      <c r="HFL21" s="125"/>
      <c r="HFM21" s="125"/>
      <c r="HFN21" s="125"/>
      <c r="HFO21" s="125"/>
      <c r="HFP21" s="125"/>
      <c r="HFQ21" s="125"/>
      <c r="HFR21" s="125"/>
      <c r="HFS21" s="125"/>
      <c r="HFT21" s="125"/>
      <c r="HFU21" s="125"/>
      <c r="HFV21" s="125"/>
      <c r="HFW21" s="125"/>
      <c r="HFX21" s="125"/>
      <c r="HFY21" s="125"/>
      <c r="HFZ21" s="125"/>
      <c r="HGA21" s="125"/>
      <c r="HGB21" s="125"/>
      <c r="HGC21" s="125"/>
      <c r="HGD21" s="125"/>
      <c r="HGE21" s="125"/>
      <c r="HGF21" s="125"/>
      <c r="HGG21" s="125"/>
      <c r="HGH21" s="125"/>
      <c r="HGI21" s="125"/>
      <c r="HGJ21" s="125"/>
      <c r="HGK21" s="125"/>
      <c r="HGL21" s="125"/>
      <c r="HGM21" s="125"/>
      <c r="HGN21" s="125"/>
      <c r="HGO21" s="125"/>
      <c r="HGP21" s="125"/>
      <c r="HGQ21" s="125"/>
      <c r="HGR21" s="125"/>
      <c r="HGS21" s="125"/>
      <c r="HGT21" s="125"/>
      <c r="HGU21" s="125"/>
      <c r="HGV21" s="125"/>
      <c r="HGW21" s="125"/>
      <c r="HGX21" s="125"/>
      <c r="HGY21" s="125"/>
      <c r="HGZ21" s="125"/>
      <c r="HHA21" s="125"/>
      <c r="HHB21" s="125"/>
      <c r="HHC21" s="125"/>
      <c r="HHD21" s="125"/>
      <c r="HHE21" s="125"/>
      <c r="HHF21" s="125"/>
      <c r="HHG21" s="125"/>
      <c r="HHH21" s="125"/>
      <c r="HHI21" s="125"/>
      <c r="HHJ21" s="125"/>
      <c r="HHK21" s="125"/>
      <c r="HHL21" s="125"/>
      <c r="HHM21" s="125"/>
      <c r="HHN21" s="125"/>
      <c r="HHO21" s="125"/>
      <c r="HHP21" s="125"/>
      <c r="HHQ21" s="125"/>
      <c r="HHR21" s="125"/>
      <c r="HHS21" s="125"/>
      <c r="HHT21" s="125"/>
      <c r="HHU21" s="125"/>
      <c r="HHV21" s="125"/>
      <c r="HHW21" s="125"/>
      <c r="HHX21" s="125"/>
      <c r="HHY21" s="125"/>
      <c r="HHZ21" s="125"/>
      <c r="HIA21" s="125"/>
      <c r="HIB21" s="125"/>
      <c r="HIC21" s="125"/>
      <c r="HID21" s="125"/>
      <c r="HIE21" s="125"/>
      <c r="HIF21" s="125"/>
      <c r="HIG21" s="125"/>
      <c r="HIH21" s="125"/>
      <c r="HII21" s="125"/>
      <c r="HIJ21" s="125"/>
      <c r="HIK21" s="125"/>
      <c r="HIL21" s="125"/>
      <c r="HIM21" s="125"/>
      <c r="HIN21" s="125"/>
      <c r="HIO21" s="125"/>
      <c r="HIP21" s="125"/>
      <c r="HIQ21" s="125"/>
      <c r="HIR21" s="125"/>
      <c r="HIS21" s="125"/>
      <c r="HIT21" s="125"/>
      <c r="HIU21" s="125"/>
      <c r="HIV21" s="125"/>
      <c r="HIW21" s="125"/>
      <c r="HIX21" s="125"/>
      <c r="HIY21" s="125"/>
      <c r="HIZ21" s="125"/>
      <c r="HJA21" s="125"/>
      <c r="HJB21" s="125"/>
      <c r="HJC21" s="125"/>
      <c r="HJD21" s="125"/>
      <c r="HJE21" s="125"/>
      <c r="HJF21" s="125"/>
      <c r="HJG21" s="125"/>
      <c r="HJH21" s="125"/>
      <c r="HJI21" s="125"/>
      <c r="HJJ21" s="125"/>
      <c r="HJK21" s="125"/>
      <c r="HJL21" s="125"/>
      <c r="HJM21" s="125"/>
      <c r="HJN21" s="125"/>
      <c r="HJO21" s="125"/>
      <c r="HJP21" s="125"/>
      <c r="HJQ21" s="125"/>
      <c r="HJR21" s="125"/>
      <c r="HJS21" s="125"/>
      <c r="HJT21" s="125"/>
      <c r="HJU21" s="125"/>
      <c r="HJV21" s="125"/>
      <c r="HJW21" s="125"/>
      <c r="HJX21" s="125"/>
      <c r="HJY21" s="125"/>
      <c r="HJZ21" s="125"/>
      <c r="HKA21" s="125"/>
      <c r="HKB21" s="125"/>
      <c r="HKC21" s="125"/>
      <c r="HKD21" s="125"/>
      <c r="HKE21" s="125"/>
      <c r="HKF21" s="125"/>
      <c r="HKG21" s="125"/>
      <c r="HKH21" s="125"/>
      <c r="HKI21" s="125"/>
      <c r="HKJ21" s="125"/>
      <c r="HKK21" s="125"/>
      <c r="HKL21" s="125"/>
      <c r="HKM21" s="125"/>
      <c r="HKN21" s="125"/>
      <c r="HKO21" s="125"/>
      <c r="HKP21" s="125"/>
      <c r="HKQ21" s="125"/>
      <c r="HKR21" s="125"/>
      <c r="HKS21" s="125"/>
      <c r="HKT21" s="125"/>
      <c r="HKU21" s="125"/>
      <c r="HKV21" s="125"/>
      <c r="HKW21" s="125"/>
      <c r="HKX21" s="125"/>
      <c r="HKY21" s="125"/>
      <c r="HKZ21" s="125"/>
      <c r="HLA21" s="125"/>
      <c r="HLB21" s="125"/>
      <c r="HLC21" s="125"/>
      <c r="HLD21" s="125"/>
      <c r="HLE21" s="125"/>
      <c r="HLF21" s="125"/>
      <c r="HLG21" s="125"/>
      <c r="HLH21" s="125"/>
      <c r="HLI21" s="125"/>
      <c r="HLJ21" s="125"/>
      <c r="HLK21" s="125"/>
      <c r="HLL21" s="125"/>
      <c r="HLM21" s="125"/>
      <c r="HLN21" s="125"/>
      <c r="HLO21" s="125"/>
      <c r="HLP21" s="125"/>
      <c r="HLQ21" s="125"/>
      <c r="HLR21" s="125"/>
      <c r="HLS21" s="125"/>
      <c r="HLT21" s="125"/>
      <c r="HLU21" s="125"/>
      <c r="HLV21" s="125"/>
      <c r="HLW21" s="125"/>
      <c r="HLX21" s="125"/>
      <c r="HLY21" s="125"/>
      <c r="HLZ21" s="125"/>
      <c r="HMA21" s="125"/>
      <c r="HMB21" s="125"/>
      <c r="HMC21" s="125"/>
      <c r="HMD21" s="125"/>
      <c r="HME21" s="125"/>
      <c r="HMF21" s="125"/>
      <c r="HMG21" s="125"/>
      <c r="HMH21" s="125"/>
      <c r="HMI21" s="125"/>
      <c r="HMJ21" s="125"/>
      <c r="HMK21" s="125"/>
      <c r="HML21" s="125"/>
      <c r="HMM21" s="125"/>
      <c r="HMN21" s="125"/>
      <c r="HMO21" s="125"/>
      <c r="HMP21" s="125"/>
      <c r="HMQ21" s="125"/>
      <c r="HMR21" s="125"/>
      <c r="HMS21" s="125"/>
      <c r="HMT21" s="125"/>
      <c r="HMU21" s="125"/>
      <c r="HMV21" s="125"/>
      <c r="HMW21" s="125"/>
      <c r="HMX21" s="125"/>
      <c r="HMY21" s="125"/>
      <c r="HMZ21" s="125"/>
      <c r="HNA21" s="125"/>
      <c r="HNB21" s="125"/>
      <c r="HNC21" s="125"/>
      <c r="HND21" s="125"/>
      <c r="HNE21" s="125"/>
      <c r="HNF21" s="125"/>
      <c r="HNG21" s="125"/>
      <c r="HNH21" s="125"/>
      <c r="HNI21" s="125"/>
      <c r="HNJ21" s="125"/>
      <c r="HNK21" s="125"/>
      <c r="HNL21" s="125"/>
      <c r="HNM21" s="125"/>
      <c r="HNN21" s="125"/>
      <c r="HNO21" s="125"/>
      <c r="HNP21" s="125"/>
      <c r="HNQ21" s="125"/>
      <c r="HNR21" s="125"/>
      <c r="HNS21" s="125"/>
      <c r="HNT21" s="125"/>
      <c r="HNU21" s="125"/>
      <c r="HNV21" s="125"/>
      <c r="HNW21" s="125"/>
      <c r="HNX21" s="125"/>
      <c r="HNY21" s="125"/>
      <c r="HNZ21" s="125"/>
      <c r="HOA21" s="125"/>
      <c r="HOB21" s="125"/>
      <c r="HOC21" s="125"/>
      <c r="HOD21" s="125"/>
      <c r="HOE21" s="125"/>
      <c r="HOF21" s="125"/>
      <c r="HOG21" s="125"/>
      <c r="HOH21" s="125"/>
      <c r="HOI21" s="125"/>
      <c r="HOJ21" s="125"/>
      <c r="HOK21" s="125"/>
      <c r="HOL21" s="125"/>
      <c r="HOM21" s="125"/>
      <c r="HON21" s="125"/>
      <c r="HOO21" s="125"/>
      <c r="HOP21" s="125"/>
      <c r="HOQ21" s="125"/>
      <c r="HOR21" s="125"/>
      <c r="HOS21" s="125"/>
      <c r="HOT21" s="125"/>
      <c r="HOU21" s="125"/>
      <c r="HOV21" s="125"/>
      <c r="HOW21" s="125"/>
      <c r="HOX21" s="125"/>
      <c r="HOY21" s="125"/>
      <c r="HOZ21" s="125"/>
      <c r="HPA21" s="125"/>
      <c r="HPB21" s="125"/>
      <c r="HPC21" s="125"/>
      <c r="HPD21" s="125"/>
      <c r="HPE21" s="125"/>
      <c r="HPF21" s="125"/>
      <c r="HPG21" s="125"/>
      <c r="HPH21" s="125"/>
      <c r="HPI21" s="125"/>
      <c r="HPJ21" s="125"/>
      <c r="HPK21" s="125"/>
      <c r="HPL21" s="125"/>
      <c r="HPM21" s="125"/>
      <c r="HPN21" s="125"/>
      <c r="HPO21" s="125"/>
      <c r="HPP21" s="125"/>
      <c r="HPQ21" s="125"/>
      <c r="HPR21" s="125"/>
      <c r="HPS21" s="125"/>
      <c r="HPT21" s="125"/>
      <c r="HPU21" s="125"/>
      <c r="HPV21" s="125"/>
      <c r="HPW21" s="125"/>
      <c r="HPX21" s="125"/>
      <c r="HPY21" s="125"/>
      <c r="HPZ21" s="125"/>
      <c r="HQA21" s="125"/>
      <c r="HQB21" s="125"/>
      <c r="HQC21" s="125"/>
      <c r="HQD21" s="125"/>
      <c r="HQE21" s="125"/>
      <c r="HQF21" s="125"/>
      <c r="HQG21" s="125"/>
      <c r="HQH21" s="125"/>
      <c r="HQI21" s="125"/>
      <c r="HQJ21" s="125"/>
      <c r="HQK21" s="125"/>
      <c r="HQL21" s="125"/>
      <c r="HQM21" s="125"/>
      <c r="HQN21" s="125"/>
      <c r="HQO21" s="125"/>
      <c r="HQP21" s="125"/>
      <c r="HQQ21" s="125"/>
      <c r="HQR21" s="125"/>
      <c r="HQS21" s="125"/>
      <c r="HQT21" s="125"/>
      <c r="HQU21" s="125"/>
      <c r="HQV21" s="125"/>
      <c r="HQW21" s="125"/>
      <c r="HQX21" s="125"/>
      <c r="HQY21" s="125"/>
      <c r="HQZ21" s="125"/>
      <c r="HRA21" s="125"/>
      <c r="HRB21" s="125"/>
      <c r="HRC21" s="125"/>
      <c r="HRD21" s="125"/>
      <c r="HRE21" s="125"/>
      <c r="HRF21" s="125"/>
      <c r="HRG21" s="125"/>
      <c r="HRH21" s="125"/>
      <c r="HRI21" s="125"/>
      <c r="HRJ21" s="125"/>
      <c r="HRK21" s="125"/>
      <c r="HRL21" s="125"/>
      <c r="HRM21" s="125"/>
      <c r="HRN21" s="125"/>
      <c r="HRO21" s="125"/>
      <c r="HRP21" s="125"/>
      <c r="HRQ21" s="125"/>
      <c r="HRR21" s="125"/>
      <c r="HRS21" s="125"/>
      <c r="HRT21" s="125"/>
      <c r="HRU21" s="125"/>
      <c r="HRV21" s="125"/>
      <c r="HRW21" s="125"/>
      <c r="HRX21" s="125"/>
      <c r="HRY21" s="125"/>
      <c r="HRZ21" s="125"/>
      <c r="HSA21" s="125"/>
      <c r="HSB21" s="125"/>
      <c r="HSC21" s="125"/>
      <c r="HSD21" s="125"/>
      <c r="HSE21" s="125"/>
      <c r="HSF21" s="125"/>
      <c r="HSG21" s="125"/>
      <c r="HSH21" s="125"/>
      <c r="HSI21" s="125"/>
      <c r="HSJ21" s="125"/>
      <c r="HSK21" s="125"/>
      <c r="HSL21" s="125"/>
      <c r="HSM21" s="125"/>
      <c r="HSN21" s="125"/>
      <c r="HSO21" s="125"/>
      <c r="HSP21" s="125"/>
      <c r="HSQ21" s="125"/>
      <c r="HSR21" s="125"/>
      <c r="HSS21" s="125"/>
      <c r="HST21" s="125"/>
      <c r="HSU21" s="125"/>
      <c r="HSV21" s="125"/>
      <c r="HSW21" s="125"/>
      <c r="HSX21" s="125"/>
      <c r="HSY21" s="125"/>
      <c r="HSZ21" s="125"/>
      <c r="HTA21" s="125"/>
      <c r="HTB21" s="125"/>
      <c r="HTC21" s="125"/>
      <c r="HTD21" s="125"/>
      <c r="HTE21" s="125"/>
      <c r="HTF21" s="125"/>
      <c r="HTG21" s="125"/>
      <c r="HTH21" s="125"/>
      <c r="HTI21" s="125"/>
      <c r="HTJ21" s="125"/>
      <c r="HTK21" s="125"/>
      <c r="HTL21" s="125"/>
      <c r="HTM21" s="125"/>
      <c r="HTN21" s="125"/>
      <c r="HTO21" s="125"/>
      <c r="HTP21" s="125"/>
      <c r="HTQ21" s="125"/>
      <c r="HTR21" s="125"/>
      <c r="HTS21" s="125"/>
      <c r="HTT21" s="125"/>
      <c r="HTU21" s="125"/>
      <c r="HTV21" s="125"/>
      <c r="HTW21" s="125"/>
      <c r="HTX21" s="125"/>
      <c r="HTY21" s="125"/>
      <c r="HTZ21" s="125"/>
      <c r="HUA21" s="125"/>
      <c r="HUB21" s="125"/>
      <c r="HUC21" s="125"/>
      <c r="HUD21" s="125"/>
      <c r="HUE21" s="125"/>
      <c r="HUF21" s="125"/>
      <c r="HUG21" s="125"/>
      <c r="HUH21" s="125"/>
      <c r="HUI21" s="125"/>
      <c r="HUJ21" s="125"/>
      <c r="HUK21" s="125"/>
      <c r="HUL21" s="125"/>
      <c r="HUM21" s="125"/>
      <c r="HUN21" s="125"/>
      <c r="HUO21" s="125"/>
      <c r="HUP21" s="125"/>
      <c r="HUQ21" s="125"/>
      <c r="HUR21" s="125"/>
      <c r="HUS21" s="125"/>
      <c r="HUT21" s="125"/>
      <c r="HUU21" s="125"/>
      <c r="HUV21" s="125"/>
      <c r="HUW21" s="125"/>
      <c r="HUX21" s="125"/>
      <c r="HUY21" s="125"/>
      <c r="HUZ21" s="125"/>
      <c r="HVA21" s="125"/>
      <c r="HVB21" s="125"/>
      <c r="HVC21" s="125"/>
      <c r="HVD21" s="125"/>
      <c r="HVE21" s="125"/>
      <c r="HVF21" s="125"/>
      <c r="HVG21" s="125"/>
      <c r="HVH21" s="125"/>
      <c r="HVI21" s="125"/>
      <c r="HVJ21" s="125"/>
      <c r="HVK21" s="125"/>
      <c r="HVL21" s="125"/>
      <c r="HVM21" s="125"/>
      <c r="HVN21" s="125"/>
      <c r="HVO21" s="125"/>
      <c r="HVP21" s="125"/>
      <c r="HVQ21" s="125"/>
      <c r="HVR21" s="125"/>
      <c r="HVS21" s="125"/>
      <c r="HVT21" s="125"/>
      <c r="HVU21" s="125"/>
      <c r="HVV21" s="125"/>
      <c r="HVW21" s="125"/>
      <c r="HVX21" s="125"/>
      <c r="HVY21" s="125"/>
      <c r="HVZ21" s="125"/>
      <c r="HWA21" s="125"/>
      <c r="HWB21" s="125"/>
      <c r="HWC21" s="125"/>
      <c r="HWD21" s="125"/>
      <c r="HWE21" s="125"/>
      <c r="HWF21" s="125"/>
      <c r="HWG21" s="125"/>
      <c r="HWH21" s="125"/>
      <c r="HWI21" s="125"/>
      <c r="HWJ21" s="125"/>
      <c r="HWK21" s="125"/>
      <c r="HWL21" s="125"/>
      <c r="HWM21" s="125"/>
      <c r="HWN21" s="125"/>
      <c r="HWO21" s="125"/>
      <c r="HWP21" s="125"/>
      <c r="HWQ21" s="125"/>
      <c r="HWR21" s="125"/>
      <c r="HWS21" s="125"/>
      <c r="HWT21" s="125"/>
      <c r="HWU21" s="125"/>
      <c r="HWV21" s="125"/>
      <c r="HWW21" s="125"/>
      <c r="HWX21" s="125"/>
      <c r="HWY21" s="125"/>
      <c r="HWZ21" s="125"/>
      <c r="HXA21" s="125"/>
      <c r="HXB21" s="125"/>
      <c r="HXC21" s="125"/>
      <c r="HXD21" s="125"/>
      <c r="HXE21" s="125"/>
      <c r="HXF21" s="125"/>
      <c r="HXG21" s="125"/>
      <c r="HXH21" s="125"/>
      <c r="HXI21" s="125"/>
      <c r="HXJ21" s="125"/>
      <c r="HXK21" s="125"/>
      <c r="HXL21" s="125"/>
      <c r="HXM21" s="125"/>
      <c r="HXN21" s="125"/>
      <c r="HXO21" s="125"/>
      <c r="HXP21" s="125"/>
      <c r="HXQ21" s="125"/>
      <c r="HXR21" s="125"/>
      <c r="HXS21" s="125"/>
      <c r="HXT21" s="125"/>
      <c r="HXU21" s="125"/>
      <c r="HXV21" s="125"/>
      <c r="HXW21" s="125"/>
      <c r="HXX21" s="125"/>
      <c r="HXY21" s="125"/>
      <c r="HXZ21" s="125"/>
      <c r="HYA21" s="125"/>
      <c r="HYB21" s="125"/>
      <c r="HYC21" s="125"/>
      <c r="HYD21" s="125"/>
      <c r="HYE21" s="125"/>
      <c r="HYF21" s="125"/>
      <c r="HYG21" s="125"/>
      <c r="HYH21" s="125"/>
      <c r="HYI21" s="125"/>
      <c r="HYJ21" s="125"/>
      <c r="HYK21" s="125"/>
      <c r="HYL21" s="125"/>
      <c r="HYM21" s="125"/>
      <c r="HYN21" s="125"/>
      <c r="HYO21" s="125"/>
      <c r="HYP21" s="125"/>
      <c r="HYQ21" s="125"/>
      <c r="HYR21" s="125"/>
      <c r="HYS21" s="125"/>
      <c r="HYT21" s="125"/>
      <c r="HYU21" s="125"/>
      <c r="HYV21" s="125"/>
      <c r="HYW21" s="125"/>
      <c r="HYX21" s="125"/>
      <c r="HYY21" s="125"/>
      <c r="HYZ21" s="125"/>
      <c r="HZA21" s="125"/>
      <c r="HZB21" s="125"/>
      <c r="HZC21" s="125"/>
      <c r="HZD21" s="125"/>
      <c r="HZE21" s="125"/>
      <c r="HZF21" s="125"/>
      <c r="HZG21" s="125"/>
      <c r="HZH21" s="125"/>
      <c r="HZI21" s="125"/>
      <c r="HZJ21" s="125"/>
      <c r="HZK21" s="125"/>
      <c r="HZL21" s="125"/>
      <c r="HZM21" s="125"/>
      <c r="HZN21" s="125"/>
      <c r="HZO21" s="125"/>
      <c r="HZP21" s="125"/>
      <c r="HZQ21" s="125"/>
      <c r="HZR21" s="125"/>
      <c r="HZS21" s="125"/>
      <c r="HZT21" s="125"/>
      <c r="HZU21" s="125"/>
      <c r="HZV21" s="125"/>
      <c r="HZW21" s="125"/>
      <c r="HZX21" s="125"/>
      <c r="HZY21" s="125"/>
      <c r="HZZ21" s="125"/>
      <c r="IAA21" s="125"/>
      <c r="IAB21" s="125"/>
      <c r="IAC21" s="125"/>
      <c r="IAD21" s="125"/>
      <c r="IAE21" s="125"/>
      <c r="IAF21" s="125"/>
      <c r="IAG21" s="125"/>
      <c r="IAH21" s="125"/>
      <c r="IAI21" s="125"/>
      <c r="IAJ21" s="125"/>
      <c r="IAK21" s="125"/>
      <c r="IAL21" s="125"/>
      <c r="IAM21" s="125"/>
      <c r="IAN21" s="125"/>
      <c r="IAO21" s="125"/>
      <c r="IAP21" s="125"/>
      <c r="IAQ21" s="125"/>
      <c r="IAR21" s="125"/>
      <c r="IAS21" s="125"/>
      <c r="IAT21" s="125"/>
      <c r="IAU21" s="125"/>
      <c r="IAV21" s="125"/>
      <c r="IAW21" s="125"/>
      <c r="IAX21" s="125"/>
      <c r="IAY21" s="125"/>
      <c r="IAZ21" s="125"/>
      <c r="IBA21" s="125"/>
      <c r="IBB21" s="125"/>
      <c r="IBC21" s="125"/>
      <c r="IBD21" s="125"/>
      <c r="IBE21" s="125"/>
      <c r="IBF21" s="125"/>
      <c r="IBG21" s="125"/>
      <c r="IBH21" s="125"/>
      <c r="IBI21" s="125"/>
      <c r="IBJ21" s="125"/>
      <c r="IBK21" s="125"/>
      <c r="IBL21" s="125"/>
      <c r="IBM21" s="125"/>
      <c r="IBN21" s="125"/>
      <c r="IBO21" s="125"/>
      <c r="IBP21" s="125"/>
      <c r="IBQ21" s="125"/>
      <c r="IBR21" s="125"/>
      <c r="IBS21" s="125"/>
      <c r="IBT21" s="125"/>
      <c r="IBU21" s="125"/>
      <c r="IBV21" s="125"/>
      <c r="IBW21" s="125"/>
      <c r="IBX21" s="125"/>
      <c r="IBY21" s="125"/>
      <c r="IBZ21" s="125"/>
      <c r="ICA21" s="125"/>
      <c r="ICB21" s="125"/>
      <c r="ICC21" s="125"/>
      <c r="ICD21" s="125"/>
      <c r="ICE21" s="125"/>
      <c r="ICF21" s="125"/>
      <c r="ICG21" s="125"/>
      <c r="ICH21" s="125"/>
      <c r="ICI21" s="125"/>
      <c r="ICJ21" s="125"/>
      <c r="ICK21" s="125"/>
      <c r="ICL21" s="125"/>
      <c r="ICM21" s="125"/>
      <c r="ICN21" s="125"/>
      <c r="ICO21" s="125"/>
      <c r="ICP21" s="125"/>
      <c r="ICQ21" s="125"/>
      <c r="ICR21" s="125"/>
      <c r="ICS21" s="125"/>
      <c r="ICT21" s="125"/>
      <c r="ICU21" s="125"/>
      <c r="ICV21" s="125"/>
      <c r="ICW21" s="125"/>
      <c r="ICX21" s="125"/>
      <c r="ICY21" s="125"/>
      <c r="ICZ21" s="125"/>
      <c r="IDA21" s="125"/>
      <c r="IDB21" s="125"/>
      <c r="IDC21" s="125"/>
      <c r="IDD21" s="125"/>
      <c r="IDE21" s="125"/>
      <c r="IDF21" s="125"/>
      <c r="IDG21" s="125"/>
      <c r="IDH21" s="125"/>
      <c r="IDI21" s="125"/>
      <c r="IDJ21" s="125"/>
      <c r="IDK21" s="125"/>
      <c r="IDL21" s="125"/>
      <c r="IDM21" s="125"/>
      <c r="IDN21" s="125"/>
      <c r="IDO21" s="125"/>
      <c r="IDP21" s="125"/>
      <c r="IDQ21" s="125"/>
      <c r="IDR21" s="125"/>
      <c r="IDS21" s="125"/>
      <c r="IDT21" s="125"/>
      <c r="IDU21" s="125"/>
      <c r="IDV21" s="125"/>
      <c r="IDW21" s="125"/>
      <c r="IDX21" s="125"/>
      <c r="IDY21" s="125"/>
      <c r="IDZ21" s="125"/>
      <c r="IEA21" s="125"/>
      <c r="IEB21" s="125"/>
      <c r="IEC21" s="125"/>
      <c r="IED21" s="125"/>
      <c r="IEE21" s="125"/>
      <c r="IEF21" s="125"/>
      <c r="IEG21" s="125"/>
      <c r="IEH21" s="125"/>
      <c r="IEI21" s="125"/>
      <c r="IEJ21" s="125"/>
      <c r="IEK21" s="125"/>
      <c r="IEL21" s="125"/>
      <c r="IEM21" s="125"/>
      <c r="IEN21" s="125"/>
      <c r="IEO21" s="125"/>
      <c r="IEP21" s="125"/>
      <c r="IEQ21" s="125"/>
      <c r="IER21" s="125"/>
      <c r="IES21" s="125"/>
      <c r="IET21" s="125"/>
      <c r="IEU21" s="125"/>
      <c r="IEV21" s="125"/>
      <c r="IEW21" s="125"/>
      <c r="IEX21" s="125"/>
      <c r="IEY21" s="125"/>
      <c r="IEZ21" s="125"/>
      <c r="IFA21" s="125"/>
      <c r="IFB21" s="125"/>
      <c r="IFC21" s="125"/>
      <c r="IFD21" s="125"/>
      <c r="IFE21" s="125"/>
      <c r="IFF21" s="125"/>
      <c r="IFG21" s="125"/>
      <c r="IFH21" s="125"/>
      <c r="IFI21" s="125"/>
      <c r="IFJ21" s="125"/>
      <c r="IFK21" s="125"/>
      <c r="IFL21" s="125"/>
      <c r="IFM21" s="125"/>
      <c r="IFN21" s="125"/>
      <c r="IFO21" s="125"/>
      <c r="IFP21" s="125"/>
      <c r="IFQ21" s="125"/>
      <c r="IFR21" s="125"/>
      <c r="IFS21" s="125"/>
      <c r="IFT21" s="125"/>
      <c r="IFU21" s="125"/>
      <c r="IFV21" s="125"/>
      <c r="IFW21" s="125"/>
      <c r="IFX21" s="125"/>
      <c r="IFY21" s="125"/>
      <c r="IFZ21" s="125"/>
      <c r="IGA21" s="125"/>
      <c r="IGB21" s="125"/>
      <c r="IGC21" s="125"/>
      <c r="IGD21" s="125"/>
      <c r="IGE21" s="125"/>
      <c r="IGF21" s="125"/>
      <c r="IGG21" s="125"/>
      <c r="IGH21" s="125"/>
      <c r="IGI21" s="125"/>
      <c r="IGJ21" s="125"/>
      <c r="IGK21" s="125"/>
      <c r="IGL21" s="125"/>
      <c r="IGM21" s="125"/>
      <c r="IGN21" s="125"/>
      <c r="IGO21" s="125"/>
      <c r="IGP21" s="125"/>
      <c r="IGQ21" s="125"/>
      <c r="IGR21" s="125"/>
      <c r="IGS21" s="125"/>
      <c r="IGT21" s="125"/>
      <c r="IGU21" s="125"/>
      <c r="IGV21" s="125"/>
      <c r="IGW21" s="125"/>
      <c r="IGX21" s="125"/>
      <c r="IGY21" s="125"/>
      <c r="IGZ21" s="125"/>
      <c r="IHA21" s="125"/>
      <c r="IHB21" s="125"/>
      <c r="IHC21" s="125"/>
      <c r="IHD21" s="125"/>
      <c r="IHE21" s="125"/>
      <c r="IHF21" s="125"/>
      <c r="IHG21" s="125"/>
      <c r="IHH21" s="125"/>
      <c r="IHI21" s="125"/>
      <c r="IHJ21" s="125"/>
      <c r="IHK21" s="125"/>
      <c r="IHL21" s="125"/>
      <c r="IHM21" s="125"/>
      <c r="IHN21" s="125"/>
      <c r="IHO21" s="125"/>
      <c r="IHP21" s="125"/>
      <c r="IHQ21" s="125"/>
      <c r="IHR21" s="125"/>
      <c r="IHS21" s="125"/>
      <c r="IHT21" s="125"/>
      <c r="IHU21" s="125"/>
      <c r="IHV21" s="125"/>
      <c r="IHW21" s="125"/>
      <c r="IHX21" s="125"/>
      <c r="IHY21" s="125"/>
      <c r="IHZ21" s="125"/>
      <c r="IIA21" s="125"/>
      <c r="IIB21" s="125"/>
      <c r="IIC21" s="125"/>
      <c r="IID21" s="125"/>
      <c r="IIE21" s="125"/>
      <c r="IIF21" s="125"/>
      <c r="IIG21" s="125"/>
      <c r="IIH21" s="125"/>
      <c r="III21" s="125"/>
      <c r="IIJ21" s="125"/>
      <c r="IIK21" s="125"/>
      <c r="IIL21" s="125"/>
      <c r="IIM21" s="125"/>
      <c r="IIN21" s="125"/>
      <c r="IIO21" s="125"/>
      <c r="IIP21" s="125"/>
      <c r="IIQ21" s="125"/>
      <c r="IIR21" s="125"/>
      <c r="IIS21" s="125"/>
      <c r="IIT21" s="125"/>
      <c r="IIU21" s="125"/>
      <c r="IIV21" s="125"/>
      <c r="IIW21" s="125"/>
      <c r="IIX21" s="125"/>
      <c r="IIY21" s="125"/>
      <c r="IIZ21" s="125"/>
      <c r="IJA21" s="125"/>
      <c r="IJB21" s="125"/>
      <c r="IJC21" s="125"/>
      <c r="IJD21" s="125"/>
      <c r="IJE21" s="125"/>
      <c r="IJF21" s="125"/>
      <c r="IJG21" s="125"/>
      <c r="IJH21" s="125"/>
      <c r="IJI21" s="125"/>
      <c r="IJJ21" s="125"/>
      <c r="IJK21" s="125"/>
      <c r="IJL21" s="125"/>
      <c r="IJM21" s="125"/>
      <c r="IJN21" s="125"/>
      <c r="IJO21" s="125"/>
      <c r="IJP21" s="125"/>
      <c r="IJQ21" s="125"/>
      <c r="IJR21" s="125"/>
      <c r="IJS21" s="125"/>
      <c r="IJT21" s="125"/>
      <c r="IJU21" s="125"/>
      <c r="IJV21" s="125"/>
      <c r="IJW21" s="125"/>
      <c r="IJX21" s="125"/>
      <c r="IJY21" s="125"/>
      <c r="IJZ21" s="125"/>
      <c r="IKA21" s="125"/>
      <c r="IKB21" s="125"/>
      <c r="IKC21" s="125"/>
      <c r="IKD21" s="125"/>
      <c r="IKE21" s="125"/>
      <c r="IKF21" s="125"/>
      <c r="IKG21" s="125"/>
      <c r="IKH21" s="125"/>
      <c r="IKI21" s="125"/>
      <c r="IKJ21" s="125"/>
      <c r="IKK21" s="125"/>
      <c r="IKL21" s="125"/>
      <c r="IKM21" s="125"/>
      <c r="IKN21" s="125"/>
      <c r="IKO21" s="125"/>
      <c r="IKP21" s="125"/>
      <c r="IKQ21" s="125"/>
      <c r="IKR21" s="125"/>
      <c r="IKS21" s="125"/>
      <c r="IKT21" s="125"/>
      <c r="IKU21" s="125"/>
      <c r="IKV21" s="125"/>
      <c r="IKW21" s="125"/>
      <c r="IKX21" s="125"/>
      <c r="IKY21" s="125"/>
      <c r="IKZ21" s="125"/>
      <c r="ILA21" s="125"/>
      <c r="ILB21" s="125"/>
      <c r="ILC21" s="125"/>
      <c r="ILD21" s="125"/>
      <c r="ILE21" s="125"/>
      <c r="ILF21" s="125"/>
      <c r="ILG21" s="125"/>
      <c r="ILH21" s="125"/>
      <c r="ILI21" s="125"/>
      <c r="ILJ21" s="125"/>
      <c r="ILK21" s="125"/>
      <c r="ILL21" s="125"/>
      <c r="ILM21" s="125"/>
      <c r="ILN21" s="125"/>
      <c r="ILO21" s="125"/>
      <c r="ILP21" s="125"/>
      <c r="ILQ21" s="125"/>
      <c r="ILR21" s="125"/>
      <c r="ILS21" s="125"/>
      <c r="ILT21" s="125"/>
      <c r="ILU21" s="125"/>
      <c r="ILV21" s="125"/>
      <c r="ILW21" s="125"/>
      <c r="ILX21" s="125"/>
      <c r="ILY21" s="125"/>
      <c r="ILZ21" s="125"/>
      <c r="IMA21" s="125"/>
      <c r="IMB21" s="125"/>
      <c r="IMC21" s="125"/>
      <c r="IMD21" s="125"/>
      <c r="IME21" s="125"/>
      <c r="IMF21" s="125"/>
      <c r="IMG21" s="125"/>
      <c r="IMH21" s="125"/>
      <c r="IMI21" s="125"/>
      <c r="IMJ21" s="125"/>
      <c r="IMK21" s="125"/>
      <c r="IML21" s="125"/>
      <c r="IMM21" s="125"/>
      <c r="IMN21" s="125"/>
      <c r="IMO21" s="125"/>
      <c r="IMP21" s="125"/>
      <c r="IMQ21" s="125"/>
      <c r="IMR21" s="125"/>
      <c r="IMS21" s="125"/>
      <c r="IMT21" s="125"/>
      <c r="IMU21" s="125"/>
      <c r="IMV21" s="125"/>
      <c r="IMW21" s="125"/>
      <c r="IMX21" s="125"/>
      <c r="IMY21" s="125"/>
      <c r="IMZ21" s="125"/>
      <c r="INA21" s="125"/>
      <c r="INB21" s="125"/>
      <c r="INC21" s="125"/>
      <c r="IND21" s="125"/>
      <c r="INE21" s="125"/>
      <c r="INF21" s="125"/>
      <c r="ING21" s="125"/>
      <c r="INH21" s="125"/>
      <c r="INI21" s="125"/>
      <c r="INJ21" s="125"/>
      <c r="INK21" s="125"/>
      <c r="INL21" s="125"/>
      <c r="INM21" s="125"/>
      <c r="INN21" s="125"/>
      <c r="INO21" s="125"/>
      <c r="INP21" s="125"/>
      <c r="INQ21" s="125"/>
      <c r="INR21" s="125"/>
      <c r="INS21" s="125"/>
      <c r="INT21" s="125"/>
      <c r="INU21" s="125"/>
      <c r="INV21" s="125"/>
      <c r="INW21" s="125"/>
      <c r="INX21" s="125"/>
      <c r="INY21" s="125"/>
      <c r="INZ21" s="125"/>
      <c r="IOA21" s="125"/>
      <c r="IOB21" s="125"/>
      <c r="IOC21" s="125"/>
      <c r="IOD21" s="125"/>
      <c r="IOE21" s="125"/>
      <c r="IOF21" s="125"/>
      <c r="IOG21" s="125"/>
      <c r="IOH21" s="125"/>
      <c r="IOI21" s="125"/>
      <c r="IOJ21" s="125"/>
      <c r="IOK21" s="125"/>
      <c r="IOL21" s="125"/>
      <c r="IOM21" s="125"/>
      <c r="ION21" s="125"/>
      <c r="IOO21" s="125"/>
      <c r="IOP21" s="125"/>
      <c r="IOQ21" s="125"/>
      <c r="IOR21" s="125"/>
      <c r="IOS21" s="125"/>
      <c r="IOT21" s="125"/>
      <c r="IOU21" s="125"/>
      <c r="IOV21" s="125"/>
      <c r="IOW21" s="125"/>
      <c r="IOX21" s="125"/>
      <c r="IOY21" s="125"/>
      <c r="IOZ21" s="125"/>
      <c r="IPA21" s="125"/>
      <c r="IPB21" s="125"/>
      <c r="IPC21" s="125"/>
      <c r="IPD21" s="125"/>
      <c r="IPE21" s="125"/>
      <c r="IPF21" s="125"/>
      <c r="IPG21" s="125"/>
      <c r="IPH21" s="125"/>
      <c r="IPI21" s="125"/>
      <c r="IPJ21" s="125"/>
      <c r="IPK21" s="125"/>
      <c r="IPL21" s="125"/>
      <c r="IPM21" s="125"/>
      <c r="IPN21" s="125"/>
      <c r="IPO21" s="125"/>
      <c r="IPP21" s="125"/>
      <c r="IPQ21" s="125"/>
      <c r="IPR21" s="125"/>
      <c r="IPS21" s="125"/>
      <c r="IPT21" s="125"/>
      <c r="IPU21" s="125"/>
      <c r="IPV21" s="125"/>
      <c r="IPW21" s="125"/>
      <c r="IPX21" s="125"/>
      <c r="IPY21" s="125"/>
      <c r="IPZ21" s="125"/>
      <c r="IQA21" s="125"/>
      <c r="IQB21" s="125"/>
      <c r="IQC21" s="125"/>
      <c r="IQD21" s="125"/>
      <c r="IQE21" s="125"/>
      <c r="IQF21" s="125"/>
      <c r="IQG21" s="125"/>
      <c r="IQH21" s="125"/>
      <c r="IQI21" s="125"/>
      <c r="IQJ21" s="125"/>
      <c r="IQK21" s="125"/>
      <c r="IQL21" s="125"/>
      <c r="IQM21" s="125"/>
      <c r="IQN21" s="125"/>
      <c r="IQO21" s="125"/>
      <c r="IQP21" s="125"/>
      <c r="IQQ21" s="125"/>
      <c r="IQR21" s="125"/>
      <c r="IQS21" s="125"/>
      <c r="IQT21" s="125"/>
      <c r="IQU21" s="125"/>
      <c r="IQV21" s="125"/>
      <c r="IQW21" s="125"/>
      <c r="IQX21" s="125"/>
      <c r="IQY21" s="125"/>
      <c r="IQZ21" s="125"/>
      <c r="IRA21" s="125"/>
      <c r="IRB21" s="125"/>
      <c r="IRC21" s="125"/>
      <c r="IRD21" s="125"/>
      <c r="IRE21" s="125"/>
      <c r="IRF21" s="125"/>
      <c r="IRG21" s="125"/>
      <c r="IRH21" s="125"/>
      <c r="IRI21" s="125"/>
      <c r="IRJ21" s="125"/>
      <c r="IRK21" s="125"/>
      <c r="IRL21" s="125"/>
      <c r="IRM21" s="125"/>
      <c r="IRN21" s="125"/>
      <c r="IRO21" s="125"/>
      <c r="IRP21" s="125"/>
      <c r="IRQ21" s="125"/>
      <c r="IRR21" s="125"/>
      <c r="IRS21" s="125"/>
      <c r="IRT21" s="125"/>
      <c r="IRU21" s="125"/>
      <c r="IRV21" s="125"/>
      <c r="IRW21" s="125"/>
      <c r="IRX21" s="125"/>
      <c r="IRY21" s="125"/>
      <c r="IRZ21" s="125"/>
      <c r="ISA21" s="125"/>
      <c r="ISB21" s="125"/>
      <c r="ISC21" s="125"/>
      <c r="ISD21" s="125"/>
      <c r="ISE21" s="125"/>
      <c r="ISF21" s="125"/>
      <c r="ISG21" s="125"/>
      <c r="ISH21" s="125"/>
      <c r="ISI21" s="125"/>
      <c r="ISJ21" s="125"/>
      <c r="ISK21" s="125"/>
      <c r="ISL21" s="125"/>
      <c r="ISM21" s="125"/>
      <c r="ISN21" s="125"/>
      <c r="ISO21" s="125"/>
      <c r="ISP21" s="125"/>
      <c r="ISQ21" s="125"/>
      <c r="ISR21" s="125"/>
      <c r="ISS21" s="125"/>
      <c r="IST21" s="125"/>
      <c r="ISU21" s="125"/>
      <c r="ISV21" s="125"/>
      <c r="ISW21" s="125"/>
      <c r="ISX21" s="125"/>
      <c r="ISY21" s="125"/>
      <c r="ISZ21" s="125"/>
      <c r="ITA21" s="125"/>
      <c r="ITB21" s="125"/>
      <c r="ITC21" s="125"/>
      <c r="ITD21" s="125"/>
      <c r="ITE21" s="125"/>
      <c r="ITF21" s="125"/>
      <c r="ITG21" s="125"/>
      <c r="ITH21" s="125"/>
      <c r="ITI21" s="125"/>
      <c r="ITJ21" s="125"/>
      <c r="ITK21" s="125"/>
      <c r="ITL21" s="125"/>
      <c r="ITM21" s="125"/>
      <c r="ITN21" s="125"/>
      <c r="ITO21" s="125"/>
      <c r="ITP21" s="125"/>
      <c r="ITQ21" s="125"/>
      <c r="ITR21" s="125"/>
      <c r="ITS21" s="125"/>
      <c r="ITT21" s="125"/>
      <c r="ITU21" s="125"/>
      <c r="ITV21" s="125"/>
      <c r="ITW21" s="125"/>
      <c r="ITX21" s="125"/>
      <c r="ITY21" s="125"/>
      <c r="ITZ21" s="125"/>
      <c r="IUA21" s="125"/>
      <c r="IUB21" s="125"/>
      <c r="IUC21" s="125"/>
      <c r="IUD21" s="125"/>
      <c r="IUE21" s="125"/>
      <c r="IUF21" s="125"/>
      <c r="IUG21" s="125"/>
      <c r="IUH21" s="125"/>
      <c r="IUI21" s="125"/>
      <c r="IUJ21" s="125"/>
      <c r="IUK21" s="125"/>
      <c r="IUL21" s="125"/>
      <c r="IUM21" s="125"/>
      <c r="IUN21" s="125"/>
      <c r="IUO21" s="125"/>
      <c r="IUP21" s="125"/>
      <c r="IUQ21" s="125"/>
      <c r="IUR21" s="125"/>
      <c r="IUS21" s="125"/>
      <c r="IUT21" s="125"/>
      <c r="IUU21" s="125"/>
      <c r="IUV21" s="125"/>
      <c r="IUW21" s="125"/>
      <c r="IUX21" s="125"/>
      <c r="IUY21" s="125"/>
      <c r="IUZ21" s="125"/>
      <c r="IVA21" s="125"/>
      <c r="IVB21" s="125"/>
      <c r="IVC21" s="125"/>
      <c r="IVD21" s="125"/>
      <c r="IVE21" s="125"/>
      <c r="IVF21" s="125"/>
      <c r="IVG21" s="125"/>
      <c r="IVH21" s="125"/>
      <c r="IVI21" s="125"/>
      <c r="IVJ21" s="125"/>
      <c r="IVK21" s="125"/>
      <c r="IVL21" s="125"/>
      <c r="IVM21" s="125"/>
      <c r="IVN21" s="125"/>
      <c r="IVO21" s="125"/>
      <c r="IVP21" s="125"/>
      <c r="IVQ21" s="125"/>
      <c r="IVR21" s="125"/>
      <c r="IVS21" s="125"/>
      <c r="IVT21" s="125"/>
      <c r="IVU21" s="125"/>
      <c r="IVV21" s="125"/>
      <c r="IVW21" s="125"/>
      <c r="IVX21" s="125"/>
      <c r="IVY21" s="125"/>
      <c r="IVZ21" s="125"/>
      <c r="IWA21" s="125"/>
      <c r="IWB21" s="125"/>
      <c r="IWC21" s="125"/>
      <c r="IWD21" s="125"/>
      <c r="IWE21" s="125"/>
      <c r="IWF21" s="125"/>
      <c r="IWG21" s="125"/>
      <c r="IWH21" s="125"/>
      <c r="IWI21" s="125"/>
      <c r="IWJ21" s="125"/>
      <c r="IWK21" s="125"/>
      <c r="IWL21" s="125"/>
      <c r="IWM21" s="125"/>
      <c r="IWN21" s="125"/>
      <c r="IWO21" s="125"/>
      <c r="IWP21" s="125"/>
      <c r="IWQ21" s="125"/>
      <c r="IWR21" s="125"/>
      <c r="IWS21" s="125"/>
      <c r="IWT21" s="125"/>
      <c r="IWU21" s="125"/>
      <c r="IWV21" s="125"/>
      <c r="IWW21" s="125"/>
      <c r="IWX21" s="125"/>
      <c r="IWY21" s="125"/>
      <c r="IWZ21" s="125"/>
      <c r="IXA21" s="125"/>
      <c r="IXB21" s="125"/>
      <c r="IXC21" s="125"/>
      <c r="IXD21" s="125"/>
      <c r="IXE21" s="125"/>
      <c r="IXF21" s="125"/>
      <c r="IXG21" s="125"/>
      <c r="IXH21" s="125"/>
      <c r="IXI21" s="125"/>
      <c r="IXJ21" s="125"/>
      <c r="IXK21" s="125"/>
      <c r="IXL21" s="125"/>
      <c r="IXM21" s="125"/>
      <c r="IXN21" s="125"/>
      <c r="IXO21" s="125"/>
      <c r="IXP21" s="125"/>
      <c r="IXQ21" s="125"/>
      <c r="IXR21" s="125"/>
      <c r="IXS21" s="125"/>
      <c r="IXT21" s="125"/>
      <c r="IXU21" s="125"/>
      <c r="IXV21" s="125"/>
      <c r="IXW21" s="125"/>
      <c r="IXX21" s="125"/>
      <c r="IXY21" s="125"/>
      <c r="IXZ21" s="125"/>
      <c r="IYA21" s="125"/>
      <c r="IYB21" s="125"/>
      <c r="IYC21" s="125"/>
      <c r="IYD21" s="125"/>
      <c r="IYE21" s="125"/>
      <c r="IYF21" s="125"/>
      <c r="IYG21" s="125"/>
      <c r="IYH21" s="125"/>
      <c r="IYI21" s="125"/>
      <c r="IYJ21" s="125"/>
      <c r="IYK21" s="125"/>
      <c r="IYL21" s="125"/>
      <c r="IYM21" s="125"/>
      <c r="IYN21" s="125"/>
      <c r="IYO21" s="125"/>
      <c r="IYP21" s="125"/>
      <c r="IYQ21" s="125"/>
      <c r="IYR21" s="125"/>
      <c r="IYS21" s="125"/>
      <c r="IYT21" s="125"/>
      <c r="IYU21" s="125"/>
      <c r="IYV21" s="125"/>
      <c r="IYW21" s="125"/>
      <c r="IYX21" s="125"/>
      <c r="IYY21" s="125"/>
      <c r="IYZ21" s="125"/>
      <c r="IZA21" s="125"/>
      <c r="IZB21" s="125"/>
      <c r="IZC21" s="125"/>
      <c r="IZD21" s="125"/>
      <c r="IZE21" s="125"/>
      <c r="IZF21" s="125"/>
      <c r="IZG21" s="125"/>
      <c r="IZH21" s="125"/>
      <c r="IZI21" s="125"/>
      <c r="IZJ21" s="125"/>
      <c r="IZK21" s="125"/>
      <c r="IZL21" s="125"/>
      <c r="IZM21" s="125"/>
      <c r="IZN21" s="125"/>
      <c r="IZO21" s="125"/>
      <c r="IZP21" s="125"/>
      <c r="IZQ21" s="125"/>
      <c r="IZR21" s="125"/>
      <c r="IZS21" s="125"/>
      <c r="IZT21" s="125"/>
      <c r="IZU21" s="125"/>
      <c r="IZV21" s="125"/>
      <c r="IZW21" s="125"/>
      <c r="IZX21" s="125"/>
      <c r="IZY21" s="125"/>
      <c r="IZZ21" s="125"/>
      <c r="JAA21" s="125"/>
      <c r="JAB21" s="125"/>
      <c r="JAC21" s="125"/>
      <c r="JAD21" s="125"/>
      <c r="JAE21" s="125"/>
      <c r="JAF21" s="125"/>
      <c r="JAG21" s="125"/>
      <c r="JAH21" s="125"/>
      <c r="JAI21" s="125"/>
      <c r="JAJ21" s="125"/>
      <c r="JAK21" s="125"/>
      <c r="JAL21" s="125"/>
      <c r="JAM21" s="125"/>
      <c r="JAN21" s="125"/>
      <c r="JAO21" s="125"/>
      <c r="JAP21" s="125"/>
      <c r="JAQ21" s="125"/>
      <c r="JAR21" s="125"/>
      <c r="JAS21" s="125"/>
      <c r="JAT21" s="125"/>
      <c r="JAU21" s="125"/>
      <c r="JAV21" s="125"/>
      <c r="JAW21" s="125"/>
      <c r="JAX21" s="125"/>
      <c r="JAY21" s="125"/>
      <c r="JAZ21" s="125"/>
      <c r="JBA21" s="125"/>
      <c r="JBB21" s="125"/>
      <c r="JBC21" s="125"/>
      <c r="JBD21" s="125"/>
      <c r="JBE21" s="125"/>
      <c r="JBF21" s="125"/>
      <c r="JBG21" s="125"/>
      <c r="JBH21" s="125"/>
      <c r="JBI21" s="125"/>
      <c r="JBJ21" s="125"/>
      <c r="JBK21" s="125"/>
      <c r="JBL21" s="125"/>
      <c r="JBM21" s="125"/>
      <c r="JBN21" s="125"/>
      <c r="JBO21" s="125"/>
      <c r="JBP21" s="125"/>
      <c r="JBQ21" s="125"/>
      <c r="JBR21" s="125"/>
      <c r="JBS21" s="125"/>
      <c r="JBT21" s="125"/>
      <c r="JBU21" s="125"/>
      <c r="JBV21" s="125"/>
      <c r="JBW21" s="125"/>
      <c r="JBX21" s="125"/>
      <c r="JBY21" s="125"/>
      <c r="JBZ21" s="125"/>
      <c r="JCA21" s="125"/>
      <c r="JCB21" s="125"/>
      <c r="JCC21" s="125"/>
      <c r="JCD21" s="125"/>
      <c r="JCE21" s="125"/>
      <c r="JCF21" s="125"/>
      <c r="JCG21" s="125"/>
      <c r="JCH21" s="125"/>
      <c r="JCI21" s="125"/>
      <c r="JCJ21" s="125"/>
      <c r="JCK21" s="125"/>
      <c r="JCL21" s="125"/>
      <c r="JCM21" s="125"/>
      <c r="JCN21" s="125"/>
      <c r="JCO21" s="125"/>
      <c r="JCP21" s="125"/>
      <c r="JCQ21" s="125"/>
      <c r="JCR21" s="125"/>
      <c r="JCS21" s="125"/>
      <c r="JCT21" s="125"/>
      <c r="JCU21" s="125"/>
      <c r="JCV21" s="125"/>
      <c r="JCW21" s="125"/>
      <c r="JCX21" s="125"/>
      <c r="JCY21" s="125"/>
      <c r="JCZ21" s="125"/>
      <c r="JDA21" s="125"/>
      <c r="JDB21" s="125"/>
      <c r="JDC21" s="125"/>
      <c r="JDD21" s="125"/>
      <c r="JDE21" s="125"/>
      <c r="JDF21" s="125"/>
      <c r="JDG21" s="125"/>
      <c r="JDH21" s="125"/>
      <c r="JDI21" s="125"/>
      <c r="JDJ21" s="125"/>
      <c r="JDK21" s="125"/>
      <c r="JDL21" s="125"/>
      <c r="JDM21" s="125"/>
      <c r="JDN21" s="125"/>
      <c r="JDO21" s="125"/>
      <c r="JDP21" s="125"/>
      <c r="JDQ21" s="125"/>
      <c r="JDR21" s="125"/>
      <c r="JDS21" s="125"/>
      <c r="JDT21" s="125"/>
      <c r="JDU21" s="125"/>
      <c r="JDV21" s="125"/>
      <c r="JDW21" s="125"/>
      <c r="JDX21" s="125"/>
      <c r="JDY21" s="125"/>
      <c r="JDZ21" s="125"/>
      <c r="JEA21" s="125"/>
      <c r="JEB21" s="125"/>
      <c r="JEC21" s="125"/>
      <c r="JED21" s="125"/>
      <c r="JEE21" s="125"/>
      <c r="JEF21" s="125"/>
      <c r="JEG21" s="125"/>
      <c r="JEH21" s="125"/>
      <c r="JEI21" s="125"/>
      <c r="JEJ21" s="125"/>
      <c r="JEK21" s="125"/>
      <c r="JEL21" s="125"/>
      <c r="JEM21" s="125"/>
      <c r="JEN21" s="125"/>
      <c r="JEO21" s="125"/>
      <c r="JEP21" s="125"/>
      <c r="JEQ21" s="125"/>
      <c r="JER21" s="125"/>
      <c r="JES21" s="125"/>
      <c r="JET21" s="125"/>
      <c r="JEU21" s="125"/>
      <c r="JEV21" s="125"/>
      <c r="JEW21" s="125"/>
      <c r="JEX21" s="125"/>
      <c r="JEY21" s="125"/>
      <c r="JEZ21" s="125"/>
      <c r="JFA21" s="125"/>
      <c r="JFB21" s="125"/>
      <c r="JFC21" s="125"/>
      <c r="JFD21" s="125"/>
      <c r="JFE21" s="125"/>
      <c r="JFF21" s="125"/>
      <c r="JFG21" s="125"/>
      <c r="JFH21" s="125"/>
      <c r="JFI21" s="125"/>
      <c r="JFJ21" s="125"/>
      <c r="JFK21" s="125"/>
      <c r="JFL21" s="125"/>
      <c r="JFM21" s="125"/>
      <c r="JFN21" s="125"/>
      <c r="JFO21" s="125"/>
      <c r="JFP21" s="125"/>
      <c r="JFQ21" s="125"/>
      <c r="JFR21" s="125"/>
      <c r="JFS21" s="125"/>
      <c r="JFT21" s="125"/>
      <c r="JFU21" s="125"/>
      <c r="JFV21" s="125"/>
      <c r="JFW21" s="125"/>
      <c r="JFX21" s="125"/>
      <c r="JFY21" s="125"/>
      <c r="JFZ21" s="125"/>
      <c r="JGA21" s="125"/>
      <c r="JGB21" s="125"/>
      <c r="JGC21" s="125"/>
      <c r="JGD21" s="125"/>
      <c r="JGE21" s="125"/>
      <c r="JGF21" s="125"/>
      <c r="JGG21" s="125"/>
      <c r="JGH21" s="125"/>
      <c r="JGI21" s="125"/>
      <c r="JGJ21" s="125"/>
      <c r="JGK21" s="125"/>
      <c r="JGL21" s="125"/>
      <c r="JGM21" s="125"/>
      <c r="JGN21" s="125"/>
      <c r="JGO21" s="125"/>
      <c r="JGP21" s="125"/>
      <c r="JGQ21" s="125"/>
      <c r="JGR21" s="125"/>
      <c r="JGS21" s="125"/>
      <c r="JGT21" s="125"/>
      <c r="JGU21" s="125"/>
      <c r="JGV21" s="125"/>
      <c r="JGW21" s="125"/>
      <c r="JGX21" s="125"/>
      <c r="JGY21" s="125"/>
      <c r="JGZ21" s="125"/>
      <c r="JHA21" s="125"/>
      <c r="JHB21" s="125"/>
      <c r="JHC21" s="125"/>
      <c r="JHD21" s="125"/>
      <c r="JHE21" s="125"/>
      <c r="JHF21" s="125"/>
      <c r="JHG21" s="125"/>
      <c r="JHH21" s="125"/>
      <c r="JHI21" s="125"/>
      <c r="JHJ21" s="125"/>
      <c r="JHK21" s="125"/>
      <c r="JHL21" s="125"/>
      <c r="JHM21" s="125"/>
      <c r="JHN21" s="125"/>
      <c r="JHO21" s="125"/>
      <c r="JHP21" s="125"/>
      <c r="JHQ21" s="125"/>
      <c r="JHR21" s="125"/>
      <c r="JHS21" s="125"/>
      <c r="JHT21" s="125"/>
      <c r="JHU21" s="125"/>
      <c r="JHV21" s="125"/>
      <c r="JHW21" s="125"/>
      <c r="JHX21" s="125"/>
      <c r="JHY21" s="125"/>
      <c r="JHZ21" s="125"/>
      <c r="JIA21" s="125"/>
      <c r="JIB21" s="125"/>
      <c r="JIC21" s="125"/>
      <c r="JID21" s="125"/>
      <c r="JIE21" s="125"/>
      <c r="JIF21" s="125"/>
      <c r="JIG21" s="125"/>
      <c r="JIH21" s="125"/>
      <c r="JII21" s="125"/>
      <c r="JIJ21" s="125"/>
      <c r="JIK21" s="125"/>
      <c r="JIL21" s="125"/>
      <c r="JIM21" s="125"/>
      <c r="JIN21" s="125"/>
      <c r="JIO21" s="125"/>
      <c r="JIP21" s="125"/>
      <c r="JIQ21" s="125"/>
      <c r="JIR21" s="125"/>
      <c r="JIS21" s="125"/>
      <c r="JIT21" s="125"/>
      <c r="JIU21" s="125"/>
      <c r="JIV21" s="125"/>
      <c r="JIW21" s="125"/>
      <c r="JIX21" s="125"/>
      <c r="JIY21" s="125"/>
      <c r="JIZ21" s="125"/>
      <c r="JJA21" s="125"/>
      <c r="JJB21" s="125"/>
      <c r="JJC21" s="125"/>
      <c r="JJD21" s="125"/>
      <c r="JJE21" s="125"/>
      <c r="JJF21" s="125"/>
      <c r="JJG21" s="125"/>
      <c r="JJH21" s="125"/>
      <c r="JJI21" s="125"/>
      <c r="JJJ21" s="125"/>
      <c r="JJK21" s="125"/>
      <c r="JJL21" s="125"/>
      <c r="JJM21" s="125"/>
      <c r="JJN21" s="125"/>
      <c r="JJO21" s="125"/>
      <c r="JJP21" s="125"/>
      <c r="JJQ21" s="125"/>
      <c r="JJR21" s="125"/>
      <c r="JJS21" s="125"/>
      <c r="JJT21" s="125"/>
      <c r="JJU21" s="125"/>
      <c r="JJV21" s="125"/>
      <c r="JJW21" s="125"/>
      <c r="JJX21" s="125"/>
      <c r="JJY21" s="125"/>
      <c r="JJZ21" s="125"/>
      <c r="JKA21" s="125"/>
      <c r="JKB21" s="125"/>
      <c r="JKC21" s="125"/>
      <c r="JKD21" s="125"/>
      <c r="JKE21" s="125"/>
      <c r="JKF21" s="125"/>
      <c r="JKG21" s="125"/>
      <c r="JKH21" s="125"/>
      <c r="JKI21" s="125"/>
      <c r="JKJ21" s="125"/>
      <c r="JKK21" s="125"/>
      <c r="JKL21" s="125"/>
      <c r="JKM21" s="125"/>
      <c r="JKN21" s="125"/>
      <c r="JKO21" s="125"/>
      <c r="JKP21" s="125"/>
      <c r="JKQ21" s="125"/>
      <c r="JKR21" s="125"/>
      <c r="JKS21" s="125"/>
      <c r="JKT21" s="125"/>
      <c r="JKU21" s="125"/>
      <c r="JKV21" s="125"/>
      <c r="JKW21" s="125"/>
      <c r="JKX21" s="125"/>
      <c r="JKY21" s="125"/>
      <c r="JKZ21" s="125"/>
      <c r="JLA21" s="125"/>
      <c r="JLB21" s="125"/>
      <c r="JLC21" s="125"/>
      <c r="JLD21" s="125"/>
      <c r="JLE21" s="125"/>
      <c r="JLF21" s="125"/>
      <c r="JLG21" s="125"/>
      <c r="JLH21" s="125"/>
      <c r="JLI21" s="125"/>
      <c r="JLJ21" s="125"/>
      <c r="JLK21" s="125"/>
      <c r="JLL21" s="125"/>
      <c r="JLM21" s="125"/>
      <c r="JLN21" s="125"/>
      <c r="JLO21" s="125"/>
      <c r="JLP21" s="125"/>
      <c r="JLQ21" s="125"/>
      <c r="JLR21" s="125"/>
      <c r="JLS21" s="125"/>
      <c r="JLT21" s="125"/>
      <c r="JLU21" s="125"/>
      <c r="JLV21" s="125"/>
      <c r="JLW21" s="125"/>
      <c r="JLX21" s="125"/>
      <c r="JLY21" s="125"/>
      <c r="JLZ21" s="125"/>
      <c r="JMA21" s="125"/>
      <c r="JMB21" s="125"/>
      <c r="JMC21" s="125"/>
      <c r="JMD21" s="125"/>
      <c r="JME21" s="125"/>
      <c r="JMF21" s="125"/>
      <c r="JMG21" s="125"/>
      <c r="JMH21" s="125"/>
      <c r="JMI21" s="125"/>
      <c r="JMJ21" s="125"/>
      <c r="JMK21" s="125"/>
      <c r="JML21" s="125"/>
      <c r="JMM21" s="125"/>
      <c r="JMN21" s="125"/>
      <c r="JMO21" s="125"/>
      <c r="JMP21" s="125"/>
      <c r="JMQ21" s="125"/>
      <c r="JMR21" s="125"/>
      <c r="JMS21" s="125"/>
      <c r="JMT21" s="125"/>
      <c r="JMU21" s="125"/>
      <c r="JMV21" s="125"/>
      <c r="JMW21" s="125"/>
      <c r="JMX21" s="125"/>
      <c r="JMY21" s="125"/>
      <c r="JMZ21" s="125"/>
      <c r="JNA21" s="125"/>
      <c r="JNB21" s="125"/>
      <c r="JNC21" s="125"/>
      <c r="JND21" s="125"/>
      <c r="JNE21" s="125"/>
      <c r="JNF21" s="125"/>
      <c r="JNG21" s="125"/>
      <c r="JNH21" s="125"/>
      <c r="JNI21" s="125"/>
      <c r="JNJ21" s="125"/>
      <c r="JNK21" s="125"/>
      <c r="JNL21" s="125"/>
      <c r="JNM21" s="125"/>
      <c r="JNN21" s="125"/>
      <c r="JNO21" s="125"/>
      <c r="JNP21" s="125"/>
      <c r="JNQ21" s="125"/>
      <c r="JNR21" s="125"/>
      <c r="JNS21" s="125"/>
      <c r="JNT21" s="125"/>
      <c r="JNU21" s="125"/>
      <c r="JNV21" s="125"/>
      <c r="JNW21" s="125"/>
      <c r="JNX21" s="125"/>
      <c r="JNY21" s="125"/>
      <c r="JNZ21" s="125"/>
      <c r="JOA21" s="125"/>
      <c r="JOB21" s="125"/>
      <c r="JOC21" s="125"/>
      <c r="JOD21" s="125"/>
      <c r="JOE21" s="125"/>
      <c r="JOF21" s="125"/>
      <c r="JOG21" s="125"/>
      <c r="JOH21" s="125"/>
      <c r="JOI21" s="125"/>
      <c r="JOJ21" s="125"/>
      <c r="JOK21" s="125"/>
      <c r="JOL21" s="125"/>
      <c r="JOM21" s="125"/>
      <c r="JON21" s="125"/>
      <c r="JOO21" s="125"/>
      <c r="JOP21" s="125"/>
      <c r="JOQ21" s="125"/>
      <c r="JOR21" s="125"/>
      <c r="JOS21" s="125"/>
      <c r="JOT21" s="125"/>
      <c r="JOU21" s="125"/>
      <c r="JOV21" s="125"/>
      <c r="JOW21" s="125"/>
      <c r="JOX21" s="125"/>
      <c r="JOY21" s="125"/>
      <c r="JOZ21" s="125"/>
      <c r="JPA21" s="125"/>
      <c r="JPB21" s="125"/>
      <c r="JPC21" s="125"/>
      <c r="JPD21" s="125"/>
      <c r="JPE21" s="125"/>
      <c r="JPF21" s="125"/>
      <c r="JPG21" s="125"/>
      <c r="JPH21" s="125"/>
      <c r="JPI21" s="125"/>
      <c r="JPJ21" s="125"/>
      <c r="JPK21" s="125"/>
      <c r="JPL21" s="125"/>
      <c r="JPM21" s="125"/>
      <c r="JPN21" s="125"/>
      <c r="JPO21" s="125"/>
      <c r="JPP21" s="125"/>
      <c r="JPQ21" s="125"/>
      <c r="JPR21" s="125"/>
      <c r="JPS21" s="125"/>
      <c r="JPT21" s="125"/>
      <c r="JPU21" s="125"/>
      <c r="JPV21" s="125"/>
      <c r="JPW21" s="125"/>
      <c r="JPX21" s="125"/>
      <c r="JPY21" s="125"/>
      <c r="JPZ21" s="125"/>
      <c r="JQA21" s="125"/>
      <c r="JQB21" s="125"/>
      <c r="JQC21" s="125"/>
      <c r="JQD21" s="125"/>
      <c r="JQE21" s="125"/>
      <c r="JQF21" s="125"/>
      <c r="JQG21" s="125"/>
      <c r="JQH21" s="125"/>
      <c r="JQI21" s="125"/>
      <c r="JQJ21" s="125"/>
      <c r="JQK21" s="125"/>
      <c r="JQL21" s="125"/>
      <c r="JQM21" s="125"/>
      <c r="JQN21" s="125"/>
      <c r="JQO21" s="125"/>
      <c r="JQP21" s="125"/>
      <c r="JQQ21" s="125"/>
      <c r="JQR21" s="125"/>
      <c r="JQS21" s="125"/>
      <c r="JQT21" s="125"/>
      <c r="JQU21" s="125"/>
      <c r="JQV21" s="125"/>
      <c r="JQW21" s="125"/>
      <c r="JQX21" s="125"/>
      <c r="JQY21" s="125"/>
      <c r="JQZ21" s="125"/>
      <c r="JRA21" s="125"/>
      <c r="JRB21" s="125"/>
      <c r="JRC21" s="125"/>
      <c r="JRD21" s="125"/>
      <c r="JRE21" s="125"/>
      <c r="JRF21" s="125"/>
      <c r="JRG21" s="125"/>
      <c r="JRH21" s="125"/>
      <c r="JRI21" s="125"/>
      <c r="JRJ21" s="125"/>
      <c r="JRK21" s="125"/>
      <c r="JRL21" s="125"/>
      <c r="JRM21" s="125"/>
      <c r="JRN21" s="125"/>
      <c r="JRO21" s="125"/>
      <c r="JRP21" s="125"/>
      <c r="JRQ21" s="125"/>
      <c r="JRR21" s="125"/>
      <c r="JRS21" s="125"/>
      <c r="JRT21" s="125"/>
      <c r="JRU21" s="125"/>
      <c r="JRV21" s="125"/>
      <c r="JRW21" s="125"/>
      <c r="JRX21" s="125"/>
      <c r="JRY21" s="125"/>
      <c r="JRZ21" s="125"/>
      <c r="JSA21" s="125"/>
      <c r="JSB21" s="125"/>
      <c r="JSC21" s="125"/>
      <c r="JSD21" s="125"/>
      <c r="JSE21" s="125"/>
      <c r="JSF21" s="125"/>
      <c r="JSG21" s="125"/>
      <c r="JSH21" s="125"/>
      <c r="JSI21" s="125"/>
      <c r="JSJ21" s="125"/>
      <c r="JSK21" s="125"/>
      <c r="JSL21" s="125"/>
      <c r="JSM21" s="125"/>
      <c r="JSN21" s="125"/>
      <c r="JSO21" s="125"/>
      <c r="JSP21" s="125"/>
      <c r="JSQ21" s="125"/>
      <c r="JSR21" s="125"/>
      <c r="JSS21" s="125"/>
      <c r="JST21" s="125"/>
      <c r="JSU21" s="125"/>
      <c r="JSV21" s="125"/>
      <c r="JSW21" s="125"/>
      <c r="JSX21" s="125"/>
      <c r="JSY21" s="125"/>
      <c r="JSZ21" s="125"/>
      <c r="JTA21" s="125"/>
      <c r="JTB21" s="125"/>
      <c r="JTC21" s="125"/>
      <c r="JTD21" s="125"/>
      <c r="JTE21" s="125"/>
      <c r="JTF21" s="125"/>
      <c r="JTG21" s="125"/>
      <c r="JTH21" s="125"/>
      <c r="JTI21" s="125"/>
      <c r="JTJ21" s="125"/>
      <c r="JTK21" s="125"/>
      <c r="JTL21" s="125"/>
      <c r="JTM21" s="125"/>
      <c r="JTN21" s="125"/>
      <c r="JTO21" s="125"/>
      <c r="JTP21" s="125"/>
      <c r="JTQ21" s="125"/>
      <c r="JTR21" s="125"/>
      <c r="JTS21" s="125"/>
      <c r="JTT21" s="125"/>
      <c r="JTU21" s="125"/>
      <c r="JTV21" s="125"/>
      <c r="JTW21" s="125"/>
      <c r="JTX21" s="125"/>
      <c r="JTY21" s="125"/>
      <c r="JTZ21" s="125"/>
      <c r="JUA21" s="125"/>
      <c r="JUB21" s="125"/>
      <c r="JUC21" s="125"/>
      <c r="JUD21" s="125"/>
      <c r="JUE21" s="125"/>
      <c r="JUF21" s="125"/>
      <c r="JUG21" s="125"/>
      <c r="JUH21" s="125"/>
      <c r="JUI21" s="125"/>
      <c r="JUJ21" s="125"/>
      <c r="JUK21" s="125"/>
      <c r="JUL21" s="125"/>
      <c r="JUM21" s="125"/>
      <c r="JUN21" s="125"/>
      <c r="JUO21" s="125"/>
      <c r="JUP21" s="125"/>
      <c r="JUQ21" s="125"/>
      <c r="JUR21" s="125"/>
      <c r="JUS21" s="125"/>
      <c r="JUT21" s="125"/>
      <c r="JUU21" s="125"/>
      <c r="JUV21" s="125"/>
      <c r="JUW21" s="125"/>
      <c r="JUX21" s="125"/>
      <c r="JUY21" s="125"/>
      <c r="JUZ21" s="125"/>
      <c r="JVA21" s="125"/>
      <c r="JVB21" s="125"/>
      <c r="JVC21" s="125"/>
      <c r="JVD21" s="125"/>
      <c r="JVE21" s="125"/>
      <c r="JVF21" s="125"/>
      <c r="JVG21" s="125"/>
      <c r="JVH21" s="125"/>
      <c r="JVI21" s="125"/>
      <c r="JVJ21" s="125"/>
      <c r="JVK21" s="125"/>
      <c r="JVL21" s="125"/>
      <c r="JVM21" s="125"/>
      <c r="JVN21" s="125"/>
      <c r="JVO21" s="125"/>
      <c r="JVP21" s="125"/>
      <c r="JVQ21" s="125"/>
      <c r="JVR21" s="125"/>
      <c r="JVS21" s="125"/>
      <c r="JVT21" s="125"/>
      <c r="JVU21" s="125"/>
      <c r="JVV21" s="125"/>
      <c r="JVW21" s="125"/>
      <c r="JVX21" s="125"/>
      <c r="JVY21" s="125"/>
      <c r="JVZ21" s="125"/>
      <c r="JWA21" s="125"/>
      <c r="JWB21" s="125"/>
      <c r="JWC21" s="125"/>
      <c r="JWD21" s="125"/>
      <c r="JWE21" s="125"/>
      <c r="JWF21" s="125"/>
      <c r="JWG21" s="125"/>
      <c r="JWH21" s="125"/>
      <c r="JWI21" s="125"/>
      <c r="JWJ21" s="125"/>
      <c r="JWK21" s="125"/>
      <c r="JWL21" s="125"/>
      <c r="JWM21" s="125"/>
      <c r="JWN21" s="125"/>
      <c r="JWO21" s="125"/>
      <c r="JWP21" s="125"/>
      <c r="JWQ21" s="125"/>
      <c r="JWR21" s="125"/>
      <c r="JWS21" s="125"/>
      <c r="JWT21" s="125"/>
      <c r="JWU21" s="125"/>
      <c r="JWV21" s="125"/>
      <c r="JWW21" s="125"/>
      <c r="JWX21" s="125"/>
      <c r="JWY21" s="125"/>
      <c r="JWZ21" s="125"/>
      <c r="JXA21" s="125"/>
      <c r="JXB21" s="125"/>
      <c r="JXC21" s="125"/>
      <c r="JXD21" s="125"/>
      <c r="JXE21" s="125"/>
      <c r="JXF21" s="125"/>
      <c r="JXG21" s="125"/>
      <c r="JXH21" s="125"/>
      <c r="JXI21" s="125"/>
      <c r="JXJ21" s="125"/>
      <c r="JXK21" s="125"/>
      <c r="JXL21" s="125"/>
      <c r="JXM21" s="125"/>
      <c r="JXN21" s="125"/>
      <c r="JXO21" s="125"/>
      <c r="JXP21" s="125"/>
      <c r="JXQ21" s="125"/>
      <c r="JXR21" s="125"/>
      <c r="JXS21" s="125"/>
      <c r="JXT21" s="125"/>
      <c r="JXU21" s="125"/>
      <c r="JXV21" s="125"/>
      <c r="JXW21" s="125"/>
      <c r="JXX21" s="125"/>
      <c r="JXY21" s="125"/>
      <c r="JXZ21" s="125"/>
      <c r="JYA21" s="125"/>
      <c r="JYB21" s="125"/>
      <c r="JYC21" s="125"/>
      <c r="JYD21" s="125"/>
      <c r="JYE21" s="125"/>
      <c r="JYF21" s="125"/>
      <c r="JYG21" s="125"/>
      <c r="JYH21" s="125"/>
      <c r="JYI21" s="125"/>
      <c r="JYJ21" s="125"/>
      <c r="JYK21" s="125"/>
      <c r="JYL21" s="125"/>
      <c r="JYM21" s="125"/>
      <c r="JYN21" s="125"/>
      <c r="JYO21" s="125"/>
      <c r="JYP21" s="125"/>
      <c r="JYQ21" s="125"/>
      <c r="JYR21" s="125"/>
      <c r="JYS21" s="125"/>
      <c r="JYT21" s="125"/>
      <c r="JYU21" s="125"/>
      <c r="JYV21" s="125"/>
      <c r="JYW21" s="125"/>
      <c r="JYX21" s="125"/>
      <c r="JYY21" s="125"/>
      <c r="JYZ21" s="125"/>
      <c r="JZA21" s="125"/>
      <c r="JZB21" s="125"/>
      <c r="JZC21" s="125"/>
      <c r="JZD21" s="125"/>
      <c r="JZE21" s="125"/>
      <c r="JZF21" s="125"/>
      <c r="JZG21" s="125"/>
      <c r="JZH21" s="125"/>
      <c r="JZI21" s="125"/>
      <c r="JZJ21" s="125"/>
      <c r="JZK21" s="125"/>
      <c r="JZL21" s="125"/>
      <c r="JZM21" s="125"/>
      <c r="JZN21" s="125"/>
      <c r="JZO21" s="125"/>
      <c r="JZP21" s="125"/>
      <c r="JZQ21" s="125"/>
      <c r="JZR21" s="125"/>
      <c r="JZS21" s="125"/>
      <c r="JZT21" s="125"/>
      <c r="JZU21" s="125"/>
      <c r="JZV21" s="125"/>
      <c r="JZW21" s="125"/>
      <c r="JZX21" s="125"/>
      <c r="JZY21" s="125"/>
      <c r="JZZ21" s="125"/>
      <c r="KAA21" s="125"/>
      <c r="KAB21" s="125"/>
      <c r="KAC21" s="125"/>
      <c r="KAD21" s="125"/>
      <c r="KAE21" s="125"/>
      <c r="KAF21" s="125"/>
      <c r="KAG21" s="125"/>
      <c r="KAH21" s="125"/>
      <c r="KAI21" s="125"/>
      <c r="KAJ21" s="125"/>
      <c r="KAK21" s="125"/>
      <c r="KAL21" s="125"/>
      <c r="KAM21" s="125"/>
      <c r="KAN21" s="125"/>
      <c r="KAO21" s="125"/>
      <c r="KAP21" s="125"/>
      <c r="KAQ21" s="125"/>
      <c r="KAR21" s="125"/>
      <c r="KAS21" s="125"/>
      <c r="KAT21" s="125"/>
      <c r="KAU21" s="125"/>
      <c r="KAV21" s="125"/>
      <c r="KAW21" s="125"/>
      <c r="KAX21" s="125"/>
      <c r="KAY21" s="125"/>
      <c r="KAZ21" s="125"/>
      <c r="KBA21" s="125"/>
      <c r="KBB21" s="125"/>
      <c r="KBC21" s="125"/>
      <c r="KBD21" s="125"/>
      <c r="KBE21" s="125"/>
      <c r="KBF21" s="125"/>
      <c r="KBG21" s="125"/>
      <c r="KBH21" s="125"/>
      <c r="KBI21" s="125"/>
      <c r="KBJ21" s="125"/>
      <c r="KBK21" s="125"/>
      <c r="KBL21" s="125"/>
      <c r="KBM21" s="125"/>
      <c r="KBN21" s="125"/>
      <c r="KBO21" s="125"/>
      <c r="KBP21" s="125"/>
      <c r="KBQ21" s="125"/>
      <c r="KBR21" s="125"/>
      <c r="KBS21" s="125"/>
      <c r="KBT21" s="125"/>
      <c r="KBU21" s="125"/>
      <c r="KBV21" s="125"/>
      <c r="KBW21" s="125"/>
      <c r="KBX21" s="125"/>
      <c r="KBY21" s="125"/>
      <c r="KBZ21" s="125"/>
      <c r="KCA21" s="125"/>
      <c r="KCB21" s="125"/>
      <c r="KCC21" s="125"/>
      <c r="KCD21" s="125"/>
      <c r="KCE21" s="125"/>
      <c r="KCF21" s="125"/>
      <c r="KCG21" s="125"/>
      <c r="KCH21" s="125"/>
      <c r="KCI21" s="125"/>
      <c r="KCJ21" s="125"/>
      <c r="KCK21" s="125"/>
      <c r="KCL21" s="125"/>
      <c r="KCM21" s="125"/>
      <c r="KCN21" s="125"/>
      <c r="KCO21" s="125"/>
      <c r="KCP21" s="125"/>
      <c r="KCQ21" s="125"/>
      <c r="KCR21" s="125"/>
      <c r="KCS21" s="125"/>
      <c r="KCT21" s="125"/>
      <c r="KCU21" s="125"/>
      <c r="KCV21" s="125"/>
      <c r="KCW21" s="125"/>
      <c r="KCX21" s="125"/>
      <c r="KCY21" s="125"/>
      <c r="KCZ21" s="125"/>
      <c r="KDA21" s="125"/>
      <c r="KDB21" s="125"/>
      <c r="KDC21" s="125"/>
      <c r="KDD21" s="125"/>
      <c r="KDE21" s="125"/>
      <c r="KDF21" s="125"/>
      <c r="KDG21" s="125"/>
      <c r="KDH21" s="125"/>
      <c r="KDI21" s="125"/>
      <c r="KDJ21" s="125"/>
      <c r="KDK21" s="125"/>
      <c r="KDL21" s="125"/>
      <c r="KDM21" s="125"/>
      <c r="KDN21" s="125"/>
      <c r="KDO21" s="125"/>
      <c r="KDP21" s="125"/>
      <c r="KDQ21" s="125"/>
      <c r="KDR21" s="125"/>
      <c r="KDS21" s="125"/>
      <c r="KDT21" s="125"/>
      <c r="KDU21" s="125"/>
      <c r="KDV21" s="125"/>
      <c r="KDW21" s="125"/>
      <c r="KDX21" s="125"/>
      <c r="KDY21" s="125"/>
      <c r="KDZ21" s="125"/>
      <c r="KEA21" s="125"/>
      <c r="KEB21" s="125"/>
      <c r="KEC21" s="125"/>
      <c r="KED21" s="125"/>
      <c r="KEE21" s="125"/>
      <c r="KEF21" s="125"/>
      <c r="KEG21" s="125"/>
      <c r="KEH21" s="125"/>
      <c r="KEI21" s="125"/>
      <c r="KEJ21" s="125"/>
      <c r="KEK21" s="125"/>
      <c r="KEL21" s="125"/>
      <c r="KEM21" s="125"/>
      <c r="KEN21" s="125"/>
      <c r="KEO21" s="125"/>
      <c r="KEP21" s="125"/>
      <c r="KEQ21" s="125"/>
      <c r="KER21" s="125"/>
      <c r="KES21" s="125"/>
      <c r="KET21" s="125"/>
      <c r="KEU21" s="125"/>
      <c r="KEV21" s="125"/>
      <c r="KEW21" s="125"/>
      <c r="KEX21" s="125"/>
      <c r="KEY21" s="125"/>
      <c r="KEZ21" s="125"/>
      <c r="KFA21" s="125"/>
      <c r="KFB21" s="125"/>
      <c r="KFC21" s="125"/>
      <c r="KFD21" s="125"/>
      <c r="KFE21" s="125"/>
      <c r="KFF21" s="125"/>
      <c r="KFG21" s="125"/>
      <c r="KFH21" s="125"/>
      <c r="KFI21" s="125"/>
      <c r="KFJ21" s="125"/>
      <c r="KFK21" s="125"/>
      <c r="KFL21" s="125"/>
      <c r="KFM21" s="125"/>
      <c r="KFN21" s="125"/>
      <c r="KFO21" s="125"/>
      <c r="KFP21" s="125"/>
      <c r="KFQ21" s="125"/>
      <c r="KFR21" s="125"/>
      <c r="KFS21" s="125"/>
      <c r="KFT21" s="125"/>
      <c r="KFU21" s="125"/>
      <c r="KFV21" s="125"/>
      <c r="KFW21" s="125"/>
      <c r="KFX21" s="125"/>
      <c r="KFY21" s="125"/>
      <c r="KFZ21" s="125"/>
      <c r="KGA21" s="125"/>
      <c r="KGB21" s="125"/>
      <c r="KGC21" s="125"/>
      <c r="KGD21" s="125"/>
      <c r="KGE21" s="125"/>
      <c r="KGF21" s="125"/>
      <c r="KGG21" s="125"/>
      <c r="KGH21" s="125"/>
      <c r="KGI21" s="125"/>
      <c r="KGJ21" s="125"/>
      <c r="KGK21" s="125"/>
      <c r="KGL21" s="125"/>
      <c r="KGM21" s="125"/>
      <c r="KGN21" s="125"/>
      <c r="KGO21" s="125"/>
      <c r="KGP21" s="125"/>
      <c r="KGQ21" s="125"/>
      <c r="KGR21" s="125"/>
      <c r="KGS21" s="125"/>
      <c r="KGT21" s="125"/>
      <c r="KGU21" s="125"/>
      <c r="KGV21" s="125"/>
      <c r="KGW21" s="125"/>
      <c r="KGX21" s="125"/>
      <c r="KGY21" s="125"/>
      <c r="KGZ21" s="125"/>
      <c r="KHA21" s="125"/>
      <c r="KHB21" s="125"/>
      <c r="KHC21" s="125"/>
      <c r="KHD21" s="125"/>
      <c r="KHE21" s="125"/>
      <c r="KHF21" s="125"/>
      <c r="KHG21" s="125"/>
      <c r="KHH21" s="125"/>
      <c r="KHI21" s="125"/>
      <c r="KHJ21" s="125"/>
      <c r="KHK21" s="125"/>
      <c r="KHL21" s="125"/>
      <c r="KHM21" s="125"/>
      <c r="KHN21" s="125"/>
      <c r="KHO21" s="125"/>
      <c r="KHP21" s="125"/>
      <c r="KHQ21" s="125"/>
      <c r="KHR21" s="125"/>
      <c r="KHS21" s="125"/>
      <c r="KHT21" s="125"/>
      <c r="KHU21" s="125"/>
      <c r="KHV21" s="125"/>
      <c r="KHW21" s="125"/>
      <c r="KHX21" s="125"/>
      <c r="KHY21" s="125"/>
      <c r="KHZ21" s="125"/>
      <c r="KIA21" s="125"/>
      <c r="KIB21" s="125"/>
      <c r="KIC21" s="125"/>
      <c r="KID21" s="125"/>
      <c r="KIE21" s="125"/>
      <c r="KIF21" s="125"/>
      <c r="KIG21" s="125"/>
      <c r="KIH21" s="125"/>
      <c r="KII21" s="125"/>
      <c r="KIJ21" s="125"/>
      <c r="KIK21" s="125"/>
      <c r="KIL21" s="125"/>
      <c r="KIM21" s="125"/>
      <c r="KIN21" s="125"/>
      <c r="KIO21" s="125"/>
      <c r="KIP21" s="125"/>
      <c r="KIQ21" s="125"/>
      <c r="KIR21" s="125"/>
      <c r="KIS21" s="125"/>
      <c r="KIT21" s="125"/>
      <c r="KIU21" s="125"/>
      <c r="KIV21" s="125"/>
      <c r="KIW21" s="125"/>
      <c r="KIX21" s="125"/>
      <c r="KIY21" s="125"/>
      <c r="KIZ21" s="125"/>
      <c r="KJA21" s="125"/>
      <c r="KJB21" s="125"/>
      <c r="KJC21" s="125"/>
      <c r="KJD21" s="125"/>
      <c r="KJE21" s="125"/>
      <c r="KJF21" s="125"/>
      <c r="KJG21" s="125"/>
      <c r="KJH21" s="125"/>
      <c r="KJI21" s="125"/>
      <c r="KJJ21" s="125"/>
      <c r="KJK21" s="125"/>
      <c r="KJL21" s="125"/>
      <c r="KJM21" s="125"/>
      <c r="KJN21" s="125"/>
      <c r="KJO21" s="125"/>
      <c r="KJP21" s="125"/>
      <c r="KJQ21" s="125"/>
      <c r="KJR21" s="125"/>
      <c r="KJS21" s="125"/>
      <c r="KJT21" s="125"/>
      <c r="KJU21" s="125"/>
      <c r="KJV21" s="125"/>
      <c r="KJW21" s="125"/>
      <c r="KJX21" s="125"/>
      <c r="KJY21" s="125"/>
      <c r="KJZ21" s="125"/>
      <c r="KKA21" s="125"/>
      <c r="KKB21" s="125"/>
      <c r="KKC21" s="125"/>
      <c r="KKD21" s="125"/>
      <c r="KKE21" s="125"/>
      <c r="KKF21" s="125"/>
      <c r="KKG21" s="125"/>
      <c r="KKH21" s="125"/>
      <c r="KKI21" s="125"/>
      <c r="KKJ21" s="125"/>
      <c r="KKK21" s="125"/>
      <c r="KKL21" s="125"/>
      <c r="KKM21" s="125"/>
      <c r="KKN21" s="125"/>
      <c r="KKO21" s="125"/>
      <c r="KKP21" s="125"/>
      <c r="KKQ21" s="125"/>
      <c r="KKR21" s="125"/>
      <c r="KKS21" s="125"/>
      <c r="KKT21" s="125"/>
      <c r="KKU21" s="125"/>
      <c r="KKV21" s="125"/>
      <c r="KKW21" s="125"/>
      <c r="KKX21" s="125"/>
      <c r="KKY21" s="125"/>
      <c r="KKZ21" s="125"/>
      <c r="KLA21" s="125"/>
      <c r="KLB21" s="125"/>
      <c r="KLC21" s="125"/>
      <c r="KLD21" s="125"/>
      <c r="KLE21" s="125"/>
      <c r="KLF21" s="125"/>
      <c r="KLG21" s="125"/>
      <c r="KLH21" s="125"/>
      <c r="KLI21" s="125"/>
      <c r="KLJ21" s="125"/>
      <c r="KLK21" s="125"/>
      <c r="KLL21" s="125"/>
      <c r="KLM21" s="125"/>
      <c r="KLN21" s="125"/>
      <c r="KLO21" s="125"/>
      <c r="KLP21" s="125"/>
      <c r="KLQ21" s="125"/>
      <c r="KLR21" s="125"/>
      <c r="KLS21" s="125"/>
      <c r="KLT21" s="125"/>
      <c r="KLU21" s="125"/>
      <c r="KLV21" s="125"/>
      <c r="KLW21" s="125"/>
      <c r="KLX21" s="125"/>
      <c r="KLY21" s="125"/>
      <c r="KLZ21" s="125"/>
      <c r="KMA21" s="125"/>
      <c r="KMB21" s="125"/>
      <c r="KMC21" s="125"/>
      <c r="KMD21" s="125"/>
      <c r="KME21" s="125"/>
      <c r="KMF21" s="125"/>
      <c r="KMG21" s="125"/>
      <c r="KMH21" s="125"/>
      <c r="KMI21" s="125"/>
      <c r="KMJ21" s="125"/>
      <c r="KMK21" s="125"/>
      <c r="KML21" s="125"/>
      <c r="KMM21" s="125"/>
      <c r="KMN21" s="125"/>
      <c r="KMO21" s="125"/>
      <c r="KMP21" s="125"/>
      <c r="KMQ21" s="125"/>
      <c r="KMR21" s="125"/>
      <c r="KMS21" s="125"/>
      <c r="KMT21" s="125"/>
      <c r="KMU21" s="125"/>
      <c r="KMV21" s="125"/>
      <c r="KMW21" s="125"/>
      <c r="KMX21" s="125"/>
      <c r="KMY21" s="125"/>
      <c r="KMZ21" s="125"/>
      <c r="KNA21" s="125"/>
      <c r="KNB21" s="125"/>
      <c r="KNC21" s="125"/>
      <c r="KND21" s="125"/>
      <c r="KNE21" s="125"/>
      <c r="KNF21" s="125"/>
      <c r="KNG21" s="125"/>
      <c r="KNH21" s="125"/>
      <c r="KNI21" s="125"/>
      <c r="KNJ21" s="125"/>
      <c r="KNK21" s="125"/>
      <c r="KNL21" s="125"/>
      <c r="KNM21" s="125"/>
      <c r="KNN21" s="125"/>
      <c r="KNO21" s="125"/>
      <c r="KNP21" s="125"/>
      <c r="KNQ21" s="125"/>
      <c r="KNR21" s="125"/>
      <c r="KNS21" s="125"/>
      <c r="KNT21" s="125"/>
      <c r="KNU21" s="125"/>
      <c r="KNV21" s="125"/>
      <c r="KNW21" s="125"/>
      <c r="KNX21" s="125"/>
      <c r="KNY21" s="125"/>
      <c r="KNZ21" s="125"/>
      <c r="KOA21" s="125"/>
      <c r="KOB21" s="125"/>
      <c r="KOC21" s="125"/>
      <c r="KOD21" s="125"/>
      <c r="KOE21" s="125"/>
      <c r="KOF21" s="125"/>
      <c r="KOG21" s="125"/>
      <c r="KOH21" s="125"/>
      <c r="KOI21" s="125"/>
      <c r="KOJ21" s="125"/>
      <c r="KOK21" s="125"/>
      <c r="KOL21" s="125"/>
      <c r="KOM21" s="125"/>
      <c r="KON21" s="125"/>
      <c r="KOO21" s="125"/>
      <c r="KOP21" s="125"/>
      <c r="KOQ21" s="125"/>
      <c r="KOR21" s="125"/>
      <c r="KOS21" s="125"/>
      <c r="KOT21" s="125"/>
      <c r="KOU21" s="125"/>
      <c r="KOV21" s="125"/>
      <c r="KOW21" s="125"/>
      <c r="KOX21" s="125"/>
      <c r="KOY21" s="125"/>
      <c r="KOZ21" s="125"/>
      <c r="KPA21" s="125"/>
      <c r="KPB21" s="125"/>
      <c r="KPC21" s="125"/>
      <c r="KPD21" s="125"/>
      <c r="KPE21" s="125"/>
      <c r="KPF21" s="125"/>
      <c r="KPG21" s="125"/>
      <c r="KPH21" s="125"/>
      <c r="KPI21" s="125"/>
      <c r="KPJ21" s="125"/>
      <c r="KPK21" s="125"/>
      <c r="KPL21" s="125"/>
      <c r="KPM21" s="125"/>
      <c r="KPN21" s="125"/>
      <c r="KPO21" s="125"/>
      <c r="KPP21" s="125"/>
      <c r="KPQ21" s="125"/>
      <c r="KPR21" s="125"/>
      <c r="KPS21" s="125"/>
      <c r="KPT21" s="125"/>
      <c r="KPU21" s="125"/>
      <c r="KPV21" s="125"/>
      <c r="KPW21" s="125"/>
      <c r="KPX21" s="125"/>
      <c r="KPY21" s="125"/>
      <c r="KPZ21" s="125"/>
      <c r="KQA21" s="125"/>
      <c r="KQB21" s="125"/>
      <c r="KQC21" s="125"/>
      <c r="KQD21" s="125"/>
      <c r="KQE21" s="125"/>
      <c r="KQF21" s="125"/>
      <c r="KQG21" s="125"/>
      <c r="KQH21" s="125"/>
      <c r="KQI21" s="125"/>
      <c r="KQJ21" s="125"/>
      <c r="KQK21" s="125"/>
      <c r="KQL21" s="125"/>
      <c r="KQM21" s="125"/>
      <c r="KQN21" s="125"/>
      <c r="KQO21" s="125"/>
      <c r="KQP21" s="125"/>
      <c r="KQQ21" s="125"/>
      <c r="KQR21" s="125"/>
      <c r="KQS21" s="125"/>
      <c r="KQT21" s="125"/>
      <c r="KQU21" s="125"/>
      <c r="KQV21" s="125"/>
      <c r="KQW21" s="125"/>
      <c r="KQX21" s="125"/>
      <c r="KQY21" s="125"/>
      <c r="KQZ21" s="125"/>
      <c r="KRA21" s="125"/>
      <c r="KRB21" s="125"/>
      <c r="KRC21" s="125"/>
      <c r="KRD21" s="125"/>
      <c r="KRE21" s="125"/>
      <c r="KRF21" s="125"/>
      <c r="KRG21" s="125"/>
      <c r="KRH21" s="125"/>
      <c r="KRI21" s="125"/>
      <c r="KRJ21" s="125"/>
      <c r="KRK21" s="125"/>
      <c r="KRL21" s="125"/>
      <c r="KRM21" s="125"/>
      <c r="KRN21" s="125"/>
      <c r="KRO21" s="125"/>
      <c r="KRP21" s="125"/>
      <c r="KRQ21" s="125"/>
      <c r="KRR21" s="125"/>
      <c r="KRS21" s="125"/>
      <c r="KRT21" s="125"/>
      <c r="KRU21" s="125"/>
      <c r="KRV21" s="125"/>
      <c r="KRW21" s="125"/>
      <c r="KRX21" s="125"/>
      <c r="KRY21" s="125"/>
      <c r="KRZ21" s="125"/>
      <c r="KSA21" s="125"/>
      <c r="KSB21" s="125"/>
      <c r="KSC21" s="125"/>
      <c r="KSD21" s="125"/>
      <c r="KSE21" s="125"/>
      <c r="KSF21" s="125"/>
      <c r="KSG21" s="125"/>
      <c r="KSH21" s="125"/>
      <c r="KSI21" s="125"/>
      <c r="KSJ21" s="125"/>
      <c r="KSK21" s="125"/>
      <c r="KSL21" s="125"/>
      <c r="KSM21" s="125"/>
      <c r="KSN21" s="125"/>
      <c r="KSO21" s="125"/>
      <c r="KSP21" s="125"/>
      <c r="KSQ21" s="125"/>
      <c r="KSR21" s="125"/>
      <c r="KSS21" s="125"/>
      <c r="KST21" s="125"/>
      <c r="KSU21" s="125"/>
      <c r="KSV21" s="125"/>
      <c r="KSW21" s="125"/>
      <c r="KSX21" s="125"/>
      <c r="KSY21" s="125"/>
      <c r="KSZ21" s="125"/>
      <c r="KTA21" s="125"/>
      <c r="KTB21" s="125"/>
      <c r="KTC21" s="125"/>
      <c r="KTD21" s="125"/>
      <c r="KTE21" s="125"/>
      <c r="KTF21" s="125"/>
      <c r="KTG21" s="125"/>
      <c r="KTH21" s="125"/>
      <c r="KTI21" s="125"/>
      <c r="KTJ21" s="125"/>
      <c r="KTK21" s="125"/>
      <c r="KTL21" s="125"/>
      <c r="KTM21" s="125"/>
      <c r="KTN21" s="125"/>
      <c r="KTO21" s="125"/>
      <c r="KTP21" s="125"/>
      <c r="KTQ21" s="125"/>
      <c r="KTR21" s="125"/>
      <c r="KTS21" s="125"/>
      <c r="KTT21" s="125"/>
      <c r="KTU21" s="125"/>
      <c r="KTV21" s="125"/>
      <c r="KTW21" s="125"/>
      <c r="KTX21" s="125"/>
      <c r="KTY21" s="125"/>
      <c r="KTZ21" s="125"/>
      <c r="KUA21" s="125"/>
      <c r="KUB21" s="125"/>
      <c r="KUC21" s="125"/>
      <c r="KUD21" s="125"/>
      <c r="KUE21" s="125"/>
      <c r="KUF21" s="125"/>
      <c r="KUG21" s="125"/>
      <c r="KUH21" s="125"/>
      <c r="KUI21" s="125"/>
      <c r="KUJ21" s="125"/>
      <c r="KUK21" s="125"/>
      <c r="KUL21" s="125"/>
      <c r="KUM21" s="125"/>
      <c r="KUN21" s="125"/>
      <c r="KUO21" s="125"/>
      <c r="KUP21" s="125"/>
      <c r="KUQ21" s="125"/>
      <c r="KUR21" s="125"/>
      <c r="KUS21" s="125"/>
      <c r="KUT21" s="125"/>
      <c r="KUU21" s="125"/>
      <c r="KUV21" s="125"/>
      <c r="KUW21" s="125"/>
      <c r="KUX21" s="125"/>
      <c r="KUY21" s="125"/>
      <c r="KUZ21" s="125"/>
      <c r="KVA21" s="125"/>
      <c r="KVB21" s="125"/>
      <c r="KVC21" s="125"/>
      <c r="KVD21" s="125"/>
      <c r="KVE21" s="125"/>
      <c r="KVF21" s="125"/>
      <c r="KVG21" s="125"/>
      <c r="KVH21" s="125"/>
      <c r="KVI21" s="125"/>
      <c r="KVJ21" s="125"/>
      <c r="KVK21" s="125"/>
      <c r="KVL21" s="125"/>
      <c r="KVM21" s="125"/>
      <c r="KVN21" s="125"/>
      <c r="KVO21" s="125"/>
      <c r="KVP21" s="125"/>
      <c r="KVQ21" s="125"/>
      <c r="KVR21" s="125"/>
      <c r="KVS21" s="125"/>
      <c r="KVT21" s="125"/>
      <c r="KVU21" s="125"/>
      <c r="KVV21" s="125"/>
      <c r="KVW21" s="125"/>
      <c r="KVX21" s="125"/>
      <c r="KVY21" s="125"/>
      <c r="KVZ21" s="125"/>
      <c r="KWA21" s="125"/>
      <c r="KWB21" s="125"/>
      <c r="KWC21" s="125"/>
      <c r="KWD21" s="125"/>
      <c r="KWE21" s="125"/>
      <c r="KWF21" s="125"/>
      <c r="KWG21" s="125"/>
      <c r="KWH21" s="125"/>
      <c r="KWI21" s="125"/>
      <c r="KWJ21" s="125"/>
      <c r="KWK21" s="125"/>
      <c r="KWL21" s="125"/>
      <c r="KWM21" s="125"/>
      <c r="KWN21" s="125"/>
      <c r="KWO21" s="125"/>
      <c r="KWP21" s="125"/>
      <c r="KWQ21" s="125"/>
      <c r="KWR21" s="125"/>
      <c r="KWS21" s="125"/>
      <c r="KWT21" s="125"/>
      <c r="KWU21" s="125"/>
      <c r="KWV21" s="125"/>
      <c r="KWW21" s="125"/>
      <c r="KWX21" s="125"/>
      <c r="KWY21" s="125"/>
      <c r="KWZ21" s="125"/>
      <c r="KXA21" s="125"/>
      <c r="KXB21" s="125"/>
      <c r="KXC21" s="125"/>
      <c r="KXD21" s="125"/>
      <c r="KXE21" s="125"/>
      <c r="KXF21" s="125"/>
      <c r="KXG21" s="125"/>
      <c r="KXH21" s="125"/>
      <c r="KXI21" s="125"/>
      <c r="KXJ21" s="125"/>
      <c r="KXK21" s="125"/>
      <c r="KXL21" s="125"/>
      <c r="KXM21" s="125"/>
      <c r="KXN21" s="125"/>
      <c r="KXO21" s="125"/>
      <c r="KXP21" s="125"/>
      <c r="KXQ21" s="125"/>
      <c r="KXR21" s="125"/>
      <c r="KXS21" s="125"/>
      <c r="KXT21" s="125"/>
      <c r="KXU21" s="125"/>
      <c r="KXV21" s="125"/>
      <c r="KXW21" s="125"/>
      <c r="KXX21" s="125"/>
      <c r="KXY21" s="125"/>
      <c r="KXZ21" s="125"/>
      <c r="KYA21" s="125"/>
      <c r="KYB21" s="125"/>
      <c r="KYC21" s="125"/>
      <c r="KYD21" s="125"/>
      <c r="KYE21" s="125"/>
      <c r="KYF21" s="125"/>
      <c r="KYG21" s="125"/>
      <c r="KYH21" s="125"/>
      <c r="KYI21" s="125"/>
      <c r="KYJ21" s="125"/>
      <c r="KYK21" s="125"/>
      <c r="KYL21" s="125"/>
      <c r="KYM21" s="125"/>
      <c r="KYN21" s="125"/>
      <c r="KYO21" s="125"/>
      <c r="KYP21" s="125"/>
      <c r="KYQ21" s="125"/>
      <c r="KYR21" s="125"/>
      <c r="KYS21" s="125"/>
      <c r="KYT21" s="125"/>
      <c r="KYU21" s="125"/>
      <c r="KYV21" s="125"/>
      <c r="KYW21" s="125"/>
      <c r="KYX21" s="125"/>
      <c r="KYY21" s="125"/>
      <c r="KYZ21" s="125"/>
      <c r="KZA21" s="125"/>
      <c r="KZB21" s="125"/>
      <c r="KZC21" s="125"/>
      <c r="KZD21" s="125"/>
      <c r="KZE21" s="125"/>
      <c r="KZF21" s="125"/>
      <c r="KZG21" s="125"/>
      <c r="KZH21" s="125"/>
      <c r="KZI21" s="125"/>
      <c r="KZJ21" s="125"/>
      <c r="KZK21" s="125"/>
      <c r="KZL21" s="125"/>
      <c r="KZM21" s="125"/>
      <c r="KZN21" s="125"/>
      <c r="KZO21" s="125"/>
      <c r="KZP21" s="125"/>
      <c r="KZQ21" s="125"/>
      <c r="KZR21" s="125"/>
      <c r="KZS21" s="125"/>
      <c r="KZT21" s="125"/>
      <c r="KZU21" s="125"/>
      <c r="KZV21" s="125"/>
      <c r="KZW21" s="125"/>
      <c r="KZX21" s="125"/>
      <c r="KZY21" s="125"/>
      <c r="KZZ21" s="125"/>
      <c r="LAA21" s="125"/>
      <c r="LAB21" s="125"/>
      <c r="LAC21" s="125"/>
      <c r="LAD21" s="125"/>
      <c r="LAE21" s="125"/>
      <c r="LAF21" s="125"/>
      <c r="LAG21" s="125"/>
      <c r="LAH21" s="125"/>
      <c r="LAI21" s="125"/>
      <c r="LAJ21" s="125"/>
      <c r="LAK21" s="125"/>
      <c r="LAL21" s="125"/>
      <c r="LAM21" s="125"/>
      <c r="LAN21" s="125"/>
      <c r="LAO21" s="125"/>
      <c r="LAP21" s="125"/>
      <c r="LAQ21" s="125"/>
      <c r="LAR21" s="125"/>
      <c r="LAS21" s="125"/>
      <c r="LAT21" s="125"/>
      <c r="LAU21" s="125"/>
      <c r="LAV21" s="125"/>
      <c r="LAW21" s="125"/>
      <c r="LAX21" s="125"/>
      <c r="LAY21" s="125"/>
      <c r="LAZ21" s="125"/>
      <c r="LBA21" s="125"/>
      <c r="LBB21" s="125"/>
      <c r="LBC21" s="125"/>
      <c r="LBD21" s="125"/>
      <c r="LBE21" s="125"/>
      <c r="LBF21" s="125"/>
      <c r="LBG21" s="125"/>
      <c r="LBH21" s="125"/>
      <c r="LBI21" s="125"/>
      <c r="LBJ21" s="125"/>
      <c r="LBK21" s="125"/>
      <c r="LBL21" s="125"/>
      <c r="LBM21" s="125"/>
      <c r="LBN21" s="125"/>
      <c r="LBO21" s="125"/>
      <c r="LBP21" s="125"/>
      <c r="LBQ21" s="125"/>
      <c r="LBR21" s="125"/>
      <c r="LBS21" s="125"/>
      <c r="LBT21" s="125"/>
      <c r="LBU21" s="125"/>
      <c r="LBV21" s="125"/>
      <c r="LBW21" s="125"/>
      <c r="LBX21" s="125"/>
      <c r="LBY21" s="125"/>
      <c r="LBZ21" s="125"/>
      <c r="LCA21" s="125"/>
      <c r="LCB21" s="125"/>
      <c r="LCC21" s="125"/>
      <c r="LCD21" s="125"/>
      <c r="LCE21" s="125"/>
      <c r="LCF21" s="125"/>
      <c r="LCG21" s="125"/>
      <c r="LCH21" s="125"/>
      <c r="LCI21" s="125"/>
      <c r="LCJ21" s="125"/>
      <c r="LCK21" s="125"/>
      <c r="LCL21" s="125"/>
      <c r="LCM21" s="125"/>
      <c r="LCN21" s="125"/>
      <c r="LCO21" s="125"/>
      <c r="LCP21" s="125"/>
      <c r="LCQ21" s="125"/>
      <c r="LCR21" s="125"/>
      <c r="LCS21" s="125"/>
      <c r="LCT21" s="125"/>
      <c r="LCU21" s="125"/>
      <c r="LCV21" s="125"/>
      <c r="LCW21" s="125"/>
      <c r="LCX21" s="125"/>
      <c r="LCY21" s="125"/>
      <c r="LCZ21" s="125"/>
      <c r="LDA21" s="125"/>
      <c r="LDB21" s="125"/>
      <c r="LDC21" s="125"/>
      <c r="LDD21" s="125"/>
      <c r="LDE21" s="125"/>
      <c r="LDF21" s="125"/>
      <c r="LDG21" s="125"/>
      <c r="LDH21" s="125"/>
      <c r="LDI21" s="125"/>
      <c r="LDJ21" s="125"/>
      <c r="LDK21" s="125"/>
      <c r="LDL21" s="125"/>
      <c r="LDM21" s="125"/>
      <c r="LDN21" s="125"/>
      <c r="LDO21" s="125"/>
      <c r="LDP21" s="125"/>
      <c r="LDQ21" s="125"/>
      <c r="LDR21" s="125"/>
      <c r="LDS21" s="125"/>
      <c r="LDT21" s="125"/>
      <c r="LDU21" s="125"/>
      <c r="LDV21" s="125"/>
      <c r="LDW21" s="125"/>
      <c r="LDX21" s="125"/>
      <c r="LDY21" s="125"/>
      <c r="LDZ21" s="125"/>
      <c r="LEA21" s="125"/>
      <c r="LEB21" s="125"/>
      <c r="LEC21" s="125"/>
      <c r="LED21" s="125"/>
      <c r="LEE21" s="125"/>
      <c r="LEF21" s="125"/>
      <c r="LEG21" s="125"/>
      <c r="LEH21" s="125"/>
      <c r="LEI21" s="125"/>
      <c r="LEJ21" s="125"/>
      <c r="LEK21" s="125"/>
      <c r="LEL21" s="125"/>
      <c r="LEM21" s="125"/>
      <c r="LEN21" s="125"/>
      <c r="LEO21" s="125"/>
      <c r="LEP21" s="125"/>
      <c r="LEQ21" s="125"/>
      <c r="LER21" s="125"/>
      <c r="LES21" s="125"/>
      <c r="LET21" s="125"/>
      <c r="LEU21" s="125"/>
      <c r="LEV21" s="125"/>
      <c r="LEW21" s="125"/>
      <c r="LEX21" s="125"/>
      <c r="LEY21" s="125"/>
      <c r="LEZ21" s="125"/>
      <c r="LFA21" s="125"/>
      <c r="LFB21" s="125"/>
      <c r="LFC21" s="125"/>
      <c r="LFD21" s="125"/>
      <c r="LFE21" s="125"/>
      <c r="LFF21" s="125"/>
      <c r="LFG21" s="125"/>
      <c r="LFH21" s="125"/>
      <c r="LFI21" s="125"/>
      <c r="LFJ21" s="125"/>
      <c r="LFK21" s="125"/>
      <c r="LFL21" s="125"/>
      <c r="LFM21" s="125"/>
      <c r="LFN21" s="125"/>
      <c r="LFO21" s="125"/>
      <c r="LFP21" s="125"/>
      <c r="LFQ21" s="125"/>
      <c r="LFR21" s="125"/>
      <c r="LFS21" s="125"/>
      <c r="LFT21" s="125"/>
      <c r="LFU21" s="125"/>
      <c r="LFV21" s="125"/>
      <c r="LFW21" s="125"/>
      <c r="LFX21" s="125"/>
      <c r="LFY21" s="125"/>
      <c r="LFZ21" s="125"/>
      <c r="LGA21" s="125"/>
      <c r="LGB21" s="125"/>
      <c r="LGC21" s="125"/>
      <c r="LGD21" s="125"/>
      <c r="LGE21" s="125"/>
      <c r="LGF21" s="125"/>
      <c r="LGG21" s="125"/>
      <c r="LGH21" s="125"/>
      <c r="LGI21" s="125"/>
      <c r="LGJ21" s="125"/>
      <c r="LGK21" s="125"/>
      <c r="LGL21" s="125"/>
      <c r="LGM21" s="125"/>
      <c r="LGN21" s="125"/>
      <c r="LGO21" s="125"/>
      <c r="LGP21" s="125"/>
      <c r="LGQ21" s="125"/>
      <c r="LGR21" s="125"/>
      <c r="LGS21" s="125"/>
      <c r="LGT21" s="125"/>
      <c r="LGU21" s="125"/>
      <c r="LGV21" s="125"/>
      <c r="LGW21" s="125"/>
      <c r="LGX21" s="125"/>
      <c r="LGY21" s="125"/>
      <c r="LGZ21" s="125"/>
      <c r="LHA21" s="125"/>
      <c r="LHB21" s="125"/>
      <c r="LHC21" s="125"/>
      <c r="LHD21" s="125"/>
      <c r="LHE21" s="125"/>
      <c r="LHF21" s="125"/>
      <c r="LHG21" s="125"/>
      <c r="LHH21" s="125"/>
      <c r="LHI21" s="125"/>
      <c r="LHJ21" s="125"/>
      <c r="LHK21" s="125"/>
      <c r="LHL21" s="125"/>
      <c r="LHM21" s="125"/>
      <c r="LHN21" s="125"/>
      <c r="LHO21" s="125"/>
      <c r="LHP21" s="125"/>
      <c r="LHQ21" s="125"/>
      <c r="LHR21" s="125"/>
      <c r="LHS21" s="125"/>
      <c r="LHT21" s="125"/>
      <c r="LHU21" s="125"/>
      <c r="LHV21" s="125"/>
      <c r="LHW21" s="125"/>
      <c r="LHX21" s="125"/>
      <c r="LHY21" s="125"/>
      <c r="LHZ21" s="125"/>
      <c r="LIA21" s="125"/>
      <c r="LIB21" s="125"/>
      <c r="LIC21" s="125"/>
      <c r="LID21" s="125"/>
      <c r="LIE21" s="125"/>
      <c r="LIF21" s="125"/>
      <c r="LIG21" s="125"/>
      <c r="LIH21" s="125"/>
      <c r="LII21" s="125"/>
      <c r="LIJ21" s="125"/>
      <c r="LIK21" s="125"/>
      <c r="LIL21" s="125"/>
      <c r="LIM21" s="125"/>
      <c r="LIN21" s="125"/>
      <c r="LIO21" s="125"/>
      <c r="LIP21" s="125"/>
      <c r="LIQ21" s="125"/>
      <c r="LIR21" s="125"/>
      <c r="LIS21" s="125"/>
      <c r="LIT21" s="125"/>
      <c r="LIU21" s="125"/>
      <c r="LIV21" s="125"/>
      <c r="LIW21" s="125"/>
      <c r="LIX21" s="125"/>
      <c r="LIY21" s="125"/>
      <c r="LIZ21" s="125"/>
      <c r="LJA21" s="125"/>
      <c r="LJB21" s="125"/>
      <c r="LJC21" s="125"/>
      <c r="LJD21" s="125"/>
      <c r="LJE21" s="125"/>
      <c r="LJF21" s="125"/>
      <c r="LJG21" s="125"/>
      <c r="LJH21" s="125"/>
      <c r="LJI21" s="125"/>
      <c r="LJJ21" s="125"/>
      <c r="LJK21" s="125"/>
      <c r="LJL21" s="125"/>
      <c r="LJM21" s="125"/>
      <c r="LJN21" s="125"/>
      <c r="LJO21" s="125"/>
      <c r="LJP21" s="125"/>
      <c r="LJQ21" s="125"/>
      <c r="LJR21" s="125"/>
      <c r="LJS21" s="125"/>
      <c r="LJT21" s="125"/>
      <c r="LJU21" s="125"/>
      <c r="LJV21" s="125"/>
      <c r="LJW21" s="125"/>
      <c r="LJX21" s="125"/>
      <c r="LJY21" s="125"/>
      <c r="LJZ21" s="125"/>
      <c r="LKA21" s="125"/>
      <c r="LKB21" s="125"/>
      <c r="LKC21" s="125"/>
      <c r="LKD21" s="125"/>
      <c r="LKE21" s="125"/>
      <c r="LKF21" s="125"/>
      <c r="LKG21" s="125"/>
      <c r="LKH21" s="125"/>
      <c r="LKI21" s="125"/>
      <c r="LKJ21" s="125"/>
      <c r="LKK21" s="125"/>
      <c r="LKL21" s="125"/>
      <c r="LKM21" s="125"/>
      <c r="LKN21" s="125"/>
      <c r="LKO21" s="125"/>
      <c r="LKP21" s="125"/>
      <c r="LKQ21" s="125"/>
      <c r="LKR21" s="125"/>
      <c r="LKS21" s="125"/>
      <c r="LKT21" s="125"/>
      <c r="LKU21" s="125"/>
      <c r="LKV21" s="125"/>
      <c r="LKW21" s="125"/>
      <c r="LKX21" s="125"/>
      <c r="LKY21" s="125"/>
      <c r="LKZ21" s="125"/>
      <c r="LLA21" s="125"/>
      <c r="LLB21" s="125"/>
      <c r="LLC21" s="125"/>
      <c r="LLD21" s="125"/>
      <c r="LLE21" s="125"/>
      <c r="LLF21" s="125"/>
      <c r="LLG21" s="125"/>
      <c r="LLH21" s="125"/>
      <c r="LLI21" s="125"/>
      <c r="LLJ21" s="125"/>
      <c r="LLK21" s="125"/>
      <c r="LLL21" s="125"/>
      <c r="LLM21" s="125"/>
      <c r="LLN21" s="125"/>
      <c r="LLO21" s="125"/>
      <c r="LLP21" s="125"/>
      <c r="LLQ21" s="125"/>
      <c r="LLR21" s="125"/>
      <c r="LLS21" s="125"/>
      <c r="LLT21" s="125"/>
      <c r="LLU21" s="125"/>
      <c r="LLV21" s="125"/>
      <c r="LLW21" s="125"/>
      <c r="LLX21" s="125"/>
      <c r="LLY21" s="125"/>
      <c r="LLZ21" s="125"/>
      <c r="LMA21" s="125"/>
      <c r="LMB21" s="125"/>
      <c r="LMC21" s="125"/>
      <c r="LMD21" s="125"/>
      <c r="LME21" s="125"/>
      <c r="LMF21" s="125"/>
      <c r="LMG21" s="125"/>
      <c r="LMH21" s="125"/>
      <c r="LMI21" s="125"/>
      <c r="LMJ21" s="125"/>
      <c r="LMK21" s="125"/>
      <c r="LML21" s="125"/>
      <c r="LMM21" s="125"/>
      <c r="LMN21" s="125"/>
      <c r="LMO21" s="125"/>
      <c r="LMP21" s="125"/>
      <c r="LMQ21" s="125"/>
      <c r="LMR21" s="125"/>
      <c r="LMS21" s="125"/>
      <c r="LMT21" s="125"/>
      <c r="LMU21" s="125"/>
      <c r="LMV21" s="125"/>
      <c r="LMW21" s="125"/>
      <c r="LMX21" s="125"/>
      <c r="LMY21" s="125"/>
      <c r="LMZ21" s="125"/>
      <c r="LNA21" s="125"/>
      <c r="LNB21" s="125"/>
      <c r="LNC21" s="125"/>
      <c r="LND21" s="125"/>
      <c r="LNE21" s="125"/>
      <c r="LNF21" s="125"/>
      <c r="LNG21" s="125"/>
      <c r="LNH21" s="125"/>
      <c r="LNI21" s="125"/>
      <c r="LNJ21" s="125"/>
      <c r="LNK21" s="125"/>
      <c r="LNL21" s="125"/>
      <c r="LNM21" s="125"/>
      <c r="LNN21" s="125"/>
      <c r="LNO21" s="125"/>
      <c r="LNP21" s="125"/>
      <c r="LNQ21" s="125"/>
      <c r="LNR21" s="125"/>
      <c r="LNS21" s="125"/>
      <c r="LNT21" s="125"/>
      <c r="LNU21" s="125"/>
      <c r="LNV21" s="125"/>
      <c r="LNW21" s="125"/>
      <c r="LNX21" s="125"/>
      <c r="LNY21" s="125"/>
      <c r="LNZ21" s="125"/>
      <c r="LOA21" s="125"/>
      <c r="LOB21" s="125"/>
      <c r="LOC21" s="125"/>
      <c r="LOD21" s="125"/>
      <c r="LOE21" s="125"/>
      <c r="LOF21" s="125"/>
      <c r="LOG21" s="125"/>
      <c r="LOH21" s="125"/>
      <c r="LOI21" s="125"/>
      <c r="LOJ21" s="125"/>
      <c r="LOK21" s="125"/>
      <c r="LOL21" s="125"/>
      <c r="LOM21" s="125"/>
      <c r="LON21" s="125"/>
      <c r="LOO21" s="125"/>
      <c r="LOP21" s="125"/>
      <c r="LOQ21" s="125"/>
      <c r="LOR21" s="125"/>
      <c r="LOS21" s="125"/>
      <c r="LOT21" s="125"/>
      <c r="LOU21" s="125"/>
      <c r="LOV21" s="125"/>
      <c r="LOW21" s="125"/>
      <c r="LOX21" s="125"/>
      <c r="LOY21" s="125"/>
      <c r="LOZ21" s="125"/>
      <c r="LPA21" s="125"/>
      <c r="LPB21" s="125"/>
      <c r="LPC21" s="125"/>
      <c r="LPD21" s="125"/>
      <c r="LPE21" s="125"/>
      <c r="LPF21" s="125"/>
      <c r="LPG21" s="125"/>
      <c r="LPH21" s="125"/>
      <c r="LPI21" s="125"/>
      <c r="LPJ21" s="125"/>
      <c r="LPK21" s="125"/>
      <c r="LPL21" s="125"/>
      <c r="LPM21" s="125"/>
      <c r="LPN21" s="125"/>
      <c r="LPO21" s="125"/>
      <c r="LPP21" s="125"/>
      <c r="LPQ21" s="125"/>
      <c r="LPR21" s="125"/>
      <c r="LPS21" s="125"/>
      <c r="LPT21" s="125"/>
      <c r="LPU21" s="125"/>
      <c r="LPV21" s="125"/>
      <c r="LPW21" s="125"/>
      <c r="LPX21" s="125"/>
      <c r="LPY21" s="125"/>
      <c r="LPZ21" s="125"/>
      <c r="LQA21" s="125"/>
      <c r="LQB21" s="125"/>
      <c r="LQC21" s="125"/>
      <c r="LQD21" s="125"/>
      <c r="LQE21" s="125"/>
      <c r="LQF21" s="125"/>
      <c r="LQG21" s="125"/>
      <c r="LQH21" s="125"/>
      <c r="LQI21" s="125"/>
      <c r="LQJ21" s="125"/>
      <c r="LQK21" s="125"/>
      <c r="LQL21" s="125"/>
      <c r="LQM21" s="125"/>
      <c r="LQN21" s="125"/>
      <c r="LQO21" s="125"/>
      <c r="LQP21" s="125"/>
      <c r="LQQ21" s="125"/>
      <c r="LQR21" s="125"/>
      <c r="LQS21" s="125"/>
      <c r="LQT21" s="125"/>
      <c r="LQU21" s="125"/>
      <c r="LQV21" s="125"/>
      <c r="LQW21" s="125"/>
      <c r="LQX21" s="125"/>
      <c r="LQY21" s="125"/>
      <c r="LQZ21" s="125"/>
      <c r="LRA21" s="125"/>
      <c r="LRB21" s="125"/>
      <c r="LRC21" s="125"/>
      <c r="LRD21" s="125"/>
      <c r="LRE21" s="125"/>
      <c r="LRF21" s="125"/>
      <c r="LRG21" s="125"/>
      <c r="LRH21" s="125"/>
      <c r="LRI21" s="125"/>
      <c r="LRJ21" s="125"/>
      <c r="LRK21" s="125"/>
      <c r="LRL21" s="125"/>
      <c r="LRM21" s="125"/>
      <c r="LRN21" s="125"/>
      <c r="LRO21" s="125"/>
      <c r="LRP21" s="125"/>
      <c r="LRQ21" s="125"/>
      <c r="LRR21" s="125"/>
      <c r="LRS21" s="125"/>
      <c r="LRT21" s="125"/>
      <c r="LRU21" s="125"/>
      <c r="LRV21" s="125"/>
      <c r="LRW21" s="125"/>
      <c r="LRX21" s="125"/>
      <c r="LRY21" s="125"/>
      <c r="LRZ21" s="125"/>
      <c r="LSA21" s="125"/>
      <c r="LSB21" s="125"/>
      <c r="LSC21" s="125"/>
      <c r="LSD21" s="125"/>
      <c r="LSE21" s="125"/>
      <c r="LSF21" s="125"/>
      <c r="LSG21" s="125"/>
      <c r="LSH21" s="125"/>
      <c r="LSI21" s="125"/>
      <c r="LSJ21" s="125"/>
      <c r="LSK21" s="125"/>
      <c r="LSL21" s="125"/>
      <c r="LSM21" s="125"/>
      <c r="LSN21" s="125"/>
      <c r="LSO21" s="125"/>
      <c r="LSP21" s="125"/>
      <c r="LSQ21" s="125"/>
      <c r="LSR21" s="125"/>
      <c r="LSS21" s="125"/>
      <c r="LST21" s="125"/>
      <c r="LSU21" s="125"/>
      <c r="LSV21" s="125"/>
      <c r="LSW21" s="125"/>
      <c r="LSX21" s="125"/>
      <c r="LSY21" s="125"/>
      <c r="LSZ21" s="125"/>
      <c r="LTA21" s="125"/>
      <c r="LTB21" s="125"/>
      <c r="LTC21" s="125"/>
      <c r="LTD21" s="125"/>
      <c r="LTE21" s="125"/>
      <c r="LTF21" s="125"/>
      <c r="LTG21" s="125"/>
      <c r="LTH21" s="125"/>
      <c r="LTI21" s="125"/>
      <c r="LTJ21" s="125"/>
      <c r="LTK21" s="125"/>
      <c r="LTL21" s="125"/>
      <c r="LTM21" s="125"/>
      <c r="LTN21" s="125"/>
      <c r="LTO21" s="125"/>
      <c r="LTP21" s="125"/>
      <c r="LTQ21" s="125"/>
      <c r="LTR21" s="125"/>
      <c r="LTS21" s="125"/>
      <c r="LTT21" s="125"/>
      <c r="LTU21" s="125"/>
      <c r="LTV21" s="125"/>
      <c r="LTW21" s="125"/>
      <c r="LTX21" s="125"/>
      <c r="LTY21" s="125"/>
      <c r="LTZ21" s="125"/>
      <c r="LUA21" s="125"/>
      <c r="LUB21" s="125"/>
      <c r="LUC21" s="125"/>
      <c r="LUD21" s="125"/>
      <c r="LUE21" s="125"/>
      <c r="LUF21" s="125"/>
      <c r="LUG21" s="125"/>
      <c r="LUH21" s="125"/>
      <c r="LUI21" s="125"/>
      <c r="LUJ21" s="125"/>
      <c r="LUK21" s="125"/>
      <c r="LUL21" s="125"/>
      <c r="LUM21" s="125"/>
      <c r="LUN21" s="125"/>
      <c r="LUO21" s="125"/>
      <c r="LUP21" s="125"/>
      <c r="LUQ21" s="125"/>
      <c r="LUR21" s="125"/>
      <c r="LUS21" s="125"/>
      <c r="LUT21" s="125"/>
      <c r="LUU21" s="125"/>
      <c r="LUV21" s="125"/>
      <c r="LUW21" s="125"/>
      <c r="LUX21" s="125"/>
      <c r="LUY21" s="125"/>
      <c r="LUZ21" s="125"/>
      <c r="LVA21" s="125"/>
      <c r="LVB21" s="125"/>
      <c r="LVC21" s="125"/>
      <c r="LVD21" s="125"/>
      <c r="LVE21" s="125"/>
      <c r="LVF21" s="125"/>
      <c r="LVG21" s="125"/>
      <c r="LVH21" s="125"/>
      <c r="LVI21" s="125"/>
      <c r="LVJ21" s="125"/>
      <c r="LVK21" s="125"/>
      <c r="LVL21" s="125"/>
      <c r="LVM21" s="125"/>
      <c r="LVN21" s="125"/>
      <c r="LVO21" s="125"/>
      <c r="LVP21" s="125"/>
      <c r="LVQ21" s="125"/>
      <c r="LVR21" s="125"/>
      <c r="LVS21" s="125"/>
      <c r="LVT21" s="125"/>
      <c r="LVU21" s="125"/>
      <c r="LVV21" s="125"/>
      <c r="LVW21" s="125"/>
      <c r="LVX21" s="125"/>
      <c r="LVY21" s="125"/>
      <c r="LVZ21" s="125"/>
      <c r="LWA21" s="125"/>
      <c r="LWB21" s="125"/>
      <c r="LWC21" s="125"/>
      <c r="LWD21" s="125"/>
      <c r="LWE21" s="125"/>
      <c r="LWF21" s="125"/>
      <c r="LWG21" s="125"/>
      <c r="LWH21" s="125"/>
      <c r="LWI21" s="125"/>
      <c r="LWJ21" s="125"/>
      <c r="LWK21" s="125"/>
      <c r="LWL21" s="125"/>
      <c r="LWM21" s="125"/>
      <c r="LWN21" s="125"/>
      <c r="LWO21" s="125"/>
      <c r="LWP21" s="125"/>
      <c r="LWQ21" s="125"/>
      <c r="LWR21" s="125"/>
      <c r="LWS21" s="125"/>
      <c r="LWT21" s="125"/>
      <c r="LWU21" s="125"/>
      <c r="LWV21" s="125"/>
      <c r="LWW21" s="125"/>
      <c r="LWX21" s="125"/>
      <c r="LWY21" s="125"/>
      <c r="LWZ21" s="125"/>
      <c r="LXA21" s="125"/>
      <c r="LXB21" s="125"/>
      <c r="LXC21" s="125"/>
      <c r="LXD21" s="125"/>
      <c r="LXE21" s="125"/>
      <c r="LXF21" s="125"/>
      <c r="LXG21" s="125"/>
      <c r="LXH21" s="125"/>
      <c r="LXI21" s="125"/>
      <c r="LXJ21" s="125"/>
      <c r="LXK21" s="125"/>
      <c r="LXL21" s="125"/>
      <c r="LXM21" s="125"/>
      <c r="LXN21" s="125"/>
      <c r="LXO21" s="125"/>
      <c r="LXP21" s="125"/>
      <c r="LXQ21" s="125"/>
      <c r="LXR21" s="125"/>
      <c r="LXS21" s="125"/>
      <c r="LXT21" s="125"/>
      <c r="LXU21" s="125"/>
      <c r="LXV21" s="125"/>
      <c r="LXW21" s="125"/>
      <c r="LXX21" s="125"/>
      <c r="LXY21" s="125"/>
      <c r="LXZ21" s="125"/>
      <c r="LYA21" s="125"/>
      <c r="LYB21" s="125"/>
      <c r="LYC21" s="125"/>
      <c r="LYD21" s="125"/>
      <c r="LYE21" s="125"/>
      <c r="LYF21" s="125"/>
      <c r="LYG21" s="125"/>
      <c r="LYH21" s="125"/>
      <c r="LYI21" s="125"/>
      <c r="LYJ21" s="125"/>
      <c r="LYK21" s="125"/>
      <c r="LYL21" s="125"/>
      <c r="LYM21" s="125"/>
      <c r="LYN21" s="125"/>
      <c r="LYO21" s="125"/>
      <c r="LYP21" s="125"/>
      <c r="LYQ21" s="125"/>
      <c r="LYR21" s="125"/>
      <c r="LYS21" s="125"/>
      <c r="LYT21" s="125"/>
      <c r="LYU21" s="125"/>
      <c r="LYV21" s="125"/>
      <c r="LYW21" s="125"/>
      <c r="LYX21" s="125"/>
      <c r="LYY21" s="125"/>
      <c r="LYZ21" s="125"/>
      <c r="LZA21" s="125"/>
      <c r="LZB21" s="125"/>
      <c r="LZC21" s="125"/>
      <c r="LZD21" s="125"/>
      <c r="LZE21" s="125"/>
      <c r="LZF21" s="125"/>
      <c r="LZG21" s="125"/>
      <c r="LZH21" s="125"/>
      <c r="LZI21" s="125"/>
      <c r="LZJ21" s="125"/>
      <c r="LZK21" s="125"/>
      <c r="LZL21" s="125"/>
      <c r="LZM21" s="125"/>
      <c r="LZN21" s="125"/>
      <c r="LZO21" s="125"/>
      <c r="LZP21" s="125"/>
      <c r="LZQ21" s="125"/>
      <c r="LZR21" s="125"/>
      <c r="LZS21" s="125"/>
      <c r="LZT21" s="125"/>
      <c r="LZU21" s="125"/>
      <c r="LZV21" s="125"/>
      <c r="LZW21" s="125"/>
      <c r="LZX21" s="125"/>
      <c r="LZY21" s="125"/>
      <c r="LZZ21" s="125"/>
      <c r="MAA21" s="125"/>
      <c r="MAB21" s="125"/>
      <c r="MAC21" s="125"/>
      <c r="MAD21" s="125"/>
      <c r="MAE21" s="125"/>
      <c r="MAF21" s="125"/>
      <c r="MAG21" s="125"/>
      <c r="MAH21" s="125"/>
      <c r="MAI21" s="125"/>
      <c r="MAJ21" s="125"/>
      <c r="MAK21" s="125"/>
      <c r="MAL21" s="125"/>
      <c r="MAM21" s="125"/>
      <c r="MAN21" s="125"/>
      <c r="MAO21" s="125"/>
      <c r="MAP21" s="125"/>
      <c r="MAQ21" s="125"/>
      <c r="MAR21" s="125"/>
      <c r="MAS21" s="125"/>
      <c r="MAT21" s="125"/>
      <c r="MAU21" s="125"/>
      <c r="MAV21" s="125"/>
      <c r="MAW21" s="125"/>
      <c r="MAX21" s="125"/>
      <c r="MAY21" s="125"/>
      <c r="MAZ21" s="125"/>
      <c r="MBA21" s="125"/>
      <c r="MBB21" s="125"/>
      <c r="MBC21" s="125"/>
      <c r="MBD21" s="125"/>
      <c r="MBE21" s="125"/>
      <c r="MBF21" s="125"/>
      <c r="MBG21" s="125"/>
      <c r="MBH21" s="125"/>
      <c r="MBI21" s="125"/>
      <c r="MBJ21" s="125"/>
      <c r="MBK21" s="125"/>
      <c r="MBL21" s="125"/>
      <c r="MBM21" s="125"/>
      <c r="MBN21" s="125"/>
      <c r="MBO21" s="125"/>
      <c r="MBP21" s="125"/>
      <c r="MBQ21" s="125"/>
      <c r="MBR21" s="125"/>
      <c r="MBS21" s="125"/>
      <c r="MBT21" s="125"/>
      <c r="MBU21" s="125"/>
      <c r="MBV21" s="125"/>
      <c r="MBW21" s="125"/>
      <c r="MBX21" s="125"/>
      <c r="MBY21" s="125"/>
      <c r="MBZ21" s="125"/>
      <c r="MCA21" s="125"/>
      <c r="MCB21" s="125"/>
      <c r="MCC21" s="125"/>
      <c r="MCD21" s="125"/>
      <c r="MCE21" s="125"/>
      <c r="MCF21" s="125"/>
      <c r="MCG21" s="125"/>
      <c r="MCH21" s="125"/>
      <c r="MCI21" s="125"/>
      <c r="MCJ21" s="125"/>
      <c r="MCK21" s="125"/>
      <c r="MCL21" s="125"/>
      <c r="MCM21" s="125"/>
      <c r="MCN21" s="125"/>
      <c r="MCO21" s="125"/>
      <c r="MCP21" s="125"/>
      <c r="MCQ21" s="125"/>
      <c r="MCR21" s="125"/>
      <c r="MCS21" s="125"/>
      <c r="MCT21" s="125"/>
      <c r="MCU21" s="125"/>
      <c r="MCV21" s="125"/>
      <c r="MCW21" s="125"/>
      <c r="MCX21" s="125"/>
      <c r="MCY21" s="125"/>
      <c r="MCZ21" s="125"/>
      <c r="MDA21" s="125"/>
      <c r="MDB21" s="125"/>
      <c r="MDC21" s="125"/>
      <c r="MDD21" s="125"/>
      <c r="MDE21" s="125"/>
      <c r="MDF21" s="125"/>
      <c r="MDG21" s="125"/>
      <c r="MDH21" s="125"/>
      <c r="MDI21" s="125"/>
      <c r="MDJ21" s="125"/>
      <c r="MDK21" s="125"/>
      <c r="MDL21" s="125"/>
      <c r="MDM21" s="125"/>
      <c r="MDN21" s="125"/>
      <c r="MDO21" s="125"/>
      <c r="MDP21" s="125"/>
      <c r="MDQ21" s="125"/>
      <c r="MDR21" s="125"/>
      <c r="MDS21" s="125"/>
      <c r="MDT21" s="125"/>
      <c r="MDU21" s="125"/>
      <c r="MDV21" s="125"/>
      <c r="MDW21" s="125"/>
      <c r="MDX21" s="125"/>
      <c r="MDY21" s="125"/>
      <c r="MDZ21" s="125"/>
      <c r="MEA21" s="125"/>
      <c r="MEB21" s="125"/>
      <c r="MEC21" s="125"/>
      <c r="MED21" s="125"/>
      <c r="MEE21" s="125"/>
      <c r="MEF21" s="125"/>
      <c r="MEG21" s="125"/>
      <c r="MEH21" s="125"/>
      <c r="MEI21" s="125"/>
      <c r="MEJ21" s="125"/>
      <c r="MEK21" s="125"/>
      <c r="MEL21" s="125"/>
      <c r="MEM21" s="125"/>
      <c r="MEN21" s="125"/>
      <c r="MEO21" s="125"/>
      <c r="MEP21" s="125"/>
      <c r="MEQ21" s="125"/>
      <c r="MER21" s="125"/>
      <c r="MES21" s="125"/>
      <c r="MET21" s="125"/>
      <c r="MEU21" s="125"/>
      <c r="MEV21" s="125"/>
      <c r="MEW21" s="125"/>
      <c r="MEX21" s="125"/>
      <c r="MEY21" s="125"/>
      <c r="MEZ21" s="125"/>
      <c r="MFA21" s="125"/>
      <c r="MFB21" s="125"/>
      <c r="MFC21" s="125"/>
      <c r="MFD21" s="125"/>
      <c r="MFE21" s="125"/>
      <c r="MFF21" s="125"/>
      <c r="MFG21" s="125"/>
      <c r="MFH21" s="125"/>
      <c r="MFI21" s="125"/>
      <c r="MFJ21" s="125"/>
      <c r="MFK21" s="125"/>
      <c r="MFL21" s="125"/>
      <c r="MFM21" s="125"/>
      <c r="MFN21" s="125"/>
      <c r="MFO21" s="125"/>
      <c r="MFP21" s="125"/>
      <c r="MFQ21" s="125"/>
      <c r="MFR21" s="125"/>
      <c r="MFS21" s="125"/>
      <c r="MFT21" s="125"/>
      <c r="MFU21" s="125"/>
      <c r="MFV21" s="125"/>
      <c r="MFW21" s="125"/>
      <c r="MFX21" s="125"/>
      <c r="MFY21" s="125"/>
      <c r="MFZ21" s="125"/>
      <c r="MGA21" s="125"/>
      <c r="MGB21" s="125"/>
      <c r="MGC21" s="125"/>
      <c r="MGD21" s="125"/>
      <c r="MGE21" s="125"/>
      <c r="MGF21" s="125"/>
      <c r="MGG21" s="125"/>
      <c r="MGH21" s="125"/>
      <c r="MGI21" s="125"/>
      <c r="MGJ21" s="125"/>
      <c r="MGK21" s="125"/>
      <c r="MGL21" s="125"/>
      <c r="MGM21" s="125"/>
      <c r="MGN21" s="125"/>
      <c r="MGO21" s="125"/>
      <c r="MGP21" s="125"/>
      <c r="MGQ21" s="125"/>
      <c r="MGR21" s="125"/>
      <c r="MGS21" s="125"/>
      <c r="MGT21" s="125"/>
      <c r="MGU21" s="125"/>
      <c r="MGV21" s="125"/>
      <c r="MGW21" s="125"/>
      <c r="MGX21" s="125"/>
      <c r="MGY21" s="125"/>
      <c r="MGZ21" s="125"/>
      <c r="MHA21" s="125"/>
      <c r="MHB21" s="125"/>
      <c r="MHC21" s="125"/>
      <c r="MHD21" s="125"/>
      <c r="MHE21" s="125"/>
      <c r="MHF21" s="125"/>
      <c r="MHG21" s="125"/>
      <c r="MHH21" s="125"/>
      <c r="MHI21" s="125"/>
      <c r="MHJ21" s="125"/>
      <c r="MHK21" s="125"/>
      <c r="MHL21" s="125"/>
      <c r="MHM21" s="125"/>
      <c r="MHN21" s="125"/>
      <c r="MHO21" s="125"/>
      <c r="MHP21" s="125"/>
      <c r="MHQ21" s="125"/>
      <c r="MHR21" s="125"/>
      <c r="MHS21" s="125"/>
      <c r="MHT21" s="125"/>
      <c r="MHU21" s="125"/>
      <c r="MHV21" s="125"/>
      <c r="MHW21" s="125"/>
      <c r="MHX21" s="125"/>
      <c r="MHY21" s="125"/>
      <c r="MHZ21" s="125"/>
      <c r="MIA21" s="125"/>
      <c r="MIB21" s="125"/>
      <c r="MIC21" s="125"/>
      <c r="MID21" s="125"/>
      <c r="MIE21" s="125"/>
      <c r="MIF21" s="125"/>
      <c r="MIG21" s="125"/>
      <c r="MIH21" s="125"/>
      <c r="MII21" s="125"/>
      <c r="MIJ21" s="125"/>
      <c r="MIK21" s="125"/>
      <c r="MIL21" s="125"/>
      <c r="MIM21" s="125"/>
      <c r="MIN21" s="125"/>
      <c r="MIO21" s="125"/>
      <c r="MIP21" s="125"/>
      <c r="MIQ21" s="125"/>
      <c r="MIR21" s="125"/>
      <c r="MIS21" s="125"/>
      <c r="MIT21" s="125"/>
      <c r="MIU21" s="125"/>
      <c r="MIV21" s="125"/>
      <c r="MIW21" s="125"/>
      <c r="MIX21" s="125"/>
      <c r="MIY21" s="125"/>
      <c r="MIZ21" s="125"/>
      <c r="MJA21" s="125"/>
      <c r="MJB21" s="125"/>
      <c r="MJC21" s="125"/>
      <c r="MJD21" s="125"/>
      <c r="MJE21" s="125"/>
      <c r="MJF21" s="125"/>
      <c r="MJG21" s="125"/>
      <c r="MJH21" s="125"/>
      <c r="MJI21" s="125"/>
      <c r="MJJ21" s="125"/>
      <c r="MJK21" s="125"/>
      <c r="MJL21" s="125"/>
      <c r="MJM21" s="125"/>
      <c r="MJN21" s="125"/>
      <c r="MJO21" s="125"/>
      <c r="MJP21" s="125"/>
      <c r="MJQ21" s="125"/>
      <c r="MJR21" s="125"/>
      <c r="MJS21" s="125"/>
      <c r="MJT21" s="125"/>
      <c r="MJU21" s="125"/>
      <c r="MJV21" s="125"/>
      <c r="MJW21" s="125"/>
      <c r="MJX21" s="125"/>
      <c r="MJY21" s="125"/>
      <c r="MJZ21" s="125"/>
      <c r="MKA21" s="125"/>
      <c r="MKB21" s="125"/>
      <c r="MKC21" s="125"/>
      <c r="MKD21" s="125"/>
      <c r="MKE21" s="125"/>
      <c r="MKF21" s="125"/>
      <c r="MKG21" s="125"/>
      <c r="MKH21" s="125"/>
      <c r="MKI21" s="125"/>
      <c r="MKJ21" s="125"/>
      <c r="MKK21" s="125"/>
      <c r="MKL21" s="125"/>
      <c r="MKM21" s="125"/>
      <c r="MKN21" s="125"/>
      <c r="MKO21" s="125"/>
      <c r="MKP21" s="125"/>
      <c r="MKQ21" s="125"/>
      <c r="MKR21" s="125"/>
      <c r="MKS21" s="125"/>
      <c r="MKT21" s="125"/>
      <c r="MKU21" s="125"/>
      <c r="MKV21" s="125"/>
      <c r="MKW21" s="125"/>
      <c r="MKX21" s="125"/>
      <c r="MKY21" s="125"/>
      <c r="MKZ21" s="125"/>
      <c r="MLA21" s="125"/>
      <c r="MLB21" s="125"/>
      <c r="MLC21" s="125"/>
      <c r="MLD21" s="125"/>
      <c r="MLE21" s="125"/>
      <c r="MLF21" s="125"/>
      <c r="MLG21" s="125"/>
      <c r="MLH21" s="125"/>
      <c r="MLI21" s="125"/>
      <c r="MLJ21" s="125"/>
      <c r="MLK21" s="125"/>
      <c r="MLL21" s="125"/>
      <c r="MLM21" s="125"/>
      <c r="MLN21" s="125"/>
      <c r="MLO21" s="125"/>
      <c r="MLP21" s="125"/>
      <c r="MLQ21" s="125"/>
      <c r="MLR21" s="125"/>
      <c r="MLS21" s="125"/>
      <c r="MLT21" s="125"/>
      <c r="MLU21" s="125"/>
      <c r="MLV21" s="125"/>
      <c r="MLW21" s="125"/>
      <c r="MLX21" s="125"/>
      <c r="MLY21" s="125"/>
      <c r="MLZ21" s="125"/>
      <c r="MMA21" s="125"/>
      <c r="MMB21" s="125"/>
      <c r="MMC21" s="125"/>
      <c r="MMD21" s="125"/>
      <c r="MME21" s="125"/>
      <c r="MMF21" s="125"/>
      <c r="MMG21" s="125"/>
      <c r="MMH21" s="125"/>
      <c r="MMI21" s="125"/>
      <c r="MMJ21" s="125"/>
      <c r="MMK21" s="125"/>
      <c r="MML21" s="125"/>
      <c r="MMM21" s="125"/>
      <c r="MMN21" s="125"/>
      <c r="MMO21" s="125"/>
      <c r="MMP21" s="125"/>
      <c r="MMQ21" s="125"/>
      <c r="MMR21" s="125"/>
      <c r="MMS21" s="125"/>
      <c r="MMT21" s="125"/>
      <c r="MMU21" s="125"/>
      <c r="MMV21" s="125"/>
      <c r="MMW21" s="125"/>
      <c r="MMX21" s="125"/>
      <c r="MMY21" s="125"/>
      <c r="MMZ21" s="125"/>
      <c r="MNA21" s="125"/>
      <c r="MNB21" s="125"/>
      <c r="MNC21" s="125"/>
      <c r="MND21" s="125"/>
      <c r="MNE21" s="125"/>
      <c r="MNF21" s="125"/>
      <c r="MNG21" s="125"/>
      <c r="MNH21" s="125"/>
      <c r="MNI21" s="125"/>
      <c r="MNJ21" s="125"/>
      <c r="MNK21" s="125"/>
      <c r="MNL21" s="125"/>
      <c r="MNM21" s="125"/>
      <c r="MNN21" s="125"/>
      <c r="MNO21" s="125"/>
      <c r="MNP21" s="125"/>
      <c r="MNQ21" s="125"/>
      <c r="MNR21" s="125"/>
      <c r="MNS21" s="125"/>
      <c r="MNT21" s="125"/>
      <c r="MNU21" s="125"/>
      <c r="MNV21" s="125"/>
      <c r="MNW21" s="125"/>
      <c r="MNX21" s="125"/>
      <c r="MNY21" s="125"/>
      <c r="MNZ21" s="125"/>
      <c r="MOA21" s="125"/>
      <c r="MOB21" s="125"/>
      <c r="MOC21" s="125"/>
      <c r="MOD21" s="125"/>
      <c r="MOE21" s="125"/>
      <c r="MOF21" s="125"/>
      <c r="MOG21" s="125"/>
      <c r="MOH21" s="125"/>
      <c r="MOI21" s="125"/>
      <c r="MOJ21" s="125"/>
      <c r="MOK21" s="125"/>
      <c r="MOL21" s="125"/>
      <c r="MOM21" s="125"/>
      <c r="MON21" s="125"/>
      <c r="MOO21" s="125"/>
      <c r="MOP21" s="125"/>
      <c r="MOQ21" s="125"/>
      <c r="MOR21" s="125"/>
      <c r="MOS21" s="125"/>
      <c r="MOT21" s="125"/>
      <c r="MOU21" s="125"/>
      <c r="MOV21" s="125"/>
      <c r="MOW21" s="125"/>
      <c r="MOX21" s="125"/>
      <c r="MOY21" s="125"/>
      <c r="MOZ21" s="125"/>
      <c r="MPA21" s="125"/>
      <c r="MPB21" s="125"/>
      <c r="MPC21" s="125"/>
      <c r="MPD21" s="125"/>
      <c r="MPE21" s="125"/>
      <c r="MPF21" s="125"/>
      <c r="MPG21" s="125"/>
      <c r="MPH21" s="125"/>
      <c r="MPI21" s="125"/>
      <c r="MPJ21" s="125"/>
      <c r="MPK21" s="125"/>
      <c r="MPL21" s="125"/>
      <c r="MPM21" s="125"/>
      <c r="MPN21" s="125"/>
      <c r="MPO21" s="125"/>
      <c r="MPP21" s="125"/>
      <c r="MPQ21" s="125"/>
      <c r="MPR21" s="125"/>
      <c r="MPS21" s="125"/>
      <c r="MPT21" s="125"/>
      <c r="MPU21" s="125"/>
      <c r="MPV21" s="125"/>
      <c r="MPW21" s="125"/>
      <c r="MPX21" s="125"/>
      <c r="MPY21" s="125"/>
      <c r="MPZ21" s="125"/>
      <c r="MQA21" s="125"/>
      <c r="MQB21" s="125"/>
      <c r="MQC21" s="125"/>
      <c r="MQD21" s="125"/>
      <c r="MQE21" s="125"/>
      <c r="MQF21" s="125"/>
      <c r="MQG21" s="125"/>
      <c r="MQH21" s="125"/>
      <c r="MQI21" s="125"/>
      <c r="MQJ21" s="125"/>
      <c r="MQK21" s="125"/>
      <c r="MQL21" s="125"/>
      <c r="MQM21" s="125"/>
      <c r="MQN21" s="125"/>
      <c r="MQO21" s="125"/>
      <c r="MQP21" s="125"/>
      <c r="MQQ21" s="125"/>
      <c r="MQR21" s="125"/>
      <c r="MQS21" s="125"/>
      <c r="MQT21" s="125"/>
      <c r="MQU21" s="125"/>
      <c r="MQV21" s="125"/>
      <c r="MQW21" s="125"/>
      <c r="MQX21" s="125"/>
      <c r="MQY21" s="125"/>
      <c r="MQZ21" s="125"/>
      <c r="MRA21" s="125"/>
      <c r="MRB21" s="125"/>
      <c r="MRC21" s="125"/>
      <c r="MRD21" s="125"/>
      <c r="MRE21" s="125"/>
      <c r="MRF21" s="125"/>
      <c r="MRG21" s="125"/>
      <c r="MRH21" s="125"/>
      <c r="MRI21" s="125"/>
      <c r="MRJ21" s="125"/>
      <c r="MRK21" s="125"/>
      <c r="MRL21" s="125"/>
      <c r="MRM21" s="125"/>
      <c r="MRN21" s="125"/>
      <c r="MRO21" s="125"/>
      <c r="MRP21" s="125"/>
      <c r="MRQ21" s="125"/>
      <c r="MRR21" s="125"/>
      <c r="MRS21" s="125"/>
      <c r="MRT21" s="125"/>
      <c r="MRU21" s="125"/>
      <c r="MRV21" s="125"/>
      <c r="MRW21" s="125"/>
      <c r="MRX21" s="125"/>
      <c r="MRY21" s="125"/>
      <c r="MRZ21" s="125"/>
      <c r="MSA21" s="125"/>
      <c r="MSB21" s="125"/>
      <c r="MSC21" s="125"/>
      <c r="MSD21" s="125"/>
      <c r="MSE21" s="125"/>
      <c r="MSF21" s="125"/>
      <c r="MSG21" s="125"/>
      <c r="MSH21" s="125"/>
      <c r="MSI21" s="125"/>
      <c r="MSJ21" s="125"/>
      <c r="MSK21" s="125"/>
      <c r="MSL21" s="125"/>
      <c r="MSM21" s="125"/>
      <c r="MSN21" s="125"/>
      <c r="MSO21" s="125"/>
      <c r="MSP21" s="125"/>
      <c r="MSQ21" s="125"/>
      <c r="MSR21" s="125"/>
      <c r="MSS21" s="125"/>
      <c r="MST21" s="125"/>
      <c r="MSU21" s="125"/>
      <c r="MSV21" s="125"/>
      <c r="MSW21" s="125"/>
      <c r="MSX21" s="125"/>
      <c r="MSY21" s="125"/>
      <c r="MSZ21" s="125"/>
      <c r="MTA21" s="125"/>
      <c r="MTB21" s="125"/>
      <c r="MTC21" s="125"/>
      <c r="MTD21" s="125"/>
      <c r="MTE21" s="125"/>
      <c r="MTF21" s="125"/>
      <c r="MTG21" s="125"/>
      <c r="MTH21" s="125"/>
      <c r="MTI21" s="125"/>
      <c r="MTJ21" s="125"/>
      <c r="MTK21" s="125"/>
      <c r="MTL21" s="125"/>
      <c r="MTM21" s="125"/>
      <c r="MTN21" s="125"/>
      <c r="MTO21" s="125"/>
      <c r="MTP21" s="125"/>
      <c r="MTQ21" s="125"/>
      <c r="MTR21" s="125"/>
      <c r="MTS21" s="125"/>
      <c r="MTT21" s="125"/>
      <c r="MTU21" s="125"/>
      <c r="MTV21" s="125"/>
      <c r="MTW21" s="125"/>
      <c r="MTX21" s="125"/>
      <c r="MTY21" s="125"/>
      <c r="MTZ21" s="125"/>
      <c r="MUA21" s="125"/>
      <c r="MUB21" s="125"/>
      <c r="MUC21" s="125"/>
      <c r="MUD21" s="125"/>
      <c r="MUE21" s="125"/>
      <c r="MUF21" s="125"/>
      <c r="MUG21" s="125"/>
      <c r="MUH21" s="125"/>
      <c r="MUI21" s="125"/>
      <c r="MUJ21" s="125"/>
      <c r="MUK21" s="125"/>
      <c r="MUL21" s="125"/>
      <c r="MUM21" s="125"/>
      <c r="MUN21" s="125"/>
      <c r="MUO21" s="125"/>
      <c r="MUP21" s="125"/>
      <c r="MUQ21" s="125"/>
      <c r="MUR21" s="125"/>
      <c r="MUS21" s="125"/>
      <c r="MUT21" s="125"/>
      <c r="MUU21" s="125"/>
      <c r="MUV21" s="125"/>
      <c r="MUW21" s="125"/>
      <c r="MUX21" s="125"/>
      <c r="MUY21" s="125"/>
      <c r="MUZ21" s="125"/>
      <c r="MVA21" s="125"/>
      <c r="MVB21" s="125"/>
      <c r="MVC21" s="125"/>
      <c r="MVD21" s="125"/>
      <c r="MVE21" s="125"/>
      <c r="MVF21" s="125"/>
      <c r="MVG21" s="125"/>
      <c r="MVH21" s="125"/>
      <c r="MVI21" s="125"/>
      <c r="MVJ21" s="125"/>
      <c r="MVK21" s="125"/>
      <c r="MVL21" s="125"/>
      <c r="MVM21" s="125"/>
      <c r="MVN21" s="125"/>
      <c r="MVO21" s="125"/>
      <c r="MVP21" s="125"/>
      <c r="MVQ21" s="125"/>
      <c r="MVR21" s="125"/>
      <c r="MVS21" s="125"/>
      <c r="MVT21" s="125"/>
      <c r="MVU21" s="125"/>
      <c r="MVV21" s="125"/>
      <c r="MVW21" s="125"/>
      <c r="MVX21" s="125"/>
      <c r="MVY21" s="125"/>
      <c r="MVZ21" s="125"/>
      <c r="MWA21" s="125"/>
      <c r="MWB21" s="125"/>
      <c r="MWC21" s="125"/>
      <c r="MWD21" s="125"/>
      <c r="MWE21" s="125"/>
      <c r="MWF21" s="125"/>
      <c r="MWG21" s="125"/>
      <c r="MWH21" s="125"/>
      <c r="MWI21" s="125"/>
      <c r="MWJ21" s="125"/>
      <c r="MWK21" s="125"/>
      <c r="MWL21" s="125"/>
      <c r="MWM21" s="125"/>
      <c r="MWN21" s="125"/>
      <c r="MWO21" s="125"/>
      <c r="MWP21" s="125"/>
      <c r="MWQ21" s="125"/>
      <c r="MWR21" s="125"/>
      <c r="MWS21" s="125"/>
      <c r="MWT21" s="125"/>
      <c r="MWU21" s="125"/>
      <c r="MWV21" s="125"/>
      <c r="MWW21" s="125"/>
      <c r="MWX21" s="125"/>
      <c r="MWY21" s="125"/>
      <c r="MWZ21" s="125"/>
      <c r="MXA21" s="125"/>
      <c r="MXB21" s="125"/>
      <c r="MXC21" s="125"/>
      <c r="MXD21" s="125"/>
      <c r="MXE21" s="125"/>
      <c r="MXF21" s="125"/>
      <c r="MXG21" s="125"/>
      <c r="MXH21" s="125"/>
      <c r="MXI21" s="125"/>
      <c r="MXJ21" s="125"/>
      <c r="MXK21" s="125"/>
      <c r="MXL21" s="125"/>
      <c r="MXM21" s="125"/>
      <c r="MXN21" s="125"/>
      <c r="MXO21" s="125"/>
      <c r="MXP21" s="125"/>
      <c r="MXQ21" s="125"/>
      <c r="MXR21" s="125"/>
      <c r="MXS21" s="125"/>
      <c r="MXT21" s="125"/>
      <c r="MXU21" s="125"/>
      <c r="MXV21" s="125"/>
      <c r="MXW21" s="125"/>
      <c r="MXX21" s="125"/>
      <c r="MXY21" s="125"/>
      <c r="MXZ21" s="125"/>
      <c r="MYA21" s="125"/>
      <c r="MYB21" s="125"/>
      <c r="MYC21" s="125"/>
      <c r="MYD21" s="125"/>
      <c r="MYE21" s="125"/>
      <c r="MYF21" s="125"/>
      <c r="MYG21" s="125"/>
      <c r="MYH21" s="125"/>
      <c r="MYI21" s="125"/>
      <c r="MYJ21" s="125"/>
      <c r="MYK21" s="125"/>
      <c r="MYL21" s="125"/>
      <c r="MYM21" s="125"/>
      <c r="MYN21" s="125"/>
      <c r="MYO21" s="125"/>
      <c r="MYP21" s="125"/>
      <c r="MYQ21" s="125"/>
      <c r="MYR21" s="125"/>
      <c r="MYS21" s="125"/>
      <c r="MYT21" s="125"/>
      <c r="MYU21" s="125"/>
      <c r="MYV21" s="125"/>
      <c r="MYW21" s="125"/>
      <c r="MYX21" s="125"/>
      <c r="MYY21" s="125"/>
      <c r="MYZ21" s="125"/>
      <c r="MZA21" s="125"/>
      <c r="MZB21" s="125"/>
      <c r="MZC21" s="125"/>
      <c r="MZD21" s="125"/>
      <c r="MZE21" s="125"/>
      <c r="MZF21" s="125"/>
      <c r="MZG21" s="125"/>
      <c r="MZH21" s="125"/>
      <c r="MZI21" s="125"/>
      <c r="MZJ21" s="125"/>
      <c r="MZK21" s="125"/>
      <c r="MZL21" s="125"/>
      <c r="MZM21" s="125"/>
      <c r="MZN21" s="125"/>
      <c r="MZO21" s="125"/>
      <c r="MZP21" s="125"/>
      <c r="MZQ21" s="125"/>
      <c r="MZR21" s="125"/>
      <c r="MZS21" s="125"/>
      <c r="MZT21" s="125"/>
      <c r="MZU21" s="125"/>
      <c r="MZV21" s="125"/>
      <c r="MZW21" s="125"/>
      <c r="MZX21" s="125"/>
      <c r="MZY21" s="125"/>
      <c r="MZZ21" s="125"/>
      <c r="NAA21" s="125"/>
      <c r="NAB21" s="125"/>
      <c r="NAC21" s="125"/>
      <c r="NAD21" s="125"/>
      <c r="NAE21" s="125"/>
      <c r="NAF21" s="125"/>
      <c r="NAG21" s="125"/>
      <c r="NAH21" s="125"/>
      <c r="NAI21" s="125"/>
      <c r="NAJ21" s="125"/>
      <c r="NAK21" s="125"/>
      <c r="NAL21" s="125"/>
      <c r="NAM21" s="125"/>
      <c r="NAN21" s="125"/>
      <c r="NAO21" s="125"/>
      <c r="NAP21" s="125"/>
      <c r="NAQ21" s="125"/>
      <c r="NAR21" s="125"/>
      <c r="NAS21" s="125"/>
      <c r="NAT21" s="125"/>
      <c r="NAU21" s="125"/>
      <c r="NAV21" s="125"/>
      <c r="NAW21" s="125"/>
      <c r="NAX21" s="125"/>
      <c r="NAY21" s="125"/>
      <c r="NAZ21" s="125"/>
      <c r="NBA21" s="125"/>
      <c r="NBB21" s="125"/>
      <c r="NBC21" s="125"/>
      <c r="NBD21" s="125"/>
      <c r="NBE21" s="125"/>
      <c r="NBF21" s="125"/>
      <c r="NBG21" s="125"/>
      <c r="NBH21" s="125"/>
      <c r="NBI21" s="125"/>
      <c r="NBJ21" s="125"/>
      <c r="NBK21" s="125"/>
      <c r="NBL21" s="125"/>
      <c r="NBM21" s="125"/>
      <c r="NBN21" s="125"/>
      <c r="NBO21" s="125"/>
      <c r="NBP21" s="125"/>
      <c r="NBQ21" s="125"/>
      <c r="NBR21" s="125"/>
      <c r="NBS21" s="125"/>
      <c r="NBT21" s="125"/>
      <c r="NBU21" s="125"/>
      <c r="NBV21" s="125"/>
      <c r="NBW21" s="125"/>
      <c r="NBX21" s="125"/>
      <c r="NBY21" s="125"/>
      <c r="NBZ21" s="125"/>
      <c r="NCA21" s="125"/>
      <c r="NCB21" s="125"/>
      <c r="NCC21" s="125"/>
      <c r="NCD21" s="125"/>
      <c r="NCE21" s="125"/>
      <c r="NCF21" s="125"/>
      <c r="NCG21" s="125"/>
      <c r="NCH21" s="125"/>
      <c r="NCI21" s="125"/>
      <c r="NCJ21" s="125"/>
      <c r="NCK21" s="125"/>
      <c r="NCL21" s="125"/>
      <c r="NCM21" s="125"/>
      <c r="NCN21" s="125"/>
      <c r="NCO21" s="125"/>
      <c r="NCP21" s="125"/>
      <c r="NCQ21" s="125"/>
      <c r="NCR21" s="125"/>
      <c r="NCS21" s="125"/>
      <c r="NCT21" s="125"/>
      <c r="NCU21" s="125"/>
      <c r="NCV21" s="125"/>
      <c r="NCW21" s="125"/>
      <c r="NCX21" s="125"/>
      <c r="NCY21" s="125"/>
      <c r="NCZ21" s="125"/>
      <c r="NDA21" s="125"/>
      <c r="NDB21" s="125"/>
      <c r="NDC21" s="125"/>
      <c r="NDD21" s="125"/>
      <c r="NDE21" s="125"/>
      <c r="NDF21" s="125"/>
      <c r="NDG21" s="125"/>
      <c r="NDH21" s="125"/>
      <c r="NDI21" s="125"/>
      <c r="NDJ21" s="125"/>
      <c r="NDK21" s="125"/>
      <c r="NDL21" s="125"/>
      <c r="NDM21" s="125"/>
      <c r="NDN21" s="125"/>
      <c r="NDO21" s="125"/>
      <c r="NDP21" s="125"/>
      <c r="NDQ21" s="125"/>
      <c r="NDR21" s="125"/>
      <c r="NDS21" s="125"/>
      <c r="NDT21" s="125"/>
      <c r="NDU21" s="125"/>
      <c r="NDV21" s="125"/>
      <c r="NDW21" s="125"/>
      <c r="NDX21" s="125"/>
      <c r="NDY21" s="125"/>
      <c r="NDZ21" s="125"/>
      <c r="NEA21" s="125"/>
      <c r="NEB21" s="125"/>
      <c r="NEC21" s="125"/>
      <c r="NED21" s="125"/>
      <c r="NEE21" s="125"/>
      <c r="NEF21" s="125"/>
      <c r="NEG21" s="125"/>
      <c r="NEH21" s="125"/>
      <c r="NEI21" s="125"/>
      <c r="NEJ21" s="125"/>
      <c r="NEK21" s="125"/>
      <c r="NEL21" s="125"/>
      <c r="NEM21" s="125"/>
      <c r="NEN21" s="125"/>
      <c r="NEO21" s="125"/>
      <c r="NEP21" s="125"/>
      <c r="NEQ21" s="125"/>
      <c r="NER21" s="125"/>
      <c r="NES21" s="125"/>
      <c r="NET21" s="125"/>
      <c r="NEU21" s="125"/>
      <c r="NEV21" s="125"/>
      <c r="NEW21" s="125"/>
      <c r="NEX21" s="125"/>
      <c r="NEY21" s="125"/>
      <c r="NEZ21" s="125"/>
      <c r="NFA21" s="125"/>
      <c r="NFB21" s="125"/>
      <c r="NFC21" s="125"/>
      <c r="NFD21" s="125"/>
      <c r="NFE21" s="125"/>
      <c r="NFF21" s="125"/>
      <c r="NFG21" s="125"/>
      <c r="NFH21" s="125"/>
      <c r="NFI21" s="125"/>
      <c r="NFJ21" s="125"/>
      <c r="NFK21" s="125"/>
      <c r="NFL21" s="125"/>
      <c r="NFM21" s="125"/>
      <c r="NFN21" s="125"/>
      <c r="NFO21" s="125"/>
      <c r="NFP21" s="125"/>
      <c r="NFQ21" s="125"/>
      <c r="NFR21" s="125"/>
      <c r="NFS21" s="125"/>
      <c r="NFT21" s="125"/>
      <c r="NFU21" s="125"/>
      <c r="NFV21" s="125"/>
      <c r="NFW21" s="125"/>
      <c r="NFX21" s="125"/>
      <c r="NFY21" s="125"/>
      <c r="NFZ21" s="125"/>
      <c r="NGA21" s="125"/>
      <c r="NGB21" s="125"/>
      <c r="NGC21" s="125"/>
      <c r="NGD21" s="125"/>
      <c r="NGE21" s="125"/>
      <c r="NGF21" s="125"/>
      <c r="NGG21" s="125"/>
      <c r="NGH21" s="125"/>
      <c r="NGI21" s="125"/>
      <c r="NGJ21" s="125"/>
      <c r="NGK21" s="125"/>
      <c r="NGL21" s="125"/>
      <c r="NGM21" s="125"/>
      <c r="NGN21" s="125"/>
      <c r="NGO21" s="125"/>
      <c r="NGP21" s="125"/>
      <c r="NGQ21" s="125"/>
      <c r="NGR21" s="125"/>
      <c r="NGS21" s="125"/>
      <c r="NGT21" s="125"/>
      <c r="NGU21" s="125"/>
      <c r="NGV21" s="125"/>
      <c r="NGW21" s="125"/>
      <c r="NGX21" s="125"/>
      <c r="NGY21" s="125"/>
      <c r="NGZ21" s="125"/>
      <c r="NHA21" s="125"/>
      <c r="NHB21" s="125"/>
      <c r="NHC21" s="125"/>
      <c r="NHD21" s="125"/>
      <c r="NHE21" s="125"/>
      <c r="NHF21" s="125"/>
      <c r="NHG21" s="125"/>
      <c r="NHH21" s="125"/>
      <c r="NHI21" s="125"/>
      <c r="NHJ21" s="125"/>
      <c r="NHK21" s="125"/>
      <c r="NHL21" s="125"/>
      <c r="NHM21" s="125"/>
      <c r="NHN21" s="125"/>
      <c r="NHO21" s="125"/>
      <c r="NHP21" s="125"/>
      <c r="NHQ21" s="125"/>
      <c r="NHR21" s="125"/>
      <c r="NHS21" s="125"/>
      <c r="NHT21" s="125"/>
      <c r="NHU21" s="125"/>
      <c r="NHV21" s="125"/>
      <c r="NHW21" s="125"/>
      <c r="NHX21" s="125"/>
      <c r="NHY21" s="125"/>
      <c r="NHZ21" s="125"/>
      <c r="NIA21" s="125"/>
      <c r="NIB21" s="125"/>
      <c r="NIC21" s="125"/>
      <c r="NID21" s="125"/>
      <c r="NIE21" s="125"/>
      <c r="NIF21" s="125"/>
      <c r="NIG21" s="125"/>
      <c r="NIH21" s="125"/>
      <c r="NII21" s="125"/>
      <c r="NIJ21" s="125"/>
      <c r="NIK21" s="125"/>
      <c r="NIL21" s="125"/>
      <c r="NIM21" s="125"/>
      <c r="NIN21" s="125"/>
      <c r="NIO21" s="125"/>
      <c r="NIP21" s="125"/>
      <c r="NIQ21" s="125"/>
      <c r="NIR21" s="125"/>
      <c r="NIS21" s="125"/>
      <c r="NIT21" s="125"/>
      <c r="NIU21" s="125"/>
      <c r="NIV21" s="125"/>
      <c r="NIW21" s="125"/>
      <c r="NIX21" s="125"/>
      <c r="NIY21" s="125"/>
      <c r="NIZ21" s="125"/>
      <c r="NJA21" s="125"/>
      <c r="NJB21" s="125"/>
      <c r="NJC21" s="125"/>
      <c r="NJD21" s="125"/>
      <c r="NJE21" s="125"/>
      <c r="NJF21" s="125"/>
      <c r="NJG21" s="125"/>
      <c r="NJH21" s="125"/>
      <c r="NJI21" s="125"/>
      <c r="NJJ21" s="125"/>
      <c r="NJK21" s="125"/>
      <c r="NJL21" s="125"/>
      <c r="NJM21" s="125"/>
      <c r="NJN21" s="125"/>
      <c r="NJO21" s="125"/>
      <c r="NJP21" s="125"/>
      <c r="NJQ21" s="125"/>
      <c r="NJR21" s="125"/>
      <c r="NJS21" s="125"/>
      <c r="NJT21" s="125"/>
      <c r="NJU21" s="125"/>
      <c r="NJV21" s="125"/>
      <c r="NJW21" s="125"/>
      <c r="NJX21" s="125"/>
      <c r="NJY21" s="125"/>
      <c r="NJZ21" s="125"/>
      <c r="NKA21" s="125"/>
      <c r="NKB21" s="125"/>
      <c r="NKC21" s="125"/>
      <c r="NKD21" s="125"/>
      <c r="NKE21" s="125"/>
      <c r="NKF21" s="125"/>
      <c r="NKG21" s="125"/>
      <c r="NKH21" s="125"/>
      <c r="NKI21" s="125"/>
      <c r="NKJ21" s="125"/>
      <c r="NKK21" s="125"/>
      <c r="NKL21" s="125"/>
      <c r="NKM21" s="125"/>
      <c r="NKN21" s="125"/>
      <c r="NKO21" s="125"/>
      <c r="NKP21" s="125"/>
      <c r="NKQ21" s="125"/>
      <c r="NKR21" s="125"/>
      <c r="NKS21" s="125"/>
      <c r="NKT21" s="125"/>
      <c r="NKU21" s="125"/>
      <c r="NKV21" s="125"/>
      <c r="NKW21" s="125"/>
      <c r="NKX21" s="125"/>
      <c r="NKY21" s="125"/>
      <c r="NKZ21" s="125"/>
      <c r="NLA21" s="125"/>
      <c r="NLB21" s="125"/>
      <c r="NLC21" s="125"/>
      <c r="NLD21" s="125"/>
      <c r="NLE21" s="125"/>
      <c r="NLF21" s="125"/>
      <c r="NLG21" s="125"/>
      <c r="NLH21" s="125"/>
      <c r="NLI21" s="125"/>
      <c r="NLJ21" s="125"/>
      <c r="NLK21" s="125"/>
      <c r="NLL21" s="125"/>
      <c r="NLM21" s="125"/>
      <c r="NLN21" s="125"/>
      <c r="NLO21" s="125"/>
      <c r="NLP21" s="125"/>
      <c r="NLQ21" s="125"/>
      <c r="NLR21" s="125"/>
      <c r="NLS21" s="125"/>
      <c r="NLT21" s="125"/>
      <c r="NLU21" s="125"/>
      <c r="NLV21" s="125"/>
      <c r="NLW21" s="125"/>
      <c r="NLX21" s="125"/>
      <c r="NLY21" s="125"/>
      <c r="NLZ21" s="125"/>
      <c r="NMA21" s="125"/>
      <c r="NMB21" s="125"/>
      <c r="NMC21" s="125"/>
      <c r="NMD21" s="125"/>
      <c r="NME21" s="125"/>
      <c r="NMF21" s="125"/>
      <c r="NMG21" s="125"/>
      <c r="NMH21" s="125"/>
      <c r="NMI21" s="125"/>
      <c r="NMJ21" s="125"/>
      <c r="NMK21" s="125"/>
      <c r="NML21" s="125"/>
      <c r="NMM21" s="125"/>
      <c r="NMN21" s="125"/>
      <c r="NMO21" s="125"/>
      <c r="NMP21" s="125"/>
      <c r="NMQ21" s="125"/>
      <c r="NMR21" s="125"/>
      <c r="NMS21" s="125"/>
      <c r="NMT21" s="125"/>
      <c r="NMU21" s="125"/>
      <c r="NMV21" s="125"/>
      <c r="NMW21" s="125"/>
      <c r="NMX21" s="125"/>
      <c r="NMY21" s="125"/>
      <c r="NMZ21" s="125"/>
      <c r="NNA21" s="125"/>
      <c r="NNB21" s="125"/>
      <c r="NNC21" s="125"/>
      <c r="NND21" s="125"/>
      <c r="NNE21" s="125"/>
      <c r="NNF21" s="125"/>
      <c r="NNG21" s="125"/>
      <c r="NNH21" s="125"/>
      <c r="NNI21" s="125"/>
      <c r="NNJ21" s="125"/>
      <c r="NNK21" s="125"/>
      <c r="NNL21" s="125"/>
      <c r="NNM21" s="125"/>
      <c r="NNN21" s="125"/>
      <c r="NNO21" s="125"/>
      <c r="NNP21" s="125"/>
      <c r="NNQ21" s="125"/>
      <c r="NNR21" s="125"/>
      <c r="NNS21" s="125"/>
      <c r="NNT21" s="125"/>
      <c r="NNU21" s="125"/>
      <c r="NNV21" s="125"/>
      <c r="NNW21" s="125"/>
      <c r="NNX21" s="125"/>
      <c r="NNY21" s="125"/>
      <c r="NNZ21" s="125"/>
      <c r="NOA21" s="125"/>
      <c r="NOB21" s="125"/>
      <c r="NOC21" s="125"/>
      <c r="NOD21" s="125"/>
      <c r="NOE21" s="125"/>
      <c r="NOF21" s="125"/>
      <c r="NOG21" s="125"/>
      <c r="NOH21" s="125"/>
      <c r="NOI21" s="125"/>
      <c r="NOJ21" s="125"/>
      <c r="NOK21" s="125"/>
      <c r="NOL21" s="125"/>
      <c r="NOM21" s="125"/>
      <c r="NON21" s="125"/>
      <c r="NOO21" s="125"/>
      <c r="NOP21" s="125"/>
      <c r="NOQ21" s="125"/>
      <c r="NOR21" s="125"/>
      <c r="NOS21" s="125"/>
      <c r="NOT21" s="125"/>
      <c r="NOU21" s="125"/>
      <c r="NOV21" s="125"/>
      <c r="NOW21" s="125"/>
      <c r="NOX21" s="125"/>
      <c r="NOY21" s="125"/>
      <c r="NOZ21" s="125"/>
      <c r="NPA21" s="125"/>
      <c r="NPB21" s="125"/>
      <c r="NPC21" s="125"/>
      <c r="NPD21" s="125"/>
      <c r="NPE21" s="125"/>
      <c r="NPF21" s="125"/>
      <c r="NPG21" s="125"/>
      <c r="NPH21" s="125"/>
      <c r="NPI21" s="125"/>
      <c r="NPJ21" s="125"/>
      <c r="NPK21" s="125"/>
      <c r="NPL21" s="125"/>
      <c r="NPM21" s="125"/>
      <c r="NPN21" s="125"/>
      <c r="NPO21" s="125"/>
      <c r="NPP21" s="125"/>
      <c r="NPQ21" s="125"/>
      <c r="NPR21" s="125"/>
      <c r="NPS21" s="125"/>
      <c r="NPT21" s="125"/>
      <c r="NPU21" s="125"/>
      <c r="NPV21" s="125"/>
      <c r="NPW21" s="125"/>
      <c r="NPX21" s="125"/>
      <c r="NPY21" s="125"/>
      <c r="NPZ21" s="125"/>
      <c r="NQA21" s="125"/>
      <c r="NQB21" s="125"/>
      <c r="NQC21" s="125"/>
      <c r="NQD21" s="125"/>
      <c r="NQE21" s="125"/>
      <c r="NQF21" s="125"/>
      <c r="NQG21" s="125"/>
      <c r="NQH21" s="125"/>
      <c r="NQI21" s="125"/>
      <c r="NQJ21" s="125"/>
      <c r="NQK21" s="125"/>
      <c r="NQL21" s="125"/>
      <c r="NQM21" s="125"/>
      <c r="NQN21" s="125"/>
      <c r="NQO21" s="125"/>
      <c r="NQP21" s="125"/>
      <c r="NQQ21" s="125"/>
      <c r="NQR21" s="125"/>
      <c r="NQS21" s="125"/>
      <c r="NQT21" s="125"/>
      <c r="NQU21" s="125"/>
      <c r="NQV21" s="125"/>
      <c r="NQW21" s="125"/>
      <c r="NQX21" s="125"/>
      <c r="NQY21" s="125"/>
      <c r="NQZ21" s="125"/>
      <c r="NRA21" s="125"/>
      <c r="NRB21" s="125"/>
      <c r="NRC21" s="125"/>
      <c r="NRD21" s="125"/>
      <c r="NRE21" s="125"/>
      <c r="NRF21" s="125"/>
      <c r="NRG21" s="125"/>
      <c r="NRH21" s="125"/>
      <c r="NRI21" s="125"/>
      <c r="NRJ21" s="125"/>
      <c r="NRK21" s="125"/>
      <c r="NRL21" s="125"/>
      <c r="NRM21" s="125"/>
      <c r="NRN21" s="125"/>
      <c r="NRO21" s="125"/>
      <c r="NRP21" s="125"/>
      <c r="NRQ21" s="125"/>
      <c r="NRR21" s="125"/>
      <c r="NRS21" s="125"/>
      <c r="NRT21" s="125"/>
      <c r="NRU21" s="125"/>
      <c r="NRV21" s="125"/>
      <c r="NRW21" s="125"/>
      <c r="NRX21" s="125"/>
      <c r="NRY21" s="125"/>
      <c r="NRZ21" s="125"/>
      <c r="NSA21" s="125"/>
      <c r="NSB21" s="125"/>
      <c r="NSC21" s="125"/>
      <c r="NSD21" s="125"/>
      <c r="NSE21" s="125"/>
      <c r="NSF21" s="125"/>
      <c r="NSG21" s="125"/>
      <c r="NSH21" s="125"/>
      <c r="NSI21" s="125"/>
      <c r="NSJ21" s="125"/>
      <c r="NSK21" s="125"/>
      <c r="NSL21" s="125"/>
      <c r="NSM21" s="125"/>
      <c r="NSN21" s="125"/>
      <c r="NSO21" s="125"/>
      <c r="NSP21" s="125"/>
      <c r="NSQ21" s="125"/>
      <c r="NSR21" s="125"/>
      <c r="NSS21" s="125"/>
      <c r="NST21" s="125"/>
      <c r="NSU21" s="125"/>
      <c r="NSV21" s="125"/>
      <c r="NSW21" s="125"/>
      <c r="NSX21" s="125"/>
      <c r="NSY21" s="125"/>
      <c r="NSZ21" s="125"/>
      <c r="NTA21" s="125"/>
      <c r="NTB21" s="125"/>
      <c r="NTC21" s="125"/>
      <c r="NTD21" s="125"/>
      <c r="NTE21" s="125"/>
      <c r="NTF21" s="125"/>
      <c r="NTG21" s="125"/>
      <c r="NTH21" s="125"/>
      <c r="NTI21" s="125"/>
      <c r="NTJ21" s="125"/>
      <c r="NTK21" s="125"/>
      <c r="NTL21" s="125"/>
      <c r="NTM21" s="125"/>
      <c r="NTN21" s="125"/>
      <c r="NTO21" s="125"/>
      <c r="NTP21" s="125"/>
      <c r="NTQ21" s="125"/>
      <c r="NTR21" s="125"/>
      <c r="NTS21" s="125"/>
      <c r="NTT21" s="125"/>
      <c r="NTU21" s="125"/>
      <c r="NTV21" s="125"/>
      <c r="NTW21" s="125"/>
      <c r="NTX21" s="125"/>
      <c r="NTY21" s="125"/>
      <c r="NTZ21" s="125"/>
      <c r="NUA21" s="125"/>
      <c r="NUB21" s="125"/>
      <c r="NUC21" s="125"/>
      <c r="NUD21" s="125"/>
      <c r="NUE21" s="125"/>
      <c r="NUF21" s="125"/>
      <c r="NUG21" s="125"/>
      <c r="NUH21" s="125"/>
      <c r="NUI21" s="125"/>
      <c r="NUJ21" s="125"/>
      <c r="NUK21" s="125"/>
      <c r="NUL21" s="125"/>
      <c r="NUM21" s="125"/>
      <c r="NUN21" s="125"/>
      <c r="NUO21" s="125"/>
      <c r="NUP21" s="125"/>
      <c r="NUQ21" s="125"/>
      <c r="NUR21" s="125"/>
      <c r="NUS21" s="125"/>
      <c r="NUT21" s="125"/>
      <c r="NUU21" s="125"/>
      <c r="NUV21" s="125"/>
      <c r="NUW21" s="125"/>
      <c r="NUX21" s="125"/>
      <c r="NUY21" s="125"/>
      <c r="NUZ21" s="125"/>
      <c r="NVA21" s="125"/>
      <c r="NVB21" s="125"/>
      <c r="NVC21" s="125"/>
      <c r="NVD21" s="125"/>
      <c r="NVE21" s="125"/>
      <c r="NVF21" s="125"/>
      <c r="NVG21" s="125"/>
      <c r="NVH21" s="125"/>
      <c r="NVI21" s="125"/>
      <c r="NVJ21" s="125"/>
      <c r="NVK21" s="125"/>
      <c r="NVL21" s="125"/>
      <c r="NVM21" s="125"/>
      <c r="NVN21" s="125"/>
      <c r="NVO21" s="125"/>
      <c r="NVP21" s="125"/>
      <c r="NVQ21" s="125"/>
      <c r="NVR21" s="125"/>
      <c r="NVS21" s="125"/>
      <c r="NVT21" s="125"/>
      <c r="NVU21" s="125"/>
      <c r="NVV21" s="125"/>
      <c r="NVW21" s="125"/>
      <c r="NVX21" s="125"/>
      <c r="NVY21" s="125"/>
      <c r="NVZ21" s="125"/>
      <c r="NWA21" s="125"/>
      <c r="NWB21" s="125"/>
      <c r="NWC21" s="125"/>
      <c r="NWD21" s="125"/>
      <c r="NWE21" s="125"/>
      <c r="NWF21" s="125"/>
      <c r="NWG21" s="125"/>
      <c r="NWH21" s="125"/>
      <c r="NWI21" s="125"/>
      <c r="NWJ21" s="125"/>
      <c r="NWK21" s="125"/>
      <c r="NWL21" s="125"/>
      <c r="NWM21" s="125"/>
      <c r="NWN21" s="125"/>
      <c r="NWO21" s="125"/>
      <c r="NWP21" s="125"/>
      <c r="NWQ21" s="125"/>
      <c r="NWR21" s="125"/>
      <c r="NWS21" s="125"/>
      <c r="NWT21" s="125"/>
      <c r="NWU21" s="125"/>
      <c r="NWV21" s="125"/>
      <c r="NWW21" s="125"/>
      <c r="NWX21" s="125"/>
      <c r="NWY21" s="125"/>
      <c r="NWZ21" s="125"/>
      <c r="NXA21" s="125"/>
      <c r="NXB21" s="125"/>
      <c r="NXC21" s="125"/>
      <c r="NXD21" s="125"/>
      <c r="NXE21" s="125"/>
      <c r="NXF21" s="125"/>
      <c r="NXG21" s="125"/>
      <c r="NXH21" s="125"/>
      <c r="NXI21" s="125"/>
      <c r="NXJ21" s="125"/>
      <c r="NXK21" s="125"/>
      <c r="NXL21" s="125"/>
      <c r="NXM21" s="125"/>
      <c r="NXN21" s="125"/>
      <c r="NXO21" s="125"/>
      <c r="NXP21" s="125"/>
      <c r="NXQ21" s="125"/>
      <c r="NXR21" s="125"/>
      <c r="NXS21" s="125"/>
      <c r="NXT21" s="125"/>
      <c r="NXU21" s="125"/>
      <c r="NXV21" s="125"/>
      <c r="NXW21" s="125"/>
      <c r="NXX21" s="125"/>
      <c r="NXY21" s="125"/>
      <c r="NXZ21" s="125"/>
      <c r="NYA21" s="125"/>
      <c r="NYB21" s="125"/>
      <c r="NYC21" s="125"/>
      <c r="NYD21" s="125"/>
      <c r="NYE21" s="125"/>
      <c r="NYF21" s="125"/>
      <c r="NYG21" s="125"/>
      <c r="NYH21" s="125"/>
      <c r="NYI21" s="125"/>
      <c r="NYJ21" s="125"/>
      <c r="NYK21" s="125"/>
      <c r="NYL21" s="125"/>
      <c r="NYM21" s="125"/>
      <c r="NYN21" s="125"/>
      <c r="NYO21" s="125"/>
      <c r="NYP21" s="125"/>
      <c r="NYQ21" s="125"/>
      <c r="NYR21" s="125"/>
      <c r="NYS21" s="125"/>
      <c r="NYT21" s="125"/>
      <c r="NYU21" s="125"/>
      <c r="NYV21" s="125"/>
      <c r="NYW21" s="125"/>
      <c r="NYX21" s="125"/>
      <c r="NYY21" s="125"/>
      <c r="NYZ21" s="125"/>
      <c r="NZA21" s="125"/>
      <c r="NZB21" s="125"/>
      <c r="NZC21" s="125"/>
      <c r="NZD21" s="125"/>
      <c r="NZE21" s="125"/>
      <c r="NZF21" s="125"/>
      <c r="NZG21" s="125"/>
      <c r="NZH21" s="125"/>
      <c r="NZI21" s="125"/>
      <c r="NZJ21" s="125"/>
      <c r="NZK21" s="125"/>
      <c r="NZL21" s="125"/>
      <c r="NZM21" s="125"/>
      <c r="NZN21" s="125"/>
      <c r="NZO21" s="125"/>
      <c r="NZP21" s="125"/>
      <c r="NZQ21" s="125"/>
      <c r="NZR21" s="125"/>
      <c r="NZS21" s="125"/>
      <c r="NZT21" s="125"/>
      <c r="NZU21" s="125"/>
      <c r="NZV21" s="125"/>
      <c r="NZW21" s="125"/>
      <c r="NZX21" s="125"/>
      <c r="NZY21" s="125"/>
      <c r="NZZ21" s="125"/>
      <c r="OAA21" s="125"/>
      <c r="OAB21" s="125"/>
      <c r="OAC21" s="125"/>
      <c r="OAD21" s="125"/>
      <c r="OAE21" s="125"/>
      <c r="OAF21" s="125"/>
      <c r="OAG21" s="125"/>
      <c r="OAH21" s="125"/>
      <c r="OAI21" s="125"/>
      <c r="OAJ21" s="125"/>
      <c r="OAK21" s="125"/>
      <c r="OAL21" s="125"/>
      <c r="OAM21" s="125"/>
      <c r="OAN21" s="125"/>
      <c r="OAO21" s="125"/>
      <c r="OAP21" s="125"/>
      <c r="OAQ21" s="125"/>
      <c r="OAR21" s="125"/>
      <c r="OAS21" s="125"/>
      <c r="OAT21" s="125"/>
      <c r="OAU21" s="125"/>
      <c r="OAV21" s="125"/>
      <c r="OAW21" s="125"/>
      <c r="OAX21" s="125"/>
      <c r="OAY21" s="125"/>
      <c r="OAZ21" s="125"/>
      <c r="OBA21" s="125"/>
      <c r="OBB21" s="125"/>
      <c r="OBC21" s="125"/>
      <c r="OBD21" s="125"/>
      <c r="OBE21" s="125"/>
      <c r="OBF21" s="125"/>
      <c r="OBG21" s="125"/>
      <c r="OBH21" s="125"/>
      <c r="OBI21" s="125"/>
      <c r="OBJ21" s="125"/>
      <c r="OBK21" s="125"/>
      <c r="OBL21" s="125"/>
      <c r="OBM21" s="125"/>
      <c r="OBN21" s="125"/>
      <c r="OBO21" s="125"/>
      <c r="OBP21" s="125"/>
      <c r="OBQ21" s="125"/>
      <c r="OBR21" s="125"/>
      <c r="OBS21" s="125"/>
      <c r="OBT21" s="125"/>
      <c r="OBU21" s="125"/>
      <c r="OBV21" s="125"/>
      <c r="OBW21" s="125"/>
      <c r="OBX21" s="125"/>
      <c r="OBY21" s="125"/>
      <c r="OBZ21" s="125"/>
      <c r="OCA21" s="125"/>
      <c r="OCB21" s="125"/>
      <c r="OCC21" s="125"/>
      <c r="OCD21" s="125"/>
      <c r="OCE21" s="125"/>
      <c r="OCF21" s="125"/>
      <c r="OCG21" s="125"/>
      <c r="OCH21" s="125"/>
      <c r="OCI21" s="125"/>
      <c r="OCJ21" s="125"/>
      <c r="OCK21" s="125"/>
      <c r="OCL21" s="125"/>
      <c r="OCM21" s="125"/>
      <c r="OCN21" s="125"/>
      <c r="OCO21" s="125"/>
      <c r="OCP21" s="125"/>
      <c r="OCQ21" s="125"/>
      <c r="OCR21" s="125"/>
      <c r="OCS21" s="125"/>
      <c r="OCT21" s="125"/>
      <c r="OCU21" s="125"/>
      <c r="OCV21" s="125"/>
      <c r="OCW21" s="125"/>
      <c r="OCX21" s="125"/>
      <c r="OCY21" s="125"/>
      <c r="OCZ21" s="125"/>
      <c r="ODA21" s="125"/>
      <c r="ODB21" s="125"/>
      <c r="ODC21" s="125"/>
      <c r="ODD21" s="125"/>
      <c r="ODE21" s="125"/>
      <c r="ODF21" s="125"/>
      <c r="ODG21" s="125"/>
      <c r="ODH21" s="125"/>
      <c r="ODI21" s="125"/>
      <c r="ODJ21" s="125"/>
      <c r="ODK21" s="125"/>
      <c r="ODL21" s="125"/>
      <c r="ODM21" s="125"/>
      <c r="ODN21" s="125"/>
      <c r="ODO21" s="125"/>
      <c r="ODP21" s="125"/>
      <c r="ODQ21" s="125"/>
      <c r="ODR21" s="125"/>
      <c r="ODS21" s="125"/>
      <c r="ODT21" s="125"/>
      <c r="ODU21" s="125"/>
      <c r="ODV21" s="125"/>
      <c r="ODW21" s="125"/>
      <c r="ODX21" s="125"/>
      <c r="ODY21" s="125"/>
      <c r="ODZ21" s="125"/>
      <c r="OEA21" s="125"/>
      <c r="OEB21" s="125"/>
      <c r="OEC21" s="125"/>
      <c r="OED21" s="125"/>
      <c r="OEE21" s="125"/>
      <c r="OEF21" s="125"/>
      <c r="OEG21" s="125"/>
      <c r="OEH21" s="125"/>
      <c r="OEI21" s="125"/>
      <c r="OEJ21" s="125"/>
      <c r="OEK21" s="125"/>
      <c r="OEL21" s="125"/>
      <c r="OEM21" s="125"/>
      <c r="OEN21" s="125"/>
      <c r="OEO21" s="125"/>
      <c r="OEP21" s="125"/>
      <c r="OEQ21" s="125"/>
      <c r="OER21" s="125"/>
      <c r="OES21" s="125"/>
      <c r="OET21" s="125"/>
      <c r="OEU21" s="125"/>
      <c r="OEV21" s="125"/>
      <c r="OEW21" s="125"/>
      <c r="OEX21" s="125"/>
      <c r="OEY21" s="125"/>
      <c r="OEZ21" s="125"/>
      <c r="OFA21" s="125"/>
      <c r="OFB21" s="125"/>
      <c r="OFC21" s="125"/>
      <c r="OFD21" s="125"/>
      <c r="OFE21" s="125"/>
      <c r="OFF21" s="125"/>
      <c r="OFG21" s="125"/>
      <c r="OFH21" s="125"/>
      <c r="OFI21" s="125"/>
      <c r="OFJ21" s="125"/>
      <c r="OFK21" s="125"/>
      <c r="OFL21" s="125"/>
      <c r="OFM21" s="125"/>
      <c r="OFN21" s="125"/>
      <c r="OFO21" s="125"/>
      <c r="OFP21" s="125"/>
      <c r="OFQ21" s="125"/>
      <c r="OFR21" s="125"/>
      <c r="OFS21" s="125"/>
      <c r="OFT21" s="125"/>
      <c r="OFU21" s="125"/>
      <c r="OFV21" s="125"/>
      <c r="OFW21" s="125"/>
      <c r="OFX21" s="125"/>
      <c r="OFY21" s="125"/>
      <c r="OFZ21" s="125"/>
      <c r="OGA21" s="125"/>
      <c r="OGB21" s="125"/>
      <c r="OGC21" s="125"/>
      <c r="OGD21" s="125"/>
      <c r="OGE21" s="125"/>
      <c r="OGF21" s="125"/>
      <c r="OGG21" s="125"/>
      <c r="OGH21" s="125"/>
      <c r="OGI21" s="125"/>
      <c r="OGJ21" s="125"/>
      <c r="OGK21" s="125"/>
      <c r="OGL21" s="125"/>
      <c r="OGM21" s="125"/>
      <c r="OGN21" s="125"/>
      <c r="OGO21" s="125"/>
      <c r="OGP21" s="125"/>
      <c r="OGQ21" s="125"/>
      <c r="OGR21" s="125"/>
      <c r="OGS21" s="125"/>
      <c r="OGT21" s="125"/>
      <c r="OGU21" s="125"/>
      <c r="OGV21" s="125"/>
      <c r="OGW21" s="125"/>
      <c r="OGX21" s="125"/>
      <c r="OGY21" s="125"/>
      <c r="OGZ21" s="125"/>
      <c r="OHA21" s="125"/>
      <c r="OHB21" s="125"/>
      <c r="OHC21" s="125"/>
      <c r="OHD21" s="125"/>
      <c r="OHE21" s="125"/>
      <c r="OHF21" s="125"/>
      <c r="OHG21" s="125"/>
      <c r="OHH21" s="125"/>
      <c r="OHI21" s="125"/>
      <c r="OHJ21" s="125"/>
      <c r="OHK21" s="125"/>
      <c r="OHL21" s="125"/>
      <c r="OHM21" s="125"/>
      <c r="OHN21" s="125"/>
      <c r="OHO21" s="125"/>
      <c r="OHP21" s="125"/>
      <c r="OHQ21" s="125"/>
      <c r="OHR21" s="125"/>
      <c r="OHS21" s="125"/>
      <c r="OHT21" s="125"/>
      <c r="OHU21" s="125"/>
      <c r="OHV21" s="125"/>
      <c r="OHW21" s="125"/>
      <c r="OHX21" s="125"/>
      <c r="OHY21" s="125"/>
      <c r="OHZ21" s="125"/>
      <c r="OIA21" s="125"/>
      <c r="OIB21" s="125"/>
      <c r="OIC21" s="125"/>
      <c r="OID21" s="125"/>
      <c r="OIE21" s="125"/>
      <c r="OIF21" s="125"/>
      <c r="OIG21" s="125"/>
      <c r="OIH21" s="125"/>
      <c r="OII21" s="125"/>
      <c r="OIJ21" s="125"/>
      <c r="OIK21" s="125"/>
      <c r="OIL21" s="125"/>
      <c r="OIM21" s="125"/>
      <c r="OIN21" s="125"/>
      <c r="OIO21" s="125"/>
      <c r="OIP21" s="125"/>
      <c r="OIQ21" s="125"/>
      <c r="OIR21" s="125"/>
      <c r="OIS21" s="125"/>
      <c r="OIT21" s="125"/>
      <c r="OIU21" s="125"/>
      <c r="OIV21" s="125"/>
      <c r="OIW21" s="125"/>
      <c r="OIX21" s="125"/>
      <c r="OIY21" s="125"/>
      <c r="OIZ21" s="125"/>
      <c r="OJA21" s="125"/>
      <c r="OJB21" s="125"/>
      <c r="OJC21" s="125"/>
      <c r="OJD21" s="125"/>
      <c r="OJE21" s="125"/>
      <c r="OJF21" s="125"/>
      <c r="OJG21" s="125"/>
      <c r="OJH21" s="125"/>
      <c r="OJI21" s="125"/>
      <c r="OJJ21" s="125"/>
      <c r="OJK21" s="125"/>
      <c r="OJL21" s="125"/>
      <c r="OJM21" s="125"/>
      <c r="OJN21" s="125"/>
      <c r="OJO21" s="125"/>
      <c r="OJP21" s="125"/>
      <c r="OJQ21" s="125"/>
      <c r="OJR21" s="125"/>
      <c r="OJS21" s="125"/>
      <c r="OJT21" s="125"/>
      <c r="OJU21" s="125"/>
      <c r="OJV21" s="125"/>
      <c r="OJW21" s="125"/>
      <c r="OJX21" s="125"/>
      <c r="OJY21" s="125"/>
      <c r="OJZ21" s="125"/>
      <c r="OKA21" s="125"/>
      <c r="OKB21" s="125"/>
      <c r="OKC21" s="125"/>
      <c r="OKD21" s="125"/>
      <c r="OKE21" s="125"/>
      <c r="OKF21" s="125"/>
      <c r="OKG21" s="125"/>
      <c r="OKH21" s="125"/>
      <c r="OKI21" s="125"/>
      <c r="OKJ21" s="125"/>
      <c r="OKK21" s="125"/>
      <c r="OKL21" s="125"/>
      <c r="OKM21" s="125"/>
      <c r="OKN21" s="125"/>
      <c r="OKO21" s="125"/>
      <c r="OKP21" s="125"/>
      <c r="OKQ21" s="125"/>
      <c r="OKR21" s="125"/>
      <c r="OKS21" s="125"/>
      <c r="OKT21" s="125"/>
      <c r="OKU21" s="125"/>
      <c r="OKV21" s="125"/>
      <c r="OKW21" s="125"/>
      <c r="OKX21" s="125"/>
      <c r="OKY21" s="125"/>
      <c r="OKZ21" s="125"/>
      <c r="OLA21" s="125"/>
      <c r="OLB21" s="125"/>
      <c r="OLC21" s="125"/>
      <c r="OLD21" s="125"/>
      <c r="OLE21" s="125"/>
      <c r="OLF21" s="125"/>
      <c r="OLG21" s="125"/>
      <c r="OLH21" s="125"/>
      <c r="OLI21" s="125"/>
      <c r="OLJ21" s="125"/>
      <c r="OLK21" s="125"/>
      <c r="OLL21" s="125"/>
      <c r="OLM21" s="125"/>
      <c r="OLN21" s="125"/>
      <c r="OLO21" s="125"/>
      <c r="OLP21" s="125"/>
      <c r="OLQ21" s="125"/>
      <c r="OLR21" s="125"/>
      <c r="OLS21" s="125"/>
      <c r="OLT21" s="125"/>
      <c r="OLU21" s="125"/>
      <c r="OLV21" s="125"/>
      <c r="OLW21" s="125"/>
      <c r="OLX21" s="125"/>
      <c r="OLY21" s="125"/>
      <c r="OLZ21" s="125"/>
      <c r="OMA21" s="125"/>
      <c r="OMB21" s="125"/>
      <c r="OMC21" s="125"/>
      <c r="OMD21" s="125"/>
      <c r="OME21" s="125"/>
      <c r="OMF21" s="125"/>
      <c r="OMG21" s="125"/>
      <c r="OMH21" s="125"/>
      <c r="OMI21" s="125"/>
      <c r="OMJ21" s="125"/>
      <c r="OMK21" s="125"/>
      <c r="OML21" s="125"/>
      <c r="OMM21" s="125"/>
      <c r="OMN21" s="125"/>
      <c r="OMO21" s="125"/>
      <c r="OMP21" s="125"/>
      <c r="OMQ21" s="125"/>
      <c r="OMR21" s="125"/>
      <c r="OMS21" s="125"/>
      <c r="OMT21" s="125"/>
      <c r="OMU21" s="125"/>
      <c r="OMV21" s="125"/>
      <c r="OMW21" s="125"/>
      <c r="OMX21" s="125"/>
      <c r="OMY21" s="125"/>
      <c r="OMZ21" s="125"/>
      <c r="ONA21" s="125"/>
      <c r="ONB21" s="125"/>
      <c r="ONC21" s="125"/>
      <c r="OND21" s="125"/>
      <c r="ONE21" s="125"/>
      <c r="ONF21" s="125"/>
      <c r="ONG21" s="125"/>
      <c r="ONH21" s="125"/>
      <c r="ONI21" s="125"/>
      <c r="ONJ21" s="125"/>
      <c r="ONK21" s="125"/>
      <c r="ONL21" s="125"/>
      <c r="ONM21" s="125"/>
      <c r="ONN21" s="125"/>
      <c r="ONO21" s="125"/>
      <c r="ONP21" s="125"/>
      <c r="ONQ21" s="125"/>
      <c r="ONR21" s="125"/>
      <c r="ONS21" s="125"/>
      <c r="ONT21" s="125"/>
      <c r="ONU21" s="125"/>
      <c r="ONV21" s="125"/>
      <c r="ONW21" s="125"/>
      <c r="ONX21" s="125"/>
      <c r="ONY21" s="125"/>
      <c r="ONZ21" s="125"/>
      <c r="OOA21" s="125"/>
      <c r="OOB21" s="125"/>
      <c r="OOC21" s="125"/>
      <c r="OOD21" s="125"/>
      <c r="OOE21" s="125"/>
      <c r="OOF21" s="125"/>
      <c r="OOG21" s="125"/>
      <c r="OOH21" s="125"/>
      <c r="OOI21" s="125"/>
      <c r="OOJ21" s="125"/>
      <c r="OOK21" s="125"/>
      <c r="OOL21" s="125"/>
      <c r="OOM21" s="125"/>
      <c r="OON21" s="125"/>
      <c r="OOO21" s="125"/>
      <c r="OOP21" s="125"/>
      <c r="OOQ21" s="125"/>
      <c r="OOR21" s="125"/>
      <c r="OOS21" s="125"/>
      <c r="OOT21" s="125"/>
      <c r="OOU21" s="125"/>
      <c r="OOV21" s="125"/>
      <c r="OOW21" s="125"/>
      <c r="OOX21" s="125"/>
      <c r="OOY21" s="125"/>
      <c r="OOZ21" s="125"/>
      <c r="OPA21" s="125"/>
      <c r="OPB21" s="125"/>
      <c r="OPC21" s="125"/>
      <c r="OPD21" s="125"/>
      <c r="OPE21" s="125"/>
      <c r="OPF21" s="125"/>
      <c r="OPG21" s="125"/>
      <c r="OPH21" s="125"/>
      <c r="OPI21" s="125"/>
      <c r="OPJ21" s="125"/>
      <c r="OPK21" s="125"/>
      <c r="OPL21" s="125"/>
      <c r="OPM21" s="125"/>
      <c r="OPN21" s="125"/>
      <c r="OPO21" s="125"/>
      <c r="OPP21" s="125"/>
      <c r="OPQ21" s="125"/>
      <c r="OPR21" s="125"/>
      <c r="OPS21" s="125"/>
      <c r="OPT21" s="125"/>
      <c r="OPU21" s="125"/>
      <c r="OPV21" s="125"/>
      <c r="OPW21" s="125"/>
      <c r="OPX21" s="125"/>
      <c r="OPY21" s="125"/>
      <c r="OPZ21" s="125"/>
      <c r="OQA21" s="125"/>
      <c r="OQB21" s="125"/>
      <c r="OQC21" s="125"/>
      <c r="OQD21" s="125"/>
      <c r="OQE21" s="125"/>
      <c r="OQF21" s="125"/>
      <c r="OQG21" s="125"/>
      <c r="OQH21" s="125"/>
      <c r="OQI21" s="125"/>
      <c r="OQJ21" s="125"/>
      <c r="OQK21" s="125"/>
      <c r="OQL21" s="125"/>
      <c r="OQM21" s="125"/>
      <c r="OQN21" s="125"/>
      <c r="OQO21" s="125"/>
      <c r="OQP21" s="125"/>
      <c r="OQQ21" s="125"/>
      <c r="OQR21" s="125"/>
      <c r="OQS21" s="125"/>
      <c r="OQT21" s="125"/>
      <c r="OQU21" s="125"/>
      <c r="OQV21" s="125"/>
      <c r="OQW21" s="125"/>
      <c r="OQX21" s="125"/>
      <c r="OQY21" s="125"/>
      <c r="OQZ21" s="125"/>
      <c r="ORA21" s="125"/>
      <c r="ORB21" s="125"/>
      <c r="ORC21" s="125"/>
      <c r="ORD21" s="125"/>
      <c r="ORE21" s="125"/>
      <c r="ORF21" s="125"/>
      <c r="ORG21" s="125"/>
      <c r="ORH21" s="125"/>
      <c r="ORI21" s="125"/>
      <c r="ORJ21" s="125"/>
      <c r="ORK21" s="125"/>
      <c r="ORL21" s="125"/>
      <c r="ORM21" s="125"/>
      <c r="ORN21" s="125"/>
      <c r="ORO21" s="125"/>
      <c r="ORP21" s="125"/>
      <c r="ORQ21" s="125"/>
      <c r="ORR21" s="125"/>
      <c r="ORS21" s="125"/>
      <c r="ORT21" s="125"/>
      <c r="ORU21" s="125"/>
      <c r="ORV21" s="125"/>
      <c r="ORW21" s="125"/>
      <c r="ORX21" s="125"/>
      <c r="ORY21" s="125"/>
      <c r="ORZ21" s="125"/>
      <c r="OSA21" s="125"/>
      <c r="OSB21" s="125"/>
      <c r="OSC21" s="125"/>
      <c r="OSD21" s="125"/>
      <c r="OSE21" s="125"/>
      <c r="OSF21" s="125"/>
      <c r="OSG21" s="125"/>
      <c r="OSH21" s="125"/>
      <c r="OSI21" s="125"/>
      <c r="OSJ21" s="125"/>
      <c r="OSK21" s="125"/>
      <c r="OSL21" s="125"/>
      <c r="OSM21" s="125"/>
      <c r="OSN21" s="125"/>
      <c r="OSO21" s="125"/>
      <c r="OSP21" s="125"/>
      <c r="OSQ21" s="125"/>
      <c r="OSR21" s="125"/>
      <c r="OSS21" s="125"/>
      <c r="OST21" s="125"/>
      <c r="OSU21" s="125"/>
      <c r="OSV21" s="125"/>
      <c r="OSW21" s="125"/>
      <c r="OSX21" s="125"/>
      <c r="OSY21" s="125"/>
      <c r="OSZ21" s="125"/>
      <c r="OTA21" s="125"/>
      <c r="OTB21" s="125"/>
      <c r="OTC21" s="125"/>
      <c r="OTD21" s="125"/>
      <c r="OTE21" s="125"/>
      <c r="OTF21" s="125"/>
      <c r="OTG21" s="125"/>
      <c r="OTH21" s="125"/>
      <c r="OTI21" s="125"/>
      <c r="OTJ21" s="125"/>
      <c r="OTK21" s="125"/>
      <c r="OTL21" s="125"/>
      <c r="OTM21" s="125"/>
      <c r="OTN21" s="125"/>
      <c r="OTO21" s="125"/>
      <c r="OTP21" s="125"/>
      <c r="OTQ21" s="125"/>
      <c r="OTR21" s="125"/>
      <c r="OTS21" s="125"/>
      <c r="OTT21" s="125"/>
      <c r="OTU21" s="125"/>
      <c r="OTV21" s="125"/>
      <c r="OTW21" s="125"/>
      <c r="OTX21" s="125"/>
      <c r="OTY21" s="125"/>
      <c r="OTZ21" s="125"/>
      <c r="OUA21" s="125"/>
      <c r="OUB21" s="125"/>
      <c r="OUC21" s="125"/>
      <c r="OUD21" s="125"/>
      <c r="OUE21" s="125"/>
      <c r="OUF21" s="125"/>
      <c r="OUG21" s="125"/>
      <c r="OUH21" s="125"/>
      <c r="OUI21" s="125"/>
      <c r="OUJ21" s="125"/>
      <c r="OUK21" s="125"/>
      <c r="OUL21" s="125"/>
      <c r="OUM21" s="125"/>
      <c r="OUN21" s="125"/>
      <c r="OUO21" s="125"/>
      <c r="OUP21" s="125"/>
      <c r="OUQ21" s="125"/>
      <c r="OUR21" s="125"/>
      <c r="OUS21" s="125"/>
      <c r="OUT21" s="125"/>
      <c r="OUU21" s="125"/>
      <c r="OUV21" s="125"/>
      <c r="OUW21" s="125"/>
      <c r="OUX21" s="125"/>
      <c r="OUY21" s="125"/>
      <c r="OUZ21" s="125"/>
      <c r="OVA21" s="125"/>
      <c r="OVB21" s="125"/>
      <c r="OVC21" s="125"/>
      <c r="OVD21" s="125"/>
      <c r="OVE21" s="125"/>
      <c r="OVF21" s="125"/>
      <c r="OVG21" s="125"/>
      <c r="OVH21" s="125"/>
      <c r="OVI21" s="125"/>
      <c r="OVJ21" s="125"/>
      <c r="OVK21" s="125"/>
      <c r="OVL21" s="125"/>
      <c r="OVM21" s="125"/>
      <c r="OVN21" s="125"/>
      <c r="OVO21" s="125"/>
      <c r="OVP21" s="125"/>
      <c r="OVQ21" s="125"/>
      <c r="OVR21" s="125"/>
      <c r="OVS21" s="125"/>
      <c r="OVT21" s="125"/>
      <c r="OVU21" s="125"/>
      <c r="OVV21" s="125"/>
      <c r="OVW21" s="125"/>
      <c r="OVX21" s="125"/>
      <c r="OVY21" s="125"/>
      <c r="OVZ21" s="125"/>
      <c r="OWA21" s="125"/>
      <c r="OWB21" s="125"/>
      <c r="OWC21" s="125"/>
      <c r="OWD21" s="125"/>
      <c r="OWE21" s="125"/>
      <c r="OWF21" s="125"/>
      <c r="OWG21" s="125"/>
      <c r="OWH21" s="125"/>
      <c r="OWI21" s="125"/>
      <c r="OWJ21" s="125"/>
      <c r="OWK21" s="125"/>
      <c r="OWL21" s="125"/>
      <c r="OWM21" s="125"/>
      <c r="OWN21" s="125"/>
      <c r="OWO21" s="125"/>
      <c r="OWP21" s="125"/>
      <c r="OWQ21" s="125"/>
      <c r="OWR21" s="125"/>
      <c r="OWS21" s="125"/>
      <c r="OWT21" s="125"/>
      <c r="OWU21" s="125"/>
      <c r="OWV21" s="125"/>
      <c r="OWW21" s="125"/>
      <c r="OWX21" s="125"/>
      <c r="OWY21" s="125"/>
      <c r="OWZ21" s="125"/>
      <c r="OXA21" s="125"/>
      <c r="OXB21" s="125"/>
      <c r="OXC21" s="125"/>
      <c r="OXD21" s="125"/>
      <c r="OXE21" s="125"/>
      <c r="OXF21" s="125"/>
      <c r="OXG21" s="125"/>
      <c r="OXH21" s="125"/>
      <c r="OXI21" s="125"/>
      <c r="OXJ21" s="125"/>
      <c r="OXK21" s="125"/>
      <c r="OXL21" s="125"/>
      <c r="OXM21" s="125"/>
      <c r="OXN21" s="125"/>
      <c r="OXO21" s="125"/>
      <c r="OXP21" s="125"/>
      <c r="OXQ21" s="125"/>
      <c r="OXR21" s="125"/>
      <c r="OXS21" s="125"/>
      <c r="OXT21" s="125"/>
      <c r="OXU21" s="125"/>
      <c r="OXV21" s="125"/>
      <c r="OXW21" s="125"/>
      <c r="OXX21" s="125"/>
      <c r="OXY21" s="125"/>
      <c r="OXZ21" s="125"/>
      <c r="OYA21" s="125"/>
      <c r="OYB21" s="125"/>
      <c r="OYC21" s="125"/>
      <c r="OYD21" s="125"/>
      <c r="OYE21" s="125"/>
      <c r="OYF21" s="125"/>
      <c r="OYG21" s="125"/>
      <c r="OYH21" s="125"/>
      <c r="OYI21" s="125"/>
      <c r="OYJ21" s="125"/>
      <c r="OYK21" s="125"/>
      <c r="OYL21" s="125"/>
      <c r="OYM21" s="125"/>
      <c r="OYN21" s="125"/>
      <c r="OYO21" s="125"/>
      <c r="OYP21" s="125"/>
      <c r="OYQ21" s="125"/>
      <c r="OYR21" s="125"/>
      <c r="OYS21" s="125"/>
      <c r="OYT21" s="125"/>
      <c r="OYU21" s="125"/>
      <c r="OYV21" s="125"/>
      <c r="OYW21" s="125"/>
      <c r="OYX21" s="125"/>
      <c r="OYY21" s="125"/>
      <c r="OYZ21" s="125"/>
      <c r="OZA21" s="125"/>
      <c r="OZB21" s="125"/>
      <c r="OZC21" s="125"/>
      <c r="OZD21" s="125"/>
      <c r="OZE21" s="125"/>
      <c r="OZF21" s="125"/>
      <c r="OZG21" s="125"/>
      <c r="OZH21" s="125"/>
      <c r="OZI21" s="125"/>
      <c r="OZJ21" s="125"/>
      <c r="OZK21" s="125"/>
      <c r="OZL21" s="125"/>
      <c r="OZM21" s="125"/>
      <c r="OZN21" s="125"/>
      <c r="OZO21" s="125"/>
      <c r="OZP21" s="125"/>
      <c r="OZQ21" s="125"/>
      <c r="OZR21" s="125"/>
      <c r="OZS21" s="125"/>
      <c r="OZT21" s="125"/>
      <c r="OZU21" s="125"/>
      <c r="OZV21" s="125"/>
      <c r="OZW21" s="125"/>
      <c r="OZX21" s="125"/>
      <c r="OZY21" s="125"/>
      <c r="OZZ21" s="125"/>
      <c r="PAA21" s="125"/>
      <c r="PAB21" s="125"/>
      <c r="PAC21" s="125"/>
      <c r="PAD21" s="125"/>
      <c r="PAE21" s="125"/>
      <c r="PAF21" s="125"/>
      <c r="PAG21" s="125"/>
      <c r="PAH21" s="125"/>
      <c r="PAI21" s="125"/>
      <c r="PAJ21" s="125"/>
      <c r="PAK21" s="125"/>
      <c r="PAL21" s="125"/>
      <c r="PAM21" s="125"/>
      <c r="PAN21" s="125"/>
      <c r="PAO21" s="125"/>
      <c r="PAP21" s="125"/>
      <c r="PAQ21" s="125"/>
      <c r="PAR21" s="125"/>
      <c r="PAS21" s="125"/>
      <c r="PAT21" s="125"/>
      <c r="PAU21" s="125"/>
      <c r="PAV21" s="125"/>
      <c r="PAW21" s="125"/>
      <c r="PAX21" s="125"/>
      <c r="PAY21" s="125"/>
      <c r="PAZ21" s="125"/>
      <c r="PBA21" s="125"/>
      <c r="PBB21" s="125"/>
      <c r="PBC21" s="125"/>
      <c r="PBD21" s="125"/>
      <c r="PBE21" s="125"/>
      <c r="PBF21" s="125"/>
      <c r="PBG21" s="125"/>
      <c r="PBH21" s="125"/>
      <c r="PBI21" s="125"/>
      <c r="PBJ21" s="125"/>
      <c r="PBK21" s="125"/>
      <c r="PBL21" s="125"/>
      <c r="PBM21" s="125"/>
      <c r="PBN21" s="125"/>
      <c r="PBO21" s="125"/>
      <c r="PBP21" s="125"/>
      <c r="PBQ21" s="125"/>
      <c r="PBR21" s="125"/>
      <c r="PBS21" s="125"/>
      <c r="PBT21" s="125"/>
      <c r="PBU21" s="125"/>
      <c r="PBV21" s="125"/>
      <c r="PBW21" s="125"/>
      <c r="PBX21" s="125"/>
      <c r="PBY21" s="125"/>
      <c r="PBZ21" s="125"/>
      <c r="PCA21" s="125"/>
      <c r="PCB21" s="125"/>
      <c r="PCC21" s="125"/>
      <c r="PCD21" s="125"/>
      <c r="PCE21" s="125"/>
      <c r="PCF21" s="125"/>
      <c r="PCG21" s="125"/>
      <c r="PCH21" s="125"/>
      <c r="PCI21" s="125"/>
      <c r="PCJ21" s="125"/>
      <c r="PCK21" s="125"/>
      <c r="PCL21" s="125"/>
      <c r="PCM21" s="125"/>
      <c r="PCN21" s="125"/>
      <c r="PCO21" s="125"/>
      <c r="PCP21" s="125"/>
      <c r="PCQ21" s="125"/>
      <c r="PCR21" s="125"/>
      <c r="PCS21" s="125"/>
      <c r="PCT21" s="125"/>
      <c r="PCU21" s="125"/>
      <c r="PCV21" s="125"/>
      <c r="PCW21" s="125"/>
      <c r="PCX21" s="125"/>
      <c r="PCY21" s="125"/>
      <c r="PCZ21" s="125"/>
      <c r="PDA21" s="125"/>
      <c r="PDB21" s="125"/>
      <c r="PDC21" s="125"/>
      <c r="PDD21" s="125"/>
      <c r="PDE21" s="125"/>
      <c r="PDF21" s="125"/>
      <c r="PDG21" s="125"/>
      <c r="PDH21" s="125"/>
      <c r="PDI21" s="125"/>
      <c r="PDJ21" s="125"/>
      <c r="PDK21" s="125"/>
      <c r="PDL21" s="125"/>
      <c r="PDM21" s="125"/>
      <c r="PDN21" s="125"/>
      <c r="PDO21" s="125"/>
      <c r="PDP21" s="125"/>
      <c r="PDQ21" s="125"/>
      <c r="PDR21" s="125"/>
      <c r="PDS21" s="125"/>
      <c r="PDT21" s="125"/>
      <c r="PDU21" s="125"/>
      <c r="PDV21" s="125"/>
      <c r="PDW21" s="125"/>
      <c r="PDX21" s="125"/>
      <c r="PDY21" s="125"/>
      <c r="PDZ21" s="125"/>
      <c r="PEA21" s="125"/>
      <c r="PEB21" s="125"/>
      <c r="PEC21" s="125"/>
      <c r="PED21" s="125"/>
      <c r="PEE21" s="125"/>
      <c r="PEF21" s="125"/>
      <c r="PEG21" s="125"/>
      <c r="PEH21" s="125"/>
      <c r="PEI21" s="125"/>
      <c r="PEJ21" s="125"/>
      <c r="PEK21" s="125"/>
      <c r="PEL21" s="125"/>
      <c r="PEM21" s="125"/>
      <c r="PEN21" s="125"/>
      <c r="PEO21" s="125"/>
      <c r="PEP21" s="125"/>
      <c r="PEQ21" s="125"/>
      <c r="PER21" s="125"/>
      <c r="PES21" s="125"/>
      <c r="PET21" s="125"/>
      <c r="PEU21" s="125"/>
      <c r="PEV21" s="125"/>
      <c r="PEW21" s="125"/>
      <c r="PEX21" s="125"/>
      <c r="PEY21" s="125"/>
      <c r="PEZ21" s="125"/>
      <c r="PFA21" s="125"/>
      <c r="PFB21" s="125"/>
      <c r="PFC21" s="125"/>
      <c r="PFD21" s="125"/>
      <c r="PFE21" s="125"/>
      <c r="PFF21" s="125"/>
      <c r="PFG21" s="125"/>
      <c r="PFH21" s="125"/>
      <c r="PFI21" s="125"/>
      <c r="PFJ21" s="125"/>
      <c r="PFK21" s="125"/>
      <c r="PFL21" s="125"/>
      <c r="PFM21" s="125"/>
      <c r="PFN21" s="125"/>
      <c r="PFO21" s="125"/>
      <c r="PFP21" s="125"/>
      <c r="PFQ21" s="125"/>
      <c r="PFR21" s="125"/>
      <c r="PFS21" s="125"/>
      <c r="PFT21" s="125"/>
      <c r="PFU21" s="125"/>
      <c r="PFV21" s="125"/>
      <c r="PFW21" s="125"/>
      <c r="PFX21" s="125"/>
      <c r="PFY21" s="125"/>
      <c r="PFZ21" s="125"/>
      <c r="PGA21" s="125"/>
      <c r="PGB21" s="125"/>
      <c r="PGC21" s="125"/>
      <c r="PGD21" s="125"/>
      <c r="PGE21" s="125"/>
      <c r="PGF21" s="125"/>
      <c r="PGG21" s="125"/>
      <c r="PGH21" s="125"/>
      <c r="PGI21" s="125"/>
      <c r="PGJ21" s="125"/>
      <c r="PGK21" s="125"/>
      <c r="PGL21" s="125"/>
      <c r="PGM21" s="125"/>
      <c r="PGN21" s="125"/>
      <c r="PGO21" s="125"/>
      <c r="PGP21" s="125"/>
      <c r="PGQ21" s="125"/>
      <c r="PGR21" s="125"/>
      <c r="PGS21" s="125"/>
      <c r="PGT21" s="125"/>
      <c r="PGU21" s="125"/>
      <c r="PGV21" s="125"/>
      <c r="PGW21" s="125"/>
      <c r="PGX21" s="125"/>
      <c r="PGY21" s="125"/>
      <c r="PGZ21" s="125"/>
      <c r="PHA21" s="125"/>
      <c r="PHB21" s="125"/>
      <c r="PHC21" s="125"/>
      <c r="PHD21" s="125"/>
      <c r="PHE21" s="125"/>
      <c r="PHF21" s="125"/>
      <c r="PHG21" s="125"/>
      <c r="PHH21" s="125"/>
      <c r="PHI21" s="125"/>
      <c r="PHJ21" s="125"/>
      <c r="PHK21" s="125"/>
      <c r="PHL21" s="125"/>
      <c r="PHM21" s="125"/>
      <c r="PHN21" s="125"/>
      <c r="PHO21" s="125"/>
      <c r="PHP21" s="125"/>
      <c r="PHQ21" s="125"/>
      <c r="PHR21" s="125"/>
      <c r="PHS21" s="125"/>
      <c r="PHT21" s="125"/>
      <c r="PHU21" s="125"/>
      <c r="PHV21" s="125"/>
      <c r="PHW21" s="125"/>
      <c r="PHX21" s="125"/>
      <c r="PHY21" s="125"/>
      <c r="PHZ21" s="125"/>
      <c r="PIA21" s="125"/>
      <c r="PIB21" s="125"/>
      <c r="PIC21" s="125"/>
      <c r="PID21" s="125"/>
      <c r="PIE21" s="125"/>
      <c r="PIF21" s="125"/>
      <c r="PIG21" s="125"/>
      <c r="PIH21" s="125"/>
      <c r="PII21" s="125"/>
      <c r="PIJ21" s="125"/>
      <c r="PIK21" s="125"/>
      <c r="PIL21" s="125"/>
      <c r="PIM21" s="125"/>
      <c r="PIN21" s="125"/>
      <c r="PIO21" s="125"/>
      <c r="PIP21" s="125"/>
      <c r="PIQ21" s="125"/>
      <c r="PIR21" s="125"/>
      <c r="PIS21" s="125"/>
      <c r="PIT21" s="125"/>
      <c r="PIU21" s="125"/>
      <c r="PIV21" s="125"/>
      <c r="PIW21" s="125"/>
      <c r="PIX21" s="125"/>
      <c r="PIY21" s="125"/>
      <c r="PIZ21" s="125"/>
      <c r="PJA21" s="125"/>
      <c r="PJB21" s="125"/>
      <c r="PJC21" s="125"/>
      <c r="PJD21" s="125"/>
      <c r="PJE21" s="125"/>
      <c r="PJF21" s="125"/>
      <c r="PJG21" s="125"/>
      <c r="PJH21" s="125"/>
      <c r="PJI21" s="125"/>
      <c r="PJJ21" s="125"/>
      <c r="PJK21" s="125"/>
      <c r="PJL21" s="125"/>
      <c r="PJM21" s="125"/>
      <c r="PJN21" s="125"/>
      <c r="PJO21" s="125"/>
      <c r="PJP21" s="125"/>
      <c r="PJQ21" s="125"/>
      <c r="PJR21" s="125"/>
      <c r="PJS21" s="125"/>
      <c r="PJT21" s="125"/>
      <c r="PJU21" s="125"/>
      <c r="PJV21" s="125"/>
      <c r="PJW21" s="125"/>
      <c r="PJX21" s="125"/>
      <c r="PJY21" s="125"/>
      <c r="PJZ21" s="125"/>
      <c r="PKA21" s="125"/>
      <c r="PKB21" s="125"/>
      <c r="PKC21" s="125"/>
      <c r="PKD21" s="125"/>
      <c r="PKE21" s="125"/>
      <c r="PKF21" s="125"/>
      <c r="PKG21" s="125"/>
      <c r="PKH21" s="125"/>
      <c r="PKI21" s="125"/>
      <c r="PKJ21" s="125"/>
      <c r="PKK21" s="125"/>
      <c r="PKL21" s="125"/>
      <c r="PKM21" s="125"/>
      <c r="PKN21" s="125"/>
      <c r="PKO21" s="125"/>
      <c r="PKP21" s="125"/>
      <c r="PKQ21" s="125"/>
      <c r="PKR21" s="125"/>
      <c r="PKS21" s="125"/>
      <c r="PKT21" s="125"/>
      <c r="PKU21" s="125"/>
      <c r="PKV21" s="125"/>
      <c r="PKW21" s="125"/>
      <c r="PKX21" s="125"/>
      <c r="PKY21" s="125"/>
      <c r="PKZ21" s="125"/>
      <c r="PLA21" s="125"/>
      <c r="PLB21" s="125"/>
      <c r="PLC21" s="125"/>
      <c r="PLD21" s="125"/>
      <c r="PLE21" s="125"/>
      <c r="PLF21" s="125"/>
      <c r="PLG21" s="125"/>
      <c r="PLH21" s="125"/>
      <c r="PLI21" s="125"/>
      <c r="PLJ21" s="125"/>
      <c r="PLK21" s="125"/>
      <c r="PLL21" s="125"/>
      <c r="PLM21" s="125"/>
      <c r="PLN21" s="125"/>
      <c r="PLO21" s="125"/>
      <c r="PLP21" s="125"/>
      <c r="PLQ21" s="125"/>
      <c r="PLR21" s="125"/>
      <c r="PLS21" s="125"/>
      <c r="PLT21" s="125"/>
      <c r="PLU21" s="125"/>
      <c r="PLV21" s="125"/>
      <c r="PLW21" s="125"/>
      <c r="PLX21" s="125"/>
      <c r="PLY21" s="125"/>
      <c r="PLZ21" s="125"/>
      <c r="PMA21" s="125"/>
      <c r="PMB21" s="125"/>
      <c r="PMC21" s="125"/>
      <c r="PMD21" s="125"/>
      <c r="PME21" s="125"/>
      <c r="PMF21" s="125"/>
      <c r="PMG21" s="125"/>
      <c r="PMH21" s="125"/>
      <c r="PMI21" s="125"/>
      <c r="PMJ21" s="125"/>
      <c r="PMK21" s="125"/>
      <c r="PML21" s="125"/>
      <c r="PMM21" s="125"/>
      <c r="PMN21" s="125"/>
      <c r="PMO21" s="125"/>
      <c r="PMP21" s="125"/>
      <c r="PMQ21" s="125"/>
      <c r="PMR21" s="125"/>
      <c r="PMS21" s="125"/>
      <c r="PMT21" s="125"/>
      <c r="PMU21" s="125"/>
      <c r="PMV21" s="125"/>
      <c r="PMW21" s="125"/>
      <c r="PMX21" s="125"/>
      <c r="PMY21" s="125"/>
      <c r="PMZ21" s="125"/>
      <c r="PNA21" s="125"/>
      <c r="PNB21" s="125"/>
      <c r="PNC21" s="125"/>
      <c r="PND21" s="125"/>
      <c r="PNE21" s="125"/>
      <c r="PNF21" s="125"/>
      <c r="PNG21" s="125"/>
      <c r="PNH21" s="125"/>
      <c r="PNI21" s="125"/>
      <c r="PNJ21" s="125"/>
      <c r="PNK21" s="125"/>
      <c r="PNL21" s="125"/>
      <c r="PNM21" s="125"/>
      <c r="PNN21" s="125"/>
      <c r="PNO21" s="125"/>
      <c r="PNP21" s="125"/>
      <c r="PNQ21" s="125"/>
      <c r="PNR21" s="125"/>
      <c r="PNS21" s="125"/>
      <c r="PNT21" s="125"/>
      <c r="PNU21" s="125"/>
      <c r="PNV21" s="125"/>
      <c r="PNW21" s="125"/>
      <c r="PNX21" s="125"/>
      <c r="PNY21" s="125"/>
      <c r="PNZ21" s="125"/>
      <c r="POA21" s="125"/>
      <c r="POB21" s="125"/>
      <c r="POC21" s="125"/>
      <c r="POD21" s="125"/>
      <c r="POE21" s="125"/>
      <c r="POF21" s="125"/>
      <c r="POG21" s="125"/>
      <c r="POH21" s="125"/>
      <c r="POI21" s="125"/>
      <c r="POJ21" s="125"/>
      <c r="POK21" s="125"/>
      <c r="POL21" s="125"/>
      <c r="POM21" s="125"/>
      <c r="PON21" s="125"/>
      <c r="POO21" s="125"/>
      <c r="POP21" s="125"/>
      <c r="POQ21" s="125"/>
      <c r="POR21" s="125"/>
      <c r="POS21" s="125"/>
      <c r="POT21" s="125"/>
      <c r="POU21" s="125"/>
      <c r="POV21" s="125"/>
      <c r="POW21" s="125"/>
      <c r="POX21" s="125"/>
      <c r="POY21" s="125"/>
      <c r="POZ21" s="125"/>
      <c r="PPA21" s="125"/>
      <c r="PPB21" s="125"/>
      <c r="PPC21" s="125"/>
      <c r="PPD21" s="125"/>
      <c r="PPE21" s="125"/>
      <c r="PPF21" s="125"/>
      <c r="PPG21" s="125"/>
      <c r="PPH21" s="125"/>
      <c r="PPI21" s="125"/>
      <c r="PPJ21" s="125"/>
      <c r="PPK21" s="125"/>
      <c r="PPL21" s="125"/>
      <c r="PPM21" s="125"/>
      <c r="PPN21" s="125"/>
      <c r="PPO21" s="125"/>
      <c r="PPP21" s="125"/>
      <c r="PPQ21" s="125"/>
      <c r="PPR21" s="125"/>
      <c r="PPS21" s="125"/>
      <c r="PPT21" s="125"/>
      <c r="PPU21" s="125"/>
      <c r="PPV21" s="125"/>
      <c r="PPW21" s="125"/>
      <c r="PPX21" s="125"/>
      <c r="PPY21" s="125"/>
      <c r="PPZ21" s="125"/>
      <c r="PQA21" s="125"/>
      <c r="PQB21" s="125"/>
      <c r="PQC21" s="125"/>
      <c r="PQD21" s="125"/>
      <c r="PQE21" s="125"/>
      <c r="PQF21" s="125"/>
      <c r="PQG21" s="125"/>
      <c r="PQH21" s="125"/>
      <c r="PQI21" s="125"/>
      <c r="PQJ21" s="125"/>
      <c r="PQK21" s="125"/>
      <c r="PQL21" s="125"/>
      <c r="PQM21" s="125"/>
      <c r="PQN21" s="125"/>
      <c r="PQO21" s="125"/>
      <c r="PQP21" s="125"/>
      <c r="PQQ21" s="125"/>
      <c r="PQR21" s="125"/>
      <c r="PQS21" s="125"/>
      <c r="PQT21" s="125"/>
      <c r="PQU21" s="125"/>
      <c r="PQV21" s="125"/>
      <c r="PQW21" s="125"/>
      <c r="PQX21" s="125"/>
      <c r="PQY21" s="125"/>
      <c r="PQZ21" s="125"/>
      <c r="PRA21" s="125"/>
      <c r="PRB21" s="125"/>
      <c r="PRC21" s="125"/>
      <c r="PRD21" s="125"/>
      <c r="PRE21" s="125"/>
      <c r="PRF21" s="125"/>
      <c r="PRG21" s="125"/>
      <c r="PRH21" s="125"/>
      <c r="PRI21" s="125"/>
      <c r="PRJ21" s="125"/>
      <c r="PRK21" s="125"/>
      <c r="PRL21" s="125"/>
      <c r="PRM21" s="125"/>
      <c r="PRN21" s="125"/>
      <c r="PRO21" s="125"/>
      <c r="PRP21" s="125"/>
      <c r="PRQ21" s="125"/>
      <c r="PRR21" s="125"/>
      <c r="PRS21" s="125"/>
      <c r="PRT21" s="125"/>
      <c r="PRU21" s="125"/>
      <c r="PRV21" s="125"/>
      <c r="PRW21" s="125"/>
      <c r="PRX21" s="125"/>
      <c r="PRY21" s="125"/>
      <c r="PRZ21" s="125"/>
      <c r="PSA21" s="125"/>
      <c r="PSB21" s="125"/>
      <c r="PSC21" s="125"/>
      <c r="PSD21" s="125"/>
      <c r="PSE21" s="125"/>
      <c r="PSF21" s="125"/>
      <c r="PSG21" s="125"/>
      <c r="PSH21" s="125"/>
      <c r="PSI21" s="125"/>
      <c r="PSJ21" s="125"/>
      <c r="PSK21" s="125"/>
      <c r="PSL21" s="125"/>
      <c r="PSM21" s="125"/>
      <c r="PSN21" s="125"/>
      <c r="PSO21" s="125"/>
      <c r="PSP21" s="125"/>
      <c r="PSQ21" s="125"/>
      <c r="PSR21" s="125"/>
      <c r="PSS21" s="125"/>
      <c r="PST21" s="125"/>
      <c r="PSU21" s="125"/>
      <c r="PSV21" s="125"/>
      <c r="PSW21" s="125"/>
      <c r="PSX21" s="125"/>
      <c r="PSY21" s="125"/>
      <c r="PSZ21" s="125"/>
      <c r="PTA21" s="125"/>
      <c r="PTB21" s="125"/>
      <c r="PTC21" s="125"/>
      <c r="PTD21" s="125"/>
      <c r="PTE21" s="125"/>
      <c r="PTF21" s="125"/>
      <c r="PTG21" s="125"/>
      <c r="PTH21" s="125"/>
      <c r="PTI21" s="125"/>
      <c r="PTJ21" s="125"/>
      <c r="PTK21" s="125"/>
      <c r="PTL21" s="125"/>
      <c r="PTM21" s="125"/>
      <c r="PTN21" s="125"/>
      <c r="PTO21" s="125"/>
      <c r="PTP21" s="125"/>
      <c r="PTQ21" s="125"/>
      <c r="PTR21" s="125"/>
      <c r="PTS21" s="125"/>
      <c r="PTT21" s="125"/>
      <c r="PTU21" s="125"/>
      <c r="PTV21" s="125"/>
      <c r="PTW21" s="125"/>
      <c r="PTX21" s="125"/>
      <c r="PTY21" s="125"/>
      <c r="PTZ21" s="125"/>
      <c r="PUA21" s="125"/>
      <c r="PUB21" s="125"/>
      <c r="PUC21" s="125"/>
      <c r="PUD21" s="125"/>
      <c r="PUE21" s="125"/>
      <c r="PUF21" s="125"/>
      <c r="PUG21" s="125"/>
      <c r="PUH21" s="125"/>
      <c r="PUI21" s="125"/>
      <c r="PUJ21" s="125"/>
      <c r="PUK21" s="125"/>
      <c r="PUL21" s="125"/>
      <c r="PUM21" s="125"/>
      <c r="PUN21" s="125"/>
      <c r="PUO21" s="125"/>
      <c r="PUP21" s="125"/>
      <c r="PUQ21" s="125"/>
      <c r="PUR21" s="125"/>
      <c r="PUS21" s="125"/>
      <c r="PUT21" s="125"/>
      <c r="PUU21" s="125"/>
      <c r="PUV21" s="125"/>
      <c r="PUW21" s="125"/>
      <c r="PUX21" s="125"/>
      <c r="PUY21" s="125"/>
      <c r="PUZ21" s="125"/>
      <c r="PVA21" s="125"/>
      <c r="PVB21" s="125"/>
      <c r="PVC21" s="125"/>
      <c r="PVD21" s="125"/>
      <c r="PVE21" s="125"/>
      <c r="PVF21" s="125"/>
      <c r="PVG21" s="125"/>
      <c r="PVH21" s="125"/>
      <c r="PVI21" s="125"/>
      <c r="PVJ21" s="125"/>
      <c r="PVK21" s="125"/>
      <c r="PVL21" s="125"/>
      <c r="PVM21" s="125"/>
      <c r="PVN21" s="125"/>
      <c r="PVO21" s="125"/>
      <c r="PVP21" s="125"/>
      <c r="PVQ21" s="125"/>
      <c r="PVR21" s="125"/>
      <c r="PVS21" s="125"/>
      <c r="PVT21" s="125"/>
      <c r="PVU21" s="125"/>
      <c r="PVV21" s="125"/>
      <c r="PVW21" s="125"/>
      <c r="PVX21" s="125"/>
      <c r="PVY21" s="125"/>
      <c r="PVZ21" s="125"/>
      <c r="PWA21" s="125"/>
      <c r="PWB21" s="125"/>
      <c r="PWC21" s="125"/>
      <c r="PWD21" s="125"/>
      <c r="PWE21" s="125"/>
      <c r="PWF21" s="125"/>
      <c r="PWG21" s="125"/>
      <c r="PWH21" s="125"/>
      <c r="PWI21" s="125"/>
      <c r="PWJ21" s="125"/>
      <c r="PWK21" s="125"/>
      <c r="PWL21" s="125"/>
      <c r="PWM21" s="125"/>
      <c r="PWN21" s="125"/>
      <c r="PWO21" s="125"/>
      <c r="PWP21" s="125"/>
      <c r="PWQ21" s="125"/>
      <c r="PWR21" s="125"/>
      <c r="PWS21" s="125"/>
      <c r="PWT21" s="125"/>
      <c r="PWU21" s="125"/>
      <c r="PWV21" s="125"/>
      <c r="PWW21" s="125"/>
      <c r="PWX21" s="125"/>
      <c r="PWY21" s="125"/>
      <c r="PWZ21" s="125"/>
      <c r="PXA21" s="125"/>
      <c r="PXB21" s="125"/>
      <c r="PXC21" s="125"/>
      <c r="PXD21" s="125"/>
      <c r="PXE21" s="125"/>
      <c r="PXF21" s="125"/>
      <c r="PXG21" s="125"/>
      <c r="PXH21" s="125"/>
      <c r="PXI21" s="125"/>
      <c r="PXJ21" s="125"/>
      <c r="PXK21" s="125"/>
      <c r="PXL21" s="125"/>
      <c r="PXM21" s="125"/>
      <c r="PXN21" s="125"/>
      <c r="PXO21" s="125"/>
      <c r="PXP21" s="125"/>
      <c r="PXQ21" s="125"/>
      <c r="PXR21" s="125"/>
      <c r="PXS21" s="125"/>
      <c r="PXT21" s="125"/>
      <c r="PXU21" s="125"/>
      <c r="PXV21" s="125"/>
      <c r="PXW21" s="125"/>
      <c r="PXX21" s="125"/>
      <c r="PXY21" s="125"/>
      <c r="PXZ21" s="125"/>
      <c r="PYA21" s="125"/>
      <c r="PYB21" s="125"/>
      <c r="PYC21" s="125"/>
      <c r="PYD21" s="125"/>
      <c r="PYE21" s="125"/>
      <c r="PYF21" s="125"/>
      <c r="PYG21" s="125"/>
      <c r="PYH21" s="125"/>
      <c r="PYI21" s="125"/>
      <c r="PYJ21" s="125"/>
      <c r="PYK21" s="125"/>
      <c r="PYL21" s="125"/>
      <c r="PYM21" s="125"/>
      <c r="PYN21" s="125"/>
      <c r="PYO21" s="125"/>
      <c r="PYP21" s="125"/>
      <c r="PYQ21" s="125"/>
      <c r="PYR21" s="125"/>
      <c r="PYS21" s="125"/>
      <c r="PYT21" s="125"/>
      <c r="PYU21" s="125"/>
      <c r="PYV21" s="125"/>
      <c r="PYW21" s="125"/>
      <c r="PYX21" s="125"/>
      <c r="PYY21" s="125"/>
      <c r="PYZ21" s="125"/>
      <c r="PZA21" s="125"/>
      <c r="PZB21" s="125"/>
      <c r="PZC21" s="125"/>
      <c r="PZD21" s="125"/>
      <c r="PZE21" s="125"/>
      <c r="PZF21" s="125"/>
      <c r="PZG21" s="125"/>
      <c r="PZH21" s="125"/>
      <c r="PZI21" s="125"/>
      <c r="PZJ21" s="125"/>
      <c r="PZK21" s="125"/>
      <c r="PZL21" s="125"/>
      <c r="PZM21" s="125"/>
      <c r="PZN21" s="125"/>
      <c r="PZO21" s="125"/>
      <c r="PZP21" s="125"/>
      <c r="PZQ21" s="125"/>
      <c r="PZR21" s="125"/>
      <c r="PZS21" s="125"/>
      <c r="PZT21" s="125"/>
      <c r="PZU21" s="125"/>
      <c r="PZV21" s="125"/>
      <c r="PZW21" s="125"/>
      <c r="PZX21" s="125"/>
      <c r="PZY21" s="125"/>
      <c r="PZZ21" s="125"/>
      <c r="QAA21" s="125"/>
      <c r="QAB21" s="125"/>
      <c r="QAC21" s="125"/>
      <c r="QAD21" s="125"/>
      <c r="QAE21" s="125"/>
      <c r="QAF21" s="125"/>
      <c r="QAG21" s="125"/>
      <c r="QAH21" s="125"/>
      <c r="QAI21" s="125"/>
      <c r="QAJ21" s="125"/>
      <c r="QAK21" s="125"/>
      <c r="QAL21" s="125"/>
      <c r="QAM21" s="125"/>
      <c r="QAN21" s="125"/>
      <c r="QAO21" s="125"/>
      <c r="QAP21" s="125"/>
      <c r="QAQ21" s="125"/>
      <c r="QAR21" s="125"/>
      <c r="QAS21" s="125"/>
      <c r="QAT21" s="125"/>
      <c r="QAU21" s="125"/>
      <c r="QAV21" s="125"/>
      <c r="QAW21" s="125"/>
      <c r="QAX21" s="125"/>
      <c r="QAY21" s="125"/>
      <c r="QAZ21" s="125"/>
      <c r="QBA21" s="125"/>
      <c r="QBB21" s="125"/>
      <c r="QBC21" s="125"/>
      <c r="QBD21" s="125"/>
      <c r="QBE21" s="125"/>
      <c r="QBF21" s="125"/>
      <c r="QBG21" s="125"/>
      <c r="QBH21" s="125"/>
      <c r="QBI21" s="125"/>
      <c r="QBJ21" s="125"/>
      <c r="QBK21" s="125"/>
      <c r="QBL21" s="125"/>
      <c r="QBM21" s="125"/>
      <c r="QBN21" s="125"/>
      <c r="QBO21" s="125"/>
      <c r="QBP21" s="125"/>
      <c r="QBQ21" s="125"/>
      <c r="QBR21" s="125"/>
      <c r="QBS21" s="125"/>
      <c r="QBT21" s="125"/>
      <c r="QBU21" s="125"/>
      <c r="QBV21" s="125"/>
      <c r="QBW21" s="125"/>
      <c r="QBX21" s="125"/>
      <c r="QBY21" s="125"/>
      <c r="QBZ21" s="125"/>
      <c r="QCA21" s="125"/>
      <c r="QCB21" s="125"/>
      <c r="QCC21" s="125"/>
      <c r="QCD21" s="125"/>
      <c r="QCE21" s="125"/>
      <c r="QCF21" s="125"/>
      <c r="QCG21" s="125"/>
      <c r="QCH21" s="125"/>
      <c r="QCI21" s="125"/>
      <c r="QCJ21" s="125"/>
      <c r="QCK21" s="125"/>
      <c r="QCL21" s="125"/>
      <c r="QCM21" s="125"/>
      <c r="QCN21" s="125"/>
      <c r="QCO21" s="125"/>
      <c r="QCP21" s="125"/>
      <c r="QCQ21" s="125"/>
      <c r="QCR21" s="125"/>
      <c r="QCS21" s="125"/>
      <c r="QCT21" s="125"/>
      <c r="QCU21" s="125"/>
      <c r="QCV21" s="125"/>
      <c r="QCW21" s="125"/>
      <c r="QCX21" s="125"/>
      <c r="QCY21" s="125"/>
      <c r="QCZ21" s="125"/>
      <c r="QDA21" s="125"/>
      <c r="QDB21" s="125"/>
      <c r="QDC21" s="125"/>
      <c r="QDD21" s="125"/>
      <c r="QDE21" s="125"/>
      <c r="QDF21" s="125"/>
      <c r="QDG21" s="125"/>
      <c r="QDH21" s="125"/>
      <c r="QDI21" s="125"/>
      <c r="QDJ21" s="125"/>
      <c r="QDK21" s="125"/>
      <c r="QDL21" s="125"/>
      <c r="QDM21" s="125"/>
      <c r="QDN21" s="125"/>
      <c r="QDO21" s="125"/>
      <c r="QDP21" s="125"/>
      <c r="QDQ21" s="125"/>
      <c r="QDR21" s="125"/>
      <c r="QDS21" s="125"/>
      <c r="QDT21" s="125"/>
      <c r="QDU21" s="125"/>
      <c r="QDV21" s="125"/>
      <c r="QDW21" s="125"/>
      <c r="QDX21" s="125"/>
      <c r="QDY21" s="125"/>
      <c r="QDZ21" s="125"/>
      <c r="QEA21" s="125"/>
      <c r="QEB21" s="125"/>
      <c r="QEC21" s="125"/>
      <c r="QED21" s="125"/>
      <c r="QEE21" s="125"/>
      <c r="QEF21" s="125"/>
      <c r="QEG21" s="125"/>
      <c r="QEH21" s="125"/>
      <c r="QEI21" s="125"/>
      <c r="QEJ21" s="125"/>
      <c r="QEK21" s="125"/>
      <c r="QEL21" s="125"/>
      <c r="QEM21" s="125"/>
      <c r="QEN21" s="125"/>
      <c r="QEO21" s="125"/>
      <c r="QEP21" s="125"/>
      <c r="QEQ21" s="125"/>
      <c r="QER21" s="125"/>
      <c r="QES21" s="125"/>
      <c r="QET21" s="125"/>
      <c r="QEU21" s="125"/>
      <c r="QEV21" s="125"/>
      <c r="QEW21" s="125"/>
      <c r="QEX21" s="125"/>
      <c r="QEY21" s="125"/>
      <c r="QEZ21" s="125"/>
      <c r="QFA21" s="125"/>
      <c r="QFB21" s="125"/>
      <c r="QFC21" s="125"/>
      <c r="QFD21" s="125"/>
      <c r="QFE21" s="125"/>
      <c r="QFF21" s="125"/>
      <c r="QFG21" s="125"/>
      <c r="QFH21" s="125"/>
      <c r="QFI21" s="125"/>
      <c r="QFJ21" s="125"/>
      <c r="QFK21" s="125"/>
      <c r="QFL21" s="125"/>
      <c r="QFM21" s="125"/>
      <c r="QFN21" s="125"/>
      <c r="QFO21" s="125"/>
      <c r="QFP21" s="125"/>
      <c r="QFQ21" s="125"/>
      <c r="QFR21" s="125"/>
      <c r="QFS21" s="125"/>
      <c r="QFT21" s="125"/>
      <c r="QFU21" s="125"/>
      <c r="QFV21" s="125"/>
      <c r="QFW21" s="125"/>
      <c r="QFX21" s="125"/>
      <c r="QFY21" s="125"/>
      <c r="QFZ21" s="125"/>
      <c r="QGA21" s="125"/>
      <c r="QGB21" s="125"/>
      <c r="QGC21" s="125"/>
      <c r="QGD21" s="125"/>
      <c r="QGE21" s="125"/>
      <c r="QGF21" s="125"/>
      <c r="QGG21" s="125"/>
      <c r="QGH21" s="125"/>
      <c r="QGI21" s="125"/>
      <c r="QGJ21" s="125"/>
      <c r="QGK21" s="125"/>
      <c r="QGL21" s="125"/>
      <c r="QGM21" s="125"/>
      <c r="QGN21" s="125"/>
      <c r="QGO21" s="125"/>
      <c r="QGP21" s="125"/>
      <c r="QGQ21" s="125"/>
      <c r="QGR21" s="125"/>
      <c r="QGS21" s="125"/>
      <c r="QGT21" s="125"/>
      <c r="QGU21" s="125"/>
      <c r="QGV21" s="125"/>
      <c r="QGW21" s="125"/>
      <c r="QGX21" s="125"/>
      <c r="QGY21" s="125"/>
      <c r="QGZ21" s="125"/>
      <c r="QHA21" s="125"/>
      <c r="QHB21" s="125"/>
      <c r="QHC21" s="125"/>
      <c r="QHD21" s="125"/>
      <c r="QHE21" s="125"/>
      <c r="QHF21" s="125"/>
      <c r="QHG21" s="125"/>
      <c r="QHH21" s="125"/>
      <c r="QHI21" s="125"/>
      <c r="QHJ21" s="125"/>
      <c r="QHK21" s="125"/>
      <c r="QHL21" s="125"/>
      <c r="QHM21" s="125"/>
      <c r="QHN21" s="125"/>
      <c r="QHO21" s="125"/>
      <c r="QHP21" s="125"/>
      <c r="QHQ21" s="125"/>
      <c r="QHR21" s="125"/>
      <c r="QHS21" s="125"/>
      <c r="QHT21" s="125"/>
      <c r="QHU21" s="125"/>
      <c r="QHV21" s="125"/>
      <c r="QHW21" s="125"/>
      <c r="QHX21" s="125"/>
      <c r="QHY21" s="125"/>
      <c r="QHZ21" s="125"/>
      <c r="QIA21" s="125"/>
      <c r="QIB21" s="125"/>
      <c r="QIC21" s="125"/>
      <c r="QID21" s="125"/>
      <c r="QIE21" s="125"/>
      <c r="QIF21" s="125"/>
      <c r="QIG21" s="125"/>
      <c r="QIH21" s="125"/>
      <c r="QII21" s="125"/>
      <c r="QIJ21" s="125"/>
      <c r="QIK21" s="125"/>
      <c r="QIL21" s="125"/>
      <c r="QIM21" s="125"/>
      <c r="QIN21" s="125"/>
      <c r="QIO21" s="125"/>
      <c r="QIP21" s="125"/>
      <c r="QIQ21" s="125"/>
      <c r="QIR21" s="125"/>
      <c r="QIS21" s="125"/>
      <c r="QIT21" s="125"/>
      <c r="QIU21" s="125"/>
      <c r="QIV21" s="125"/>
      <c r="QIW21" s="125"/>
      <c r="QIX21" s="125"/>
      <c r="QIY21" s="125"/>
      <c r="QIZ21" s="125"/>
      <c r="QJA21" s="125"/>
      <c r="QJB21" s="125"/>
      <c r="QJC21" s="125"/>
      <c r="QJD21" s="125"/>
      <c r="QJE21" s="125"/>
      <c r="QJF21" s="125"/>
      <c r="QJG21" s="125"/>
      <c r="QJH21" s="125"/>
      <c r="QJI21" s="125"/>
      <c r="QJJ21" s="125"/>
      <c r="QJK21" s="125"/>
      <c r="QJL21" s="125"/>
      <c r="QJM21" s="125"/>
      <c r="QJN21" s="125"/>
      <c r="QJO21" s="125"/>
      <c r="QJP21" s="125"/>
      <c r="QJQ21" s="125"/>
      <c r="QJR21" s="125"/>
      <c r="QJS21" s="125"/>
      <c r="QJT21" s="125"/>
      <c r="QJU21" s="125"/>
      <c r="QJV21" s="125"/>
      <c r="QJW21" s="125"/>
      <c r="QJX21" s="125"/>
      <c r="QJY21" s="125"/>
      <c r="QJZ21" s="125"/>
      <c r="QKA21" s="125"/>
      <c r="QKB21" s="125"/>
      <c r="QKC21" s="125"/>
      <c r="QKD21" s="125"/>
      <c r="QKE21" s="125"/>
      <c r="QKF21" s="125"/>
      <c r="QKG21" s="125"/>
      <c r="QKH21" s="125"/>
      <c r="QKI21" s="125"/>
      <c r="QKJ21" s="125"/>
      <c r="QKK21" s="125"/>
      <c r="QKL21" s="125"/>
      <c r="QKM21" s="125"/>
      <c r="QKN21" s="125"/>
      <c r="QKO21" s="125"/>
      <c r="QKP21" s="125"/>
      <c r="QKQ21" s="125"/>
      <c r="QKR21" s="125"/>
      <c r="QKS21" s="125"/>
      <c r="QKT21" s="125"/>
      <c r="QKU21" s="125"/>
      <c r="QKV21" s="125"/>
      <c r="QKW21" s="125"/>
      <c r="QKX21" s="125"/>
      <c r="QKY21" s="125"/>
      <c r="QKZ21" s="125"/>
      <c r="QLA21" s="125"/>
      <c r="QLB21" s="125"/>
      <c r="QLC21" s="125"/>
      <c r="QLD21" s="125"/>
      <c r="QLE21" s="125"/>
      <c r="QLF21" s="125"/>
      <c r="QLG21" s="125"/>
      <c r="QLH21" s="125"/>
      <c r="QLI21" s="125"/>
      <c r="QLJ21" s="125"/>
      <c r="QLK21" s="125"/>
      <c r="QLL21" s="125"/>
      <c r="QLM21" s="125"/>
      <c r="QLN21" s="125"/>
      <c r="QLO21" s="125"/>
      <c r="QLP21" s="125"/>
      <c r="QLQ21" s="125"/>
      <c r="QLR21" s="125"/>
      <c r="QLS21" s="125"/>
      <c r="QLT21" s="125"/>
      <c r="QLU21" s="125"/>
      <c r="QLV21" s="125"/>
      <c r="QLW21" s="125"/>
      <c r="QLX21" s="125"/>
      <c r="QLY21" s="125"/>
      <c r="QLZ21" s="125"/>
      <c r="QMA21" s="125"/>
      <c r="QMB21" s="125"/>
      <c r="QMC21" s="125"/>
      <c r="QMD21" s="125"/>
      <c r="QME21" s="125"/>
      <c r="QMF21" s="125"/>
      <c r="QMG21" s="125"/>
      <c r="QMH21" s="125"/>
      <c r="QMI21" s="125"/>
      <c r="QMJ21" s="125"/>
      <c r="QMK21" s="125"/>
      <c r="QML21" s="125"/>
      <c r="QMM21" s="125"/>
      <c r="QMN21" s="125"/>
      <c r="QMO21" s="125"/>
      <c r="QMP21" s="125"/>
      <c r="QMQ21" s="125"/>
      <c r="QMR21" s="125"/>
      <c r="QMS21" s="125"/>
      <c r="QMT21" s="125"/>
      <c r="QMU21" s="125"/>
      <c r="QMV21" s="125"/>
      <c r="QMW21" s="125"/>
      <c r="QMX21" s="125"/>
      <c r="QMY21" s="125"/>
      <c r="QMZ21" s="125"/>
      <c r="QNA21" s="125"/>
      <c r="QNB21" s="125"/>
      <c r="QNC21" s="125"/>
      <c r="QND21" s="125"/>
      <c r="QNE21" s="125"/>
      <c r="QNF21" s="125"/>
      <c r="QNG21" s="125"/>
      <c r="QNH21" s="125"/>
      <c r="QNI21" s="125"/>
      <c r="QNJ21" s="125"/>
      <c r="QNK21" s="125"/>
      <c r="QNL21" s="125"/>
      <c r="QNM21" s="125"/>
      <c r="QNN21" s="125"/>
      <c r="QNO21" s="125"/>
      <c r="QNP21" s="125"/>
      <c r="QNQ21" s="125"/>
      <c r="QNR21" s="125"/>
      <c r="QNS21" s="125"/>
      <c r="QNT21" s="125"/>
      <c r="QNU21" s="125"/>
      <c r="QNV21" s="125"/>
      <c r="QNW21" s="125"/>
      <c r="QNX21" s="125"/>
      <c r="QNY21" s="125"/>
      <c r="QNZ21" s="125"/>
      <c r="QOA21" s="125"/>
      <c r="QOB21" s="125"/>
      <c r="QOC21" s="125"/>
      <c r="QOD21" s="125"/>
      <c r="QOE21" s="125"/>
      <c r="QOF21" s="125"/>
      <c r="QOG21" s="125"/>
      <c r="QOH21" s="125"/>
      <c r="QOI21" s="125"/>
      <c r="QOJ21" s="125"/>
      <c r="QOK21" s="125"/>
      <c r="QOL21" s="125"/>
      <c r="QOM21" s="125"/>
      <c r="QON21" s="125"/>
      <c r="QOO21" s="125"/>
      <c r="QOP21" s="125"/>
      <c r="QOQ21" s="125"/>
      <c r="QOR21" s="125"/>
      <c r="QOS21" s="125"/>
      <c r="QOT21" s="125"/>
      <c r="QOU21" s="125"/>
      <c r="QOV21" s="125"/>
      <c r="QOW21" s="125"/>
      <c r="QOX21" s="125"/>
      <c r="QOY21" s="125"/>
      <c r="QOZ21" s="125"/>
      <c r="QPA21" s="125"/>
      <c r="QPB21" s="125"/>
      <c r="QPC21" s="125"/>
      <c r="QPD21" s="125"/>
      <c r="QPE21" s="125"/>
      <c r="QPF21" s="125"/>
      <c r="QPG21" s="125"/>
      <c r="QPH21" s="125"/>
      <c r="QPI21" s="125"/>
      <c r="QPJ21" s="125"/>
      <c r="QPK21" s="125"/>
      <c r="QPL21" s="125"/>
      <c r="QPM21" s="125"/>
      <c r="QPN21" s="125"/>
      <c r="QPO21" s="125"/>
      <c r="QPP21" s="125"/>
      <c r="QPQ21" s="125"/>
      <c r="QPR21" s="125"/>
      <c r="QPS21" s="125"/>
      <c r="QPT21" s="125"/>
      <c r="QPU21" s="125"/>
      <c r="QPV21" s="125"/>
      <c r="QPW21" s="125"/>
      <c r="QPX21" s="125"/>
      <c r="QPY21" s="125"/>
      <c r="QPZ21" s="125"/>
      <c r="QQA21" s="125"/>
      <c r="QQB21" s="125"/>
      <c r="QQC21" s="125"/>
      <c r="QQD21" s="125"/>
      <c r="QQE21" s="125"/>
      <c r="QQF21" s="125"/>
      <c r="QQG21" s="125"/>
      <c r="QQH21" s="125"/>
      <c r="QQI21" s="125"/>
      <c r="QQJ21" s="125"/>
      <c r="QQK21" s="125"/>
      <c r="QQL21" s="125"/>
      <c r="QQM21" s="125"/>
      <c r="QQN21" s="125"/>
      <c r="QQO21" s="125"/>
      <c r="QQP21" s="125"/>
      <c r="QQQ21" s="125"/>
      <c r="QQR21" s="125"/>
      <c r="QQS21" s="125"/>
      <c r="QQT21" s="125"/>
      <c r="QQU21" s="125"/>
      <c r="QQV21" s="125"/>
      <c r="QQW21" s="125"/>
      <c r="QQX21" s="125"/>
      <c r="QQY21" s="125"/>
      <c r="QQZ21" s="125"/>
      <c r="QRA21" s="125"/>
      <c r="QRB21" s="125"/>
      <c r="QRC21" s="125"/>
      <c r="QRD21" s="125"/>
      <c r="QRE21" s="125"/>
      <c r="QRF21" s="125"/>
      <c r="QRG21" s="125"/>
      <c r="QRH21" s="125"/>
      <c r="QRI21" s="125"/>
      <c r="QRJ21" s="125"/>
      <c r="QRK21" s="125"/>
      <c r="QRL21" s="125"/>
      <c r="QRM21" s="125"/>
      <c r="QRN21" s="125"/>
      <c r="QRO21" s="125"/>
      <c r="QRP21" s="125"/>
      <c r="QRQ21" s="125"/>
      <c r="QRR21" s="125"/>
      <c r="QRS21" s="125"/>
      <c r="QRT21" s="125"/>
      <c r="QRU21" s="125"/>
      <c r="QRV21" s="125"/>
      <c r="QRW21" s="125"/>
      <c r="QRX21" s="125"/>
      <c r="QRY21" s="125"/>
      <c r="QRZ21" s="125"/>
      <c r="QSA21" s="125"/>
      <c r="QSB21" s="125"/>
      <c r="QSC21" s="125"/>
      <c r="QSD21" s="125"/>
      <c r="QSE21" s="125"/>
      <c r="QSF21" s="125"/>
      <c r="QSG21" s="125"/>
      <c r="QSH21" s="125"/>
      <c r="QSI21" s="125"/>
      <c r="QSJ21" s="125"/>
      <c r="QSK21" s="125"/>
      <c r="QSL21" s="125"/>
      <c r="QSM21" s="125"/>
      <c r="QSN21" s="125"/>
      <c r="QSO21" s="125"/>
      <c r="QSP21" s="125"/>
      <c r="QSQ21" s="125"/>
      <c r="QSR21" s="125"/>
      <c r="QSS21" s="125"/>
      <c r="QST21" s="125"/>
      <c r="QSU21" s="125"/>
      <c r="QSV21" s="125"/>
      <c r="QSW21" s="125"/>
      <c r="QSX21" s="125"/>
      <c r="QSY21" s="125"/>
      <c r="QSZ21" s="125"/>
      <c r="QTA21" s="125"/>
      <c r="QTB21" s="125"/>
      <c r="QTC21" s="125"/>
      <c r="QTD21" s="125"/>
      <c r="QTE21" s="125"/>
      <c r="QTF21" s="125"/>
      <c r="QTG21" s="125"/>
      <c r="QTH21" s="125"/>
      <c r="QTI21" s="125"/>
      <c r="QTJ21" s="125"/>
      <c r="QTK21" s="125"/>
      <c r="QTL21" s="125"/>
      <c r="QTM21" s="125"/>
      <c r="QTN21" s="125"/>
      <c r="QTO21" s="125"/>
      <c r="QTP21" s="125"/>
      <c r="QTQ21" s="125"/>
      <c r="QTR21" s="125"/>
      <c r="QTS21" s="125"/>
      <c r="QTT21" s="125"/>
      <c r="QTU21" s="125"/>
      <c r="QTV21" s="125"/>
      <c r="QTW21" s="125"/>
      <c r="QTX21" s="125"/>
      <c r="QTY21" s="125"/>
      <c r="QTZ21" s="125"/>
      <c r="QUA21" s="125"/>
      <c r="QUB21" s="125"/>
      <c r="QUC21" s="125"/>
      <c r="QUD21" s="125"/>
      <c r="QUE21" s="125"/>
      <c r="QUF21" s="125"/>
      <c r="QUG21" s="125"/>
      <c r="QUH21" s="125"/>
      <c r="QUI21" s="125"/>
      <c r="QUJ21" s="125"/>
      <c r="QUK21" s="125"/>
      <c r="QUL21" s="125"/>
      <c r="QUM21" s="125"/>
      <c r="QUN21" s="125"/>
      <c r="QUO21" s="125"/>
      <c r="QUP21" s="125"/>
      <c r="QUQ21" s="125"/>
      <c r="QUR21" s="125"/>
      <c r="QUS21" s="125"/>
      <c r="QUT21" s="125"/>
      <c r="QUU21" s="125"/>
      <c r="QUV21" s="125"/>
      <c r="QUW21" s="125"/>
      <c r="QUX21" s="125"/>
      <c r="QUY21" s="125"/>
      <c r="QUZ21" s="125"/>
      <c r="QVA21" s="125"/>
      <c r="QVB21" s="125"/>
      <c r="QVC21" s="125"/>
      <c r="QVD21" s="125"/>
      <c r="QVE21" s="125"/>
      <c r="QVF21" s="125"/>
      <c r="QVG21" s="125"/>
      <c r="QVH21" s="125"/>
      <c r="QVI21" s="125"/>
      <c r="QVJ21" s="125"/>
      <c r="QVK21" s="125"/>
      <c r="QVL21" s="125"/>
      <c r="QVM21" s="125"/>
      <c r="QVN21" s="125"/>
      <c r="QVO21" s="125"/>
      <c r="QVP21" s="125"/>
      <c r="QVQ21" s="125"/>
      <c r="QVR21" s="125"/>
      <c r="QVS21" s="125"/>
      <c r="QVT21" s="125"/>
      <c r="QVU21" s="125"/>
      <c r="QVV21" s="125"/>
      <c r="QVW21" s="125"/>
      <c r="QVX21" s="125"/>
      <c r="QVY21" s="125"/>
      <c r="QVZ21" s="125"/>
      <c r="QWA21" s="125"/>
      <c r="QWB21" s="125"/>
      <c r="QWC21" s="125"/>
      <c r="QWD21" s="125"/>
      <c r="QWE21" s="125"/>
      <c r="QWF21" s="125"/>
      <c r="QWG21" s="125"/>
      <c r="QWH21" s="125"/>
      <c r="QWI21" s="125"/>
      <c r="QWJ21" s="125"/>
      <c r="QWK21" s="125"/>
      <c r="QWL21" s="125"/>
      <c r="QWM21" s="125"/>
      <c r="QWN21" s="125"/>
      <c r="QWO21" s="125"/>
      <c r="QWP21" s="125"/>
      <c r="QWQ21" s="125"/>
      <c r="QWR21" s="125"/>
      <c r="QWS21" s="125"/>
      <c r="QWT21" s="125"/>
      <c r="QWU21" s="125"/>
      <c r="QWV21" s="125"/>
      <c r="QWW21" s="125"/>
      <c r="QWX21" s="125"/>
      <c r="QWY21" s="125"/>
      <c r="QWZ21" s="125"/>
      <c r="QXA21" s="125"/>
      <c r="QXB21" s="125"/>
      <c r="QXC21" s="125"/>
      <c r="QXD21" s="125"/>
      <c r="QXE21" s="125"/>
      <c r="QXF21" s="125"/>
      <c r="QXG21" s="125"/>
      <c r="QXH21" s="125"/>
      <c r="QXI21" s="125"/>
      <c r="QXJ21" s="125"/>
      <c r="QXK21" s="125"/>
      <c r="QXL21" s="125"/>
      <c r="QXM21" s="125"/>
      <c r="QXN21" s="125"/>
      <c r="QXO21" s="125"/>
      <c r="QXP21" s="125"/>
      <c r="QXQ21" s="125"/>
      <c r="QXR21" s="125"/>
      <c r="QXS21" s="125"/>
      <c r="QXT21" s="125"/>
      <c r="QXU21" s="125"/>
      <c r="QXV21" s="125"/>
      <c r="QXW21" s="125"/>
      <c r="QXX21" s="125"/>
      <c r="QXY21" s="125"/>
      <c r="QXZ21" s="125"/>
      <c r="QYA21" s="125"/>
      <c r="QYB21" s="125"/>
      <c r="QYC21" s="125"/>
      <c r="QYD21" s="125"/>
      <c r="QYE21" s="125"/>
      <c r="QYF21" s="125"/>
      <c r="QYG21" s="125"/>
      <c r="QYH21" s="125"/>
      <c r="QYI21" s="125"/>
      <c r="QYJ21" s="125"/>
      <c r="QYK21" s="125"/>
      <c r="QYL21" s="125"/>
      <c r="QYM21" s="125"/>
      <c r="QYN21" s="125"/>
      <c r="QYO21" s="125"/>
      <c r="QYP21" s="125"/>
      <c r="QYQ21" s="125"/>
      <c r="QYR21" s="125"/>
      <c r="QYS21" s="125"/>
      <c r="QYT21" s="125"/>
      <c r="QYU21" s="125"/>
      <c r="QYV21" s="125"/>
      <c r="QYW21" s="125"/>
      <c r="QYX21" s="125"/>
      <c r="QYY21" s="125"/>
      <c r="QYZ21" s="125"/>
      <c r="QZA21" s="125"/>
      <c r="QZB21" s="125"/>
      <c r="QZC21" s="125"/>
      <c r="QZD21" s="125"/>
      <c r="QZE21" s="125"/>
      <c r="QZF21" s="125"/>
      <c r="QZG21" s="125"/>
      <c r="QZH21" s="125"/>
      <c r="QZI21" s="125"/>
      <c r="QZJ21" s="125"/>
      <c r="QZK21" s="125"/>
      <c r="QZL21" s="125"/>
      <c r="QZM21" s="125"/>
      <c r="QZN21" s="125"/>
      <c r="QZO21" s="125"/>
      <c r="QZP21" s="125"/>
      <c r="QZQ21" s="125"/>
      <c r="QZR21" s="125"/>
      <c r="QZS21" s="125"/>
      <c r="QZT21" s="125"/>
      <c r="QZU21" s="125"/>
      <c r="QZV21" s="125"/>
      <c r="QZW21" s="125"/>
      <c r="QZX21" s="125"/>
      <c r="QZY21" s="125"/>
      <c r="QZZ21" s="125"/>
      <c r="RAA21" s="125"/>
      <c r="RAB21" s="125"/>
      <c r="RAC21" s="125"/>
      <c r="RAD21" s="125"/>
      <c r="RAE21" s="125"/>
      <c r="RAF21" s="125"/>
      <c r="RAG21" s="125"/>
      <c r="RAH21" s="125"/>
      <c r="RAI21" s="125"/>
      <c r="RAJ21" s="125"/>
      <c r="RAK21" s="125"/>
      <c r="RAL21" s="125"/>
      <c r="RAM21" s="125"/>
      <c r="RAN21" s="125"/>
      <c r="RAO21" s="125"/>
      <c r="RAP21" s="125"/>
      <c r="RAQ21" s="125"/>
      <c r="RAR21" s="125"/>
      <c r="RAS21" s="125"/>
      <c r="RAT21" s="125"/>
      <c r="RAU21" s="125"/>
      <c r="RAV21" s="125"/>
      <c r="RAW21" s="125"/>
      <c r="RAX21" s="125"/>
      <c r="RAY21" s="125"/>
      <c r="RAZ21" s="125"/>
      <c r="RBA21" s="125"/>
      <c r="RBB21" s="125"/>
      <c r="RBC21" s="125"/>
      <c r="RBD21" s="125"/>
      <c r="RBE21" s="125"/>
      <c r="RBF21" s="125"/>
      <c r="RBG21" s="125"/>
      <c r="RBH21" s="125"/>
      <c r="RBI21" s="125"/>
      <c r="RBJ21" s="125"/>
      <c r="RBK21" s="125"/>
      <c r="RBL21" s="125"/>
      <c r="RBM21" s="125"/>
      <c r="RBN21" s="125"/>
      <c r="RBO21" s="125"/>
      <c r="RBP21" s="125"/>
      <c r="RBQ21" s="125"/>
      <c r="RBR21" s="125"/>
      <c r="RBS21" s="125"/>
      <c r="RBT21" s="125"/>
      <c r="RBU21" s="125"/>
      <c r="RBV21" s="125"/>
      <c r="RBW21" s="125"/>
      <c r="RBX21" s="125"/>
      <c r="RBY21" s="125"/>
      <c r="RBZ21" s="125"/>
      <c r="RCA21" s="125"/>
      <c r="RCB21" s="125"/>
      <c r="RCC21" s="125"/>
      <c r="RCD21" s="125"/>
      <c r="RCE21" s="125"/>
      <c r="RCF21" s="125"/>
      <c r="RCG21" s="125"/>
      <c r="RCH21" s="125"/>
      <c r="RCI21" s="125"/>
      <c r="RCJ21" s="125"/>
      <c r="RCK21" s="125"/>
      <c r="RCL21" s="125"/>
      <c r="RCM21" s="125"/>
      <c r="RCN21" s="125"/>
      <c r="RCO21" s="125"/>
      <c r="RCP21" s="125"/>
      <c r="RCQ21" s="125"/>
      <c r="RCR21" s="125"/>
      <c r="RCS21" s="125"/>
      <c r="RCT21" s="125"/>
      <c r="RCU21" s="125"/>
      <c r="RCV21" s="125"/>
      <c r="RCW21" s="125"/>
      <c r="RCX21" s="125"/>
      <c r="RCY21" s="125"/>
      <c r="RCZ21" s="125"/>
      <c r="RDA21" s="125"/>
      <c r="RDB21" s="125"/>
      <c r="RDC21" s="125"/>
      <c r="RDD21" s="125"/>
      <c r="RDE21" s="125"/>
      <c r="RDF21" s="125"/>
      <c r="RDG21" s="125"/>
      <c r="RDH21" s="125"/>
      <c r="RDI21" s="125"/>
      <c r="RDJ21" s="125"/>
      <c r="RDK21" s="125"/>
      <c r="RDL21" s="125"/>
      <c r="RDM21" s="125"/>
      <c r="RDN21" s="125"/>
      <c r="RDO21" s="125"/>
      <c r="RDP21" s="125"/>
      <c r="RDQ21" s="125"/>
      <c r="RDR21" s="125"/>
      <c r="RDS21" s="125"/>
      <c r="RDT21" s="125"/>
      <c r="RDU21" s="125"/>
      <c r="RDV21" s="125"/>
      <c r="RDW21" s="125"/>
      <c r="RDX21" s="125"/>
      <c r="RDY21" s="125"/>
      <c r="RDZ21" s="125"/>
      <c r="REA21" s="125"/>
      <c r="REB21" s="125"/>
      <c r="REC21" s="125"/>
      <c r="RED21" s="125"/>
      <c r="REE21" s="125"/>
      <c r="REF21" s="125"/>
      <c r="REG21" s="125"/>
      <c r="REH21" s="125"/>
      <c r="REI21" s="125"/>
      <c r="REJ21" s="125"/>
      <c r="REK21" s="125"/>
      <c r="REL21" s="125"/>
      <c r="REM21" s="125"/>
      <c r="REN21" s="125"/>
      <c r="REO21" s="125"/>
      <c r="REP21" s="125"/>
      <c r="REQ21" s="125"/>
      <c r="RER21" s="125"/>
      <c r="RES21" s="125"/>
      <c r="RET21" s="125"/>
      <c r="REU21" s="125"/>
      <c r="REV21" s="125"/>
      <c r="REW21" s="125"/>
      <c r="REX21" s="125"/>
      <c r="REY21" s="125"/>
      <c r="REZ21" s="125"/>
      <c r="RFA21" s="125"/>
      <c r="RFB21" s="125"/>
      <c r="RFC21" s="125"/>
      <c r="RFD21" s="125"/>
      <c r="RFE21" s="125"/>
      <c r="RFF21" s="125"/>
      <c r="RFG21" s="125"/>
      <c r="RFH21" s="125"/>
      <c r="RFI21" s="125"/>
      <c r="RFJ21" s="125"/>
      <c r="RFK21" s="125"/>
      <c r="RFL21" s="125"/>
      <c r="RFM21" s="125"/>
      <c r="RFN21" s="125"/>
      <c r="RFO21" s="125"/>
      <c r="RFP21" s="125"/>
      <c r="RFQ21" s="125"/>
      <c r="RFR21" s="125"/>
      <c r="RFS21" s="125"/>
      <c r="RFT21" s="125"/>
      <c r="RFU21" s="125"/>
      <c r="RFV21" s="125"/>
      <c r="RFW21" s="125"/>
      <c r="RFX21" s="125"/>
      <c r="RFY21" s="125"/>
      <c r="RFZ21" s="125"/>
      <c r="RGA21" s="125"/>
      <c r="RGB21" s="125"/>
      <c r="RGC21" s="125"/>
      <c r="RGD21" s="125"/>
      <c r="RGE21" s="125"/>
      <c r="RGF21" s="125"/>
      <c r="RGG21" s="125"/>
      <c r="RGH21" s="125"/>
      <c r="RGI21" s="125"/>
      <c r="RGJ21" s="125"/>
      <c r="RGK21" s="125"/>
      <c r="RGL21" s="125"/>
      <c r="RGM21" s="125"/>
      <c r="RGN21" s="125"/>
      <c r="RGO21" s="125"/>
      <c r="RGP21" s="125"/>
      <c r="RGQ21" s="125"/>
      <c r="RGR21" s="125"/>
      <c r="RGS21" s="125"/>
      <c r="RGT21" s="125"/>
      <c r="RGU21" s="125"/>
      <c r="RGV21" s="125"/>
      <c r="RGW21" s="125"/>
      <c r="RGX21" s="125"/>
      <c r="RGY21" s="125"/>
      <c r="RGZ21" s="125"/>
      <c r="RHA21" s="125"/>
      <c r="RHB21" s="125"/>
      <c r="RHC21" s="125"/>
      <c r="RHD21" s="125"/>
      <c r="RHE21" s="125"/>
      <c r="RHF21" s="125"/>
      <c r="RHG21" s="125"/>
      <c r="RHH21" s="125"/>
      <c r="RHI21" s="125"/>
      <c r="RHJ21" s="125"/>
      <c r="RHK21" s="125"/>
      <c r="RHL21" s="125"/>
      <c r="RHM21" s="125"/>
      <c r="RHN21" s="125"/>
      <c r="RHO21" s="125"/>
      <c r="RHP21" s="125"/>
      <c r="RHQ21" s="125"/>
      <c r="RHR21" s="125"/>
      <c r="RHS21" s="125"/>
      <c r="RHT21" s="125"/>
      <c r="RHU21" s="125"/>
      <c r="RHV21" s="125"/>
      <c r="RHW21" s="125"/>
      <c r="RHX21" s="125"/>
      <c r="RHY21" s="125"/>
      <c r="RHZ21" s="125"/>
      <c r="RIA21" s="125"/>
      <c r="RIB21" s="125"/>
      <c r="RIC21" s="125"/>
      <c r="RID21" s="125"/>
      <c r="RIE21" s="125"/>
      <c r="RIF21" s="125"/>
      <c r="RIG21" s="125"/>
      <c r="RIH21" s="125"/>
      <c r="RII21" s="125"/>
      <c r="RIJ21" s="125"/>
      <c r="RIK21" s="125"/>
      <c r="RIL21" s="125"/>
      <c r="RIM21" s="125"/>
      <c r="RIN21" s="125"/>
      <c r="RIO21" s="125"/>
      <c r="RIP21" s="125"/>
      <c r="RIQ21" s="125"/>
      <c r="RIR21" s="125"/>
      <c r="RIS21" s="125"/>
      <c r="RIT21" s="125"/>
      <c r="RIU21" s="125"/>
      <c r="RIV21" s="125"/>
      <c r="RIW21" s="125"/>
      <c r="RIX21" s="125"/>
      <c r="RIY21" s="125"/>
      <c r="RIZ21" s="125"/>
      <c r="RJA21" s="125"/>
      <c r="RJB21" s="125"/>
      <c r="RJC21" s="125"/>
      <c r="RJD21" s="125"/>
      <c r="RJE21" s="125"/>
      <c r="RJF21" s="125"/>
      <c r="RJG21" s="125"/>
      <c r="RJH21" s="125"/>
      <c r="RJI21" s="125"/>
      <c r="RJJ21" s="125"/>
      <c r="RJK21" s="125"/>
      <c r="RJL21" s="125"/>
      <c r="RJM21" s="125"/>
      <c r="RJN21" s="125"/>
      <c r="RJO21" s="125"/>
      <c r="RJP21" s="125"/>
      <c r="RJQ21" s="125"/>
      <c r="RJR21" s="125"/>
      <c r="RJS21" s="125"/>
      <c r="RJT21" s="125"/>
      <c r="RJU21" s="125"/>
      <c r="RJV21" s="125"/>
      <c r="RJW21" s="125"/>
      <c r="RJX21" s="125"/>
      <c r="RJY21" s="125"/>
      <c r="RJZ21" s="125"/>
      <c r="RKA21" s="125"/>
      <c r="RKB21" s="125"/>
      <c r="RKC21" s="125"/>
      <c r="RKD21" s="125"/>
      <c r="RKE21" s="125"/>
      <c r="RKF21" s="125"/>
      <c r="RKG21" s="125"/>
      <c r="RKH21" s="125"/>
      <c r="RKI21" s="125"/>
      <c r="RKJ21" s="125"/>
      <c r="RKK21" s="125"/>
      <c r="RKL21" s="125"/>
      <c r="RKM21" s="125"/>
      <c r="RKN21" s="125"/>
      <c r="RKO21" s="125"/>
      <c r="RKP21" s="125"/>
      <c r="RKQ21" s="125"/>
      <c r="RKR21" s="125"/>
      <c r="RKS21" s="125"/>
      <c r="RKT21" s="125"/>
      <c r="RKU21" s="125"/>
      <c r="RKV21" s="125"/>
      <c r="RKW21" s="125"/>
      <c r="RKX21" s="125"/>
      <c r="RKY21" s="125"/>
      <c r="RKZ21" s="125"/>
      <c r="RLA21" s="125"/>
      <c r="RLB21" s="125"/>
      <c r="RLC21" s="125"/>
      <c r="RLD21" s="125"/>
      <c r="RLE21" s="125"/>
      <c r="RLF21" s="125"/>
      <c r="RLG21" s="125"/>
      <c r="RLH21" s="125"/>
      <c r="RLI21" s="125"/>
      <c r="RLJ21" s="125"/>
      <c r="RLK21" s="125"/>
      <c r="RLL21" s="125"/>
      <c r="RLM21" s="125"/>
      <c r="RLN21" s="125"/>
      <c r="RLO21" s="125"/>
      <c r="RLP21" s="125"/>
      <c r="RLQ21" s="125"/>
      <c r="RLR21" s="125"/>
      <c r="RLS21" s="125"/>
      <c r="RLT21" s="125"/>
      <c r="RLU21" s="125"/>
      <c r="RLV21" s="125"/>
      <c r="RLW21" s="125"/>
      <c r="RLX21" s="125"/>
      <c r="RLY21" s="125"/>
      <c r="RLZ21" s="125"/>
      <c r="RMA21" s="125"/>
      <c r="RMB21" s="125"/>
      <c r="RMC21" s="125"/>
      <c r="RMD21" s="125"/>
      <c r="RME21" s="125"/>
      <c r="RMF21" s="125"/>
      <c r="RMG21" s="125"/>
      <c r="RMH21" s="125"/>
      <c r="RMI21" s="125"/>
      <c r="RMJ21" s="125"/>
      <c r="RMK21" s="125"/>
      <c r="RML21" s="125"/>
      <c r="RMM21" s="125"/>
      <c r="RMN21" s="125"/>
      <c r="RMO21" s="125"/>
      <c r="RMP21" s="125"/>
      <c r="RMQ21" s="125"/>
      <c r="RMR21" s="125"/>
      <c r="RMS21" s="125"/>
      <c r="RMT21" s="125"/>
      <c r="RMU21" s="125"/>
      <c r="RMV21" s="125"/>
      <c r="RMW21" s="125"/>
      <c r="RMX21" s="125"/>
      <c r="RMY21" s="125"/>
      <c r="RMZ21" s="125"/>
      <c r="RNA21" s="125"/>
      <c r="RNB21" s="125"/>
      <c r="RNC21" s="125"/>
      <c r="RND21" s="125"/>
      <c r="RNE21" s="125"/>
      <c r="RNF21" s="125"/>
      <c r="RNG21" s="125"/>
      <c r="RNH21" s="125"/>
      <c r="RNI21" s="125"/>
      <c r="RNJ21" s="125"/>
      <c r="RNK21" s="125"/>
      <c r="RNL21" s="125"/>
      <c r="RNM21" s="125"/>
      <c r="RNN21" s="125"/>
      <c r="RNO21" s="125"/>
      <c r="RNP21" s="125"/>
      <c r="RNQ21" s="125"/>
      <c r="RNR21" s="125"/>
      <c r="RNS21" s="125"/>
      <c r="RNT21" s="125"/>
      <c r="RNU21" s="125"/>
      <c r="RNV21" s="125"/>
      <c r="RNW21" s="125"/>
      <c r="RNX21" s="125"/>
      <c r="RNY21" s="125"/>
      <c r="RNZ21" s="125"/>
      <c r="ROA21" s="125"/>
      <c r="ROB21" s="125"/>
      <c r="ROC21" s="125"/>
      <c r="ROD21" s="125"/>
      <c r="ROE21" s="125"/>
      <c r="ROF21" s="125"/>
      <c r="ROG21" s="125"/>
      <c r="ROH21" s="125"/>
      <c r="ROI21" s="125"/>
      <c r="ROJ21" s="125"/>
      <c r="ROK21" s="125"/>
      <c r="ROL21" s="125"/>
      <c r="ROM21" s="125"/>
      <c r="RON21" s="125"/>
      <c r="ROO21" s="125"/>
      <c r="ROP21" s="125"/>
      <c r="ROQ21" s="125"/>
      <c r="ROR21" s="125"/>
      <c r="ROS21" s="125"/>
      <c r="ROT21" s="125"/>
      <c r="ROU21" s="125"/>
      <c r="ROV21" s="125"/>
      <c r="ROW21" s="125"/>
      <c r="ROX21" s="125"/>
      <c r="ROY21" s="125"/>
      <c r="ROZ21" s="125"/>
      <c r="RPA21" s="125"/>
      <c r="RPB21" s="125"/>
      <c r="RPC21" s="125"/>
      <c r="RPD21" s="125"/>
      <c r="RPE21" s="125"/>
      <c r="RPF21" s="125"/>
      <c r="RPG21" s="125"/>
      <c r="RPH21" s="125"/>
      <c r="RPI21" s="125"/>
      <c r="RPJ21" s="125"/>
      <c r="RPK21" s="125"/>
      <c r="RPL21" s="125"/>
      <c r="RPM21" s="125"/>
      <c r="RPN21" s="125"/>
      <c r="RPO21" s="125"/>
      <c r="RPP21" s="125"/>
      <c r="RPQ21" s="125"/>
      <c r="RPR21" s="125"/>
      <c r="RPS21" s="125"/>
      <c r="RPT21" s="125"/>
      <c r="RPU21" s="125"/>
      <c r="RPV21" s="125"/>
      <c r="RPW21" s="125"/>
      <c r="RPX21" s="125"/>
      <c r="RPY21" s="125"/>
      <c r="RPZ21" s="125"/>
      <c r="RQA21" s="125"/>
      <c r="RQB21" s="125"/>
      <c r="RQC21" s="125"/>
      <c r="RQD21" s="125"/>
      <c r="RQE21" s="125"/>
      <c r="RQF21" s="125"/>
      <c r="RQG21" s="125"/>
      <c r="RQH21" s="125"/>
      <c r="RQI21" s="125"/>
      <c r="RQJ21" s="125"/>
      <c r="RQK21" s="125"/>
      <c r="RQL21" s="125"/>
      <c r="RQM21" s="125"/>
      <c r="RQN21" s="125"/>
      <c r="RQO21" s="125"/>
      <c r="RQP21" s="125"/>
      <c r="RQQ21" s="125"/>
      <c r="RQR21" s="125"/>
      <c r="RQS21" s="125"/>
      <c r="RQT21" s="125"/>
      <c r="RQU21" s="125"/>
      <c r="RQV21" s="125"/>
      <c r="RQW21" s="125"/>
      <c r="RQX21" s="125"/>
      <c r="RQY21" s="125"/>
      <c r="RQZ21" s="125"/>
      <c r="RRA21" s="125"/>
      <c r="RRB21" s="125"/>
      <c r="RRC21" s="125"/>
      <c r="RRD21" s="125"/>
      <c r="RRE21" s="125"/>
      <c r="RRF21" s="125"/>
      <c r="RRG21" s="125"/>
      <c r="RRH21" s="125"/>
      <c r="RRI21" s="125"/>
      <c r="RRJ21" s="125"/>
      <c r="RRK21" s="125"/>
      <c r="RRL21" s="125"/>
      <c r="RRM21" s="125"/>
      <c r="RRN21" s="125"/>
      <c r="RRO21" s="125"/>
      <c r="RRP21" s="125"/>
      <c r="RRQ21" s="125"/>
      <c r="RRR21" s="125"/>
      <c r="RRS21" s="125"/>
      <c r="RRT21" s="125"/>
      <c r="RRU21" s="125"/>
      <c r="RRV21" s="125"/>
      <c r="RRW21" s="125"/>
      <c r="RRX21" s="125"/>
      <c r="RRY21" s="125"/>
      <c r="RRZ21" s="125"/>
      <c r="RSA21" s="125"/>
      <c r="RSB21" s="125"/>
      <c r="RSC21" s="125"/>
      <c r="RSD21" s="125"/>
      <c r="RSE21" s="125"/>
      <c r="RSF21" s="125"/>
      <c r="RSG21" s="125"/>
      <c r="RSH21" s="125"/>
      <c r="RSI21" s="125"/>
      <c r="RSJ21" s="125"/>
      <c r="RSK21" s="125"/>
      <c r="RSL21" s="125"/>
      <c r="RSM21" s="125"/>
      <c r="RSN21" s="125"/>
      <c r="RSO21" s="125"/>
      <c r="RSP21" s="125"/>
      <c r="RSQ21" s="125"/>
      <c r="RSR21" s="125"/>
      <c r="RSS21" s="125"/>
      <c r="RST21" s="125"/>
      <c r="RSU21" s="125"/>
      <c r="RSV21" s="125"/>
      <c r="RSW21" s="125"/>
      <c r="RSX21" s="125"/>
      <c r="RSY21" s="125"/>
      <c r="RSZ21" s="125"/>
      <c r="RTA21" s="125"/>
      <c r="RTB21" s="125"/>
      <c r="RTC21" s="125"/>
      <c r="RTD21" s="125"/>
      <c r="RTE21" s="125"/>
      <c r="RTF21" s="125"/>
      <c r="RTG21" s="125"/>
      <c r="RTH21" s="125"/>
      <c r="RTI21" s="125"/>
      <c r="RTJ21" s="125"/>
      <c r="RTK21" s="125"/>
      <c r="RTL21" s="125"/>
      <c r="RTM21" s="125"/>
      <c r="RTN21" s="125"/>
      <c r="RTO21" s="125"/>
      <c r="RTP21" s="125"/>
      <c r="RTQ21" s="125"/>
      <c r="RTR21" s="125"/>
      <c r="RTS21" s="125"/>
      <c r="RTT21" s="125"/>
      <c r="RTU21" s="125"/>
      <c r="RTV21" s="125"/>
      <c r="RTW21" s="125"/>
      <c r="RTX21" s="125"/>
      <c r="RTY21" s="125"/>
      <c r="RTZ21" s="125"/>
      <c r="RUA21" s="125"/>
      <c r="RUB21" s="125"/>
      <c r="RUC21" s="125"/>
      <c r="RUD21" s="125"/>
      <c r="RUE21" s="125"/>
      <c r="RUF21" s="125"/>
      <c r="RUG21" s="125"/>
      <c r="RUH21" s="125"/>
      <c r="RUI21" s="125"/>
      <c r="RUJ21" s="125"/>
      <c r="RUK21" s="125"/>
      <c r="RUL21" s="125"/>
      <c r="RUM21" s="125"/>
      <c r="RUN21" s="125"/>
      <c r="RUO21" s="125"/>
      <c r="RUP21" s="125"/>
      <c r="RUQ21" s="125"/>
      <c r="RUR21" s="125"/>
      <c r="RUS21" s="125"/>
      <c r="RUT21" s="125"/>
      <c r="RUU21" s="125"/>
      <c r="RUV21" s="125"/>
      <c r="RUW21" s="125"/>
      <c r="RUX21" s="125"/>
      <c r="RUY21" s="125"/>
      <c r="RUZ21" s="125"/>
      <c r="RVA21" s="125"/>
      <c r="RVB21" s="125"/>
      <c r="RVC21" s="125"/>
      <c r="RVD21" s="125"/>
      <c r="RVE21" s="125"/>
      <c r="RVF21" s="125"/>
      <c r="RVG21" s="125"/>
      <c r="RVH21" s="125"/>
      <c r="RVI21" s="125"/>
      <c r="RVJ21" s="125"/>
      <c r="RVK21" s="125"/>
      <c r="RVL21" s="125"/>
      <c r="RVM21" s="125"/>
      <c r="RVN21" s="125"/>
      <c r="RVO21" s="125"/>
      <c r="RVP21" s="125"/>
      <c r="RVQ21" s="125"/>
      <c r="RVR21" s="125"/>
      <c r="RVS21" s="125"/>
      <c r="RVT21" s="125"/>
      <c r="RVU21" s="125"/>
      <c r="RVV21" s="125"/>
      <c r="RVW21" s="125"/>
      <c r="RVX21" s="125"/>
      <c r="RVY21" s="125"/>
      <c r="RVZ21" s="125"/>
      <c r="RWA21" s="125"/>
      <c r="RWB21" s="125"/>
      <c r="RWC21" s="125"/>
      <c r="RWD21" s="125"/>
      <c r="RWE21" s="125"/>
      <c r="RWF21" s="125"/>
      <c r="RWG21" s="125"/>
      <c r="RWH21" s="125"/>
      <c r="RWI21" s="125"/>
      <c r="RWJ21" s="125"/>
      <c r="RWK21" s="125"/>
      <c r="RWL21" s="125"/>
      <c r="RWM21" s="125"/>
      <c r="RWN21" s="125"/>
      <c r="RWO21" s="125"/>
      <c r="RWP21" s="125"/>
      <c r="RWQ21" s="125"/>
      <c r="RWR21" s="125"/>
      <c r="RWS21" s="125"/>
      <c r="RWT21" s="125"/>
      <c r="RWU21" s="125"/>
      <c r="RWV21" s="125"/>
      <c r="RWW21" s="125"/>
      <c r="RWX21" s="125"/>
      <c r="RWY21" s="125"/>
      <c r="RWZ21" s="125"/>
      <c r="RXA21" s="125"/>
      <c r="RXB21" s="125"/>
      <c r="RXC21" s="125"/>
      <c r="RXD21" s="125"/>
      <c r="RXE21" s="125"/>
      <c r="RXF21" s="125"/>
      <c r="RXG21" s="125"/>
      <c r="RXH21" s="125"/>
      <c r="RXI21" s="125"/>
      <c r="RXJ21" s="125"/>
      <c r="RXK21" s="125"/>
      <c r="RXL21" s="125"/>
      <c r="RXM21" s="125"/>
      <c r="RXN21" s="125"/>
      <c r="RXO21" s="125"/>
      <c r="RXP21" s="125"/>
      <c r="RXQ21" s="125"/>
      <c r="RXR21" s="125"/>
      <c r="RXS21" s="125"/>
      <c r="RXT21" s="125"/>
      <c r="RXU21" s="125"/>
      <c r="RXV21" s="125"/>
      <c r="RXW21" s="125"/>
      <c r="RXX21" s="125"/>
      <c r="RXY21" s="125"/>
      <c r="RXZ21" s="125"/>
      <c r="RYA21" s="125"/>
      <c r="RYB21" s="125"/>
      <c r="RYC21" s="125"/>
      <c r="RYD21" s="125"/>
      <c r="RYE21" s="125"/>
      <c r="RYF21" s="125"/>
      <c r="RYG21" s="125"/>
      <c r="RYH21" s="125"/>
      <c r="RYI21" s="125"/>
      <c r="RYJ21" s="125"/>
      <c r="RYK21" s="125"/>
      <c r="RYL21" s="125"/>
      <c r="RYM21" s="125"/>
      <c r="RYN21" s="125"/>
      <c r="RYO21" s="125"/>
      <c r="RYP21" s="125"/>
      <c r="RYQ21" s="125"/>
      <c r="RYR21" s="125"/>
      <c r="RYS21" s="125"/>
      <c r="RYT21" s="125"/>
      <c r="RYU21" s="125"/>
      <c r="RYV21" s="125"/>
      <c r="RYW21" s="125"/>
      <c r="RYX21" s="125"/>
      <c r="RYY21" s="125"/>
      <c r="RYZ21" s="125"/>
      <c r="RZA21" s="125"/>
      <c r="RZB21" s="125"/>
      <c r="RZC21" s="125"/>
      <c r="RZD21" s="125"/>
      <c r="RZE21" s="125"/>
      <c r="RZF21" s="125"/>
      <c r="RZG21" s="125"/>
      <c r="RZH21" s="125"/>
      <c r="RZI21" s="125"/>
      <c r="RZJ21" s="125"/>
      <c r="RZK21" s="125"/>
      <c r="RZL21" s="125"/>
      <c r="RZM21" s="125"/>
      <c r="RZN21" s="125"/>
      <c r="RZO21" s="125"/>
      <c r="RZP21" s="125"/>
      <c r="RZQ21" s="125"/>
      <c r="RZR21" s="125"/>
      <c r="RZS21" s="125"/>
      <c r="RZT21" s="125"/>
      <c r="RZU21" s="125"/>
      <c r="RZV21" s="125"/>
      <c r="RZW21" s="125"/>
      <c r="RZX21" s="125"/>
      <c r="RZY21" s="125"/>
      <c r="RZZ21" s="125"/>
      <c r="SAA21" s="125"/>
      <c r="SAB21" s="125"/>
      <c r="SAC21" s="125"/>
      <c r="SAD21" s="125"/>
      <c r="SAE21" s="125"/>
      <c r="SAF21" s="125"/>
      <c r="SAG21" s="125"/>
      <c r="SAH21" s="125"/>
      <c r="SAI21" s="125"/>
      <c r="SAJ21" s="125"/>
      <c r="SAK21" s="125"/>
      <c r="SAL21" s="125"/>
      <c r="SAM21" s="125"/>
      <c r="SAN21" s="125"/>
      <c r="SAO21" s="125"/>
      <c r="SAP21" s="125"/>
      <c r="SAQ21" s="125"/>
      <c r="SAR21" s="125"/>
      <c r="SAS21" s="125"/>
      <c r="SAT21" s="125"/>
      <c r="SAU21" s="125"/>
      <c r="SAV21" s="125"/>
      <c r="SAW21" s="125"/>
      <c r="SAX21" s="125"/>
      <c r="SAY21" s="125"/>
      <c r="SAZ21" s="125"/>
      <c r="SBA21" s="125"/>
      <c r="SBB21" s="125"/>
      <c r="SBC21" s="125"/>
      <c r="SBD21" s="125"/>
      <c r="SBE21" s="125"/>
      <c r="SBF21" s="125"/>
      <c r="SBG21" s="125"/>
      <c r="SBH21" s="125"/>
      <c r="SBI21" s="125"/>
      <c r="SBJ21" s="125"/>
      <c r="SBK21" s="125"/>
      <c r="SBL21" s="125"/>
      <c r="SBM21" s="125"/>
      <c r="SBN21" s="125"/>
      <c r="SBO21" s="125"/>
      <c r="SBP21" s="125"/>
      <c r="SBQ21" s="125"/>
      <c r="SBR21" s="125"/>
      <c r="SBS21" s="125"/>
      <c r="SBT21" s="125"/>
      <c r="SBU21" s="125"/>
      <c r="SBV21" s="125"/>
      <c r="SBW21" s="125"/>
      <c r="SBX21" s="125"/>
      <c r="SBY21" s="125"/>
      <c r="SBZ21" s="125"/>
      <c r="SCA21" s="125"/>
      <c r="SCB21" s="125"/>
      <c r="SCC21" s="125"/>
      <c r="SCD21" s="125"/>
      <c r="SCE21" s="125"/>
      <c r="SCF21" s="125"/>
      <c r="SCG21" s="125"/>
      <c r="SCH21" s="125"/>
      <c r="SCI21" s="125"/>
      <c r="SCJ21" s="125"/>
      <c r="SCK21" s="125"/>
      <c r="SCL21" s="125"/>
      <c r="SCM21" s="125"/>
      <c r="SCN21" s="125"/>
      <c r="SCO21" s="125"/>
      <c r="SCP21" s="125"/>
      <c r="SCQ21" s="125"/>
      <c r="SCR21" s="125"/>
      <c r="SCS21" s="125"/>
      <c r="SCT21" s="125"/>
      <c r="SCU21" s="125"/>
      <c r="SCV21" s="125"/>
      <c r="SCW21" s="125"/>
      <c r="SCX21" s="125"/>
      <c r="SCY21" s="125"/>
      <c r="SCZ21" s="125"/>
      <c r="SDA21" s="125"/>
      <c r="SDB21" s="125"/>
      <c r="SDC21" s="125"/>
      <c r="SDD21" s="125"/>
      <c r="SDE21" s="125"/>
      <c r="SDF21" s="125"/>
      <c r="SDG21" s="125"/>
      <c r="SDH21" s="125"/>
      <c r="SDI21" s="125"/>
      <c r="SDJ21" s="125"/>
      <c r="SDK21" s="125"/>
      <c r="SDL21" s="125"/>
      <c r="SDM21" s="125"/>
      <c r="SDN21" s="125"/>
      <c r="SDO21" s="125"/>
      <c r="SDP21" s="125"/>
      <c r="SDQ21" s="125"/>
      <c r="SDR21" s="125"/>
      <c r="SDS21" s="125"/>
      <c r="SDT21" s="125"/>
      <c r="SDU21" s="125"/>
      <c r="SDV21" s="125"/>
      <c r="SDW21" s="125"/>
      <c r="SDX21" s="125"/>
      <c r="SDY21" s="125"/>
      <c r="SDZ21" s="125"/>
      <c r="SEA21" s="125"/>
      <c r="SEB21" s="125"/>
      <c r="SEC21" s="125"/>
      <c r="SED21" s="125"/>
      <c r="SEE21" s="125"/>
      <c r="SEF21" s="125"/>
      <c r="SEG21" s="125"/>
      <c r="SEH21" s="125"/>
      <c r="SEI21" s="125"/>
      <c r="SEJ21" s="125"/>
      <c r="SEK21" s="125"/>
      <c r="SEL21" s="125"/>
      <c r="SEM21" s="125"/>
      <c r="SEN21" s="125"/>
      <c r="SEO21" s="125"/>
      <c r="SEP21" s="125"/>
      <c r="SEQ21" s="125"/>
      <c r="SER21" s="125"/>
      <c r="SES21" s="125"/>
      <c r="SET21" s="125"/>
      <c r="SEU21" s="125"/>
      <c r="SEV21" s="125"/>
      <c r="SEW21" s="125"/>
      <c r="SEX21" s="125"/>
      <c r="SEY21" s="125"/>
      <c r="SEZ21" s="125"/>
      <c r="SFA21" s="125"/>
      <c r="SFB21" s="125"/>
      <c r="SFC21" s="125"/>
      <c r="SFD21" s="125"/>
      <c r="SFE21" s="125"/>
      <c r="SFF21" s="125"/>
      <c r="SFG21" s="125"/>
      <c r="SFH21" s="125"/>
      <c r="SFI21" s="125"/>
      <c r="SFJ21" s="125"/>
      <c r="SFK21" s="125"/>
      <c r="SFL21" s="125"/>
      <c r="SFM21" s="125"/>
      <c r="SFN21" s="125"/>
      <c r="SFO21" s="125"/>
      <c r="SFP21" s="125"/>
      <c r="SFQ21" s="125"/>
      <c r="SFR21" s="125"/>
      <c r="SFS21" s="125"/>
      <c r="SFT21" s="125"/>
      <c r="SFU21" s="125"/>
      <c r="SFV21" s="125"/>
      <c r="SFW21" s="125"/>
      <c r="SFX21" s="125"/>
      <c r="SFY21" s="125"/>
      <c r="SFZ21" s="125"/>
      <c r="SGA21" s="125"/>
      <c r="SGB21" s="125"/>
      <c r="SGC21" s="125"/>
      <c r="SGD21" s="125"/>
      <c r="SGE21" s="125"/>
      <c r="SGF21" s="125"/>
      <c r="SGG21" s="125"/>
      <c r="SGH21" s="125"/>
      <c r="SGI21" s="125"/>
      <c r="SGJ21" s="125"/>
      <c r="SGK21" s="125"/>
      <c r="SGL21" s="125"/>
      <c r="SGM21" s="125"/>
      <c r="SGN21" s="125"/>
      <c r="SGO21" s="125"/>
      <c r="SGP21" s="125"/>
      <c r="SGQ21" s="125"/>
      <c r="SGR21" s="125"/>
      <c r="SGS21" s="125"/>
      <c r="SGT21" s="125"/>
      <c r="SGU21" s="125"/>
      <c r="SGV21" s="125"/>
      <c r="SGW21" s="125"/>
      <c r="SGX21" s="125"/>
      <c r="SGY21" s="125"/>
      <c r="SGZ21" s="125"/>
      <c r="SHA21" s="125"/>
      <c r="SHB21" s="125"/>
      <c r="SHC21" s="125"/>
      <c r="SHD21" s="125"/>
      <c r="SHE21" s="125"/>
      <c r="SHF21" s="125"/>
      <c r="SHG21" s="125"/>
      <c r="SHH21" s="125"/>
      <c r="SHI21" s="125"/>
      <c r="SHJ21" s="125"/>
      <c r="SHK21" s="125"/>
      <c r="SHL21" s="125"/>
      <c r="SHM21" s="125"/>
      <c r="SHN21" s="125"/>
      <c r="SHO21" s="125"/>
      <c r="SHP21" s="125"/>
      <c r="SHQ21" s="125"/>
      <c r="SHR21" s="125"/>
      <c r="SHS21" s="125"/>
      <c r="SHT21" s="125"/>
      <c r="SHU21" s="125"/>
      <c r="SHV21" s="125"/>
      <c r="SHW21" s="125"/>
      <c r="SHX21" s="125"/>
      <c r="SHY21" s="125"/>
      <c r="SHZ21" s="125"/>
      <c r="SIA21" s="125"/>
      <c r="SIB21" s="125"/>
      <c r="SIC21" s="125"/>
      <c r="SID21" s="125"/>
      <c r="SIE21" s="125"/>
      <c r="SIF21" s="125"/>
      <c r="SIG21" s="125"/>
      <c r="SIH21" s="125"/>
      <c r="SII21" s="125"/>
      <c r="SIJ21" s="125"/>
      <c r="SIK21" s="125"/>
      <c r="SIL21" s="125"/>
      <c r="SIM21" s="125"/>
      <c r="SIN21" s="125"/>
      <c r="SIO21" s="125"/>
      <c r="SIP21" s="125"/>
      <c r="SIQ21" s="125"/>
      <c r="SIR21" s="125"/>
      <c r="SIS21" s="125"/>
      <c r="SIT21" s="125"/>
      <c r="SIU21" s="125"/>
      <c r="SIV21" s="125"/>
      <c r="SIW21" s="125"/>
      <c r="SIX21" s="125"/>
      <c r="SIY21" s="125"/>
      <c r="SIZ21" s="125"/>
      <c r="SJA21" s="125"/>
      <c r="SJB21" s="125"/>
      <c r="SJC21" s="125"/>
      <c r="SJD21" s="125"/>
      <c r="SJE21" s="125"/>
      <c r="SJF21" s="125"/>
      <c r="SJG21" s="125"/>
      <c r="SJH21" s="125"/>
      <c r="SJI21" s="125"/>
      <c r="SJJ21" s="125"/>
      <c r="SJK21" s="125"/>
      <c r="SJL21" s="125"/>
      <c r="SJM21" s="125"/>
      <c r="SJN21" s="125"/>
      <c r="SJO21" s="125"/>
      <c r="SJP21" s="125"/>
      <c r="SJQ21" s="125"/>
      <c r="SJR21" s="125"/>
      <c r="SJS21" s="125"/>
      <c r="SJT21" s="125"/>
      <c r="SJU21" s="125"/>
      <c r="SJV21" s="125"/>
      <c r="SJW21" s="125"/>
      <c r="SJX21" s="125"/>
      <c r="SJY21" s="125"/>
      <c r="SJZ21" s="125"/>
      <c r="SKA21" s="125"/>
      <c r="SKB21" s="125"/>
      <c r="SKC21" s="125"/>
      <c r="SKD21" s="125"/>
      <c r="SKE21" s="125"/>
      <c r="SKF21" s="125"/>
      <c r="SKG21" s="125"/>
      <c r="SKH21" s="125"/>
      <c r="SKI21" s="125"/>
      <c r="SKJ21" s="125"/>
      <c r="SKK21" s="125"/>
      <c r="SKL21" s="125"/>
      <c r="SKM21" s="125"/>
      <c r="SKN21" s="125"/>
      <c r="SKO21" s="125"/>
      <c r="SKP21" s="125"/>
      <c r="SKQ21" s="125"/>
      <c r="SKR21" s="125"/>
      <c r="SKS21" s="125"/>
      <c r="SKT21" s="125"/>
      <c r="SKU21" s="125"/>
      <c r="SKV21" s="125"/>
      <c r="SKW21" s="125"/>
      <c r="SKX21" s="125"/>
      <c r="SKY21" s="125"/>
      <c r="SKZ21" s="125"/>
      <c r="SLA21" s="125"/>
      <c r="SLB21" s="125"/>
      <c r="SLC21" s="125"/>
      <c r="SLD21" s="125"/>
      <c r="SLE21" s="125"/>
      <c r="SLF21" s="125"/>
      <c r="SLG21" s="125"/>
      <c r="SLH21" s="125"/>
      <c r="SLI21" s="125"/>
      <c r="SLJ21" s="125"/>
      <c r="SLK21" s="125"/>
      <c r="SLL21" s="125"/>
      <c r="SLM21" s="125"/>
      <c r="SLN21" s="125"/>
      <c r="SLO21" s="125"/>
      <c r="SLP21" s="125"/>
      <c r="SLQ21" s="125"/>
      <c r="SLR21" s="125"/>
      <c r="SLS21" s="125"/>
      <c r="SLT21" s="125"/>
      <c r="SLU21" s="125"/>
      <c r="SLV21" s="125"/>
      <c r="SLW21" s="125"/>
      <c r="SLX21" s="125"/>
      <c r="SLY21" s="125"/>
      <c r="SLZ21" s="125"/>
      <c r="SMA21" s="125"/>
      <c r="SMB21" s="125"/>
      <c r="SMC21" s="125"/>
      <c r="SMD21" s="125"/>
      <c r="SME21" s="125"/>
      <c r="SMF21" s="125"/>
      <c r="SMG21" s="125"/>
      <c r="SMH21" s="125"/>
      <c r="SMI21" s="125"/>
      <c r="SMJ21" s="125"/>
      <c r="SMK21" s="125"/>
      <c r="SML21" s="125"/>
      <c r="SMM21" s="125"/>
      <c r="SMN21" s="125"/>
      <c r="SMO21" s="125"/>
      <c r="SMP21" s="125"/>
      <c r="SMQ21" s="125"/>
      <c r="SMR21" s="125"/>
      <c r="SMS21" s="125"/>
      <c r="SMT21" s="125"/>
      <c r="SMU21" s="125"/>
      <c r="SMV21" s="125"/>
      <c r="SMW21" s="125"/>
      <c r="SMX21" s="125"/>
      <c r="SMY21" s="125"/>
      <c r="SMZ21" s="125"/>
      <c r="SNA21" s="125"/>
      <c r="SNB21" s="125"/>
      <c r="SNC21" s="125"/>
      <c r="SND21" s="125"/>
      <c r="SNE21" s="125"/>
      <c r="SNF21" s="125"/>
      <c r="SNG21" s="125"/>
      <c r="SNH21" s="125"/>
      <c r="SNI21" s="125"/>
      <c r="SNJ21" s="125"/>
      <c r="SNK21" s="125"/>
      <c r="SNL21" s="125"/>
      <c r="SNM21" s="125"/>
      <c r="SNN21" s="125"/>
      <c r="SNO21" s="125"/>
      <c r="SNP21" s="125"/>
      <c r="SNQ21" s="125"/>
      <c r="SNR21" s="125"/>
      <c r="SNS21" s="125"/>
      <c r="SNT21" s="125"/>
      <c r="SNU21" s="125"/>
      <c r="SNV21" s="125"/>
      <c r="SNW21" s="125"/>
      <c r="SNX21" s="125"/>
      <c r="SNY21" s="125"/>
      <c r="SNZ21" s="125"/>
      <c r="SOA21" s="125"/>
      <c r="SOB21" s="125"/>
      <c r="SOC21" s="125"/>
      <c r="SOD21" s="125"/>
      <c r="SOE21" s="125"/>
      <c r="SOF21" s="125"/>
      <c r="SOG21" s="125"/>
      <c r="SOH21" s="125"/>
      <c r="SOI21" s="125"/>
      <c r="SOJ21" s="125"/>
      <c r="SOK21" s="125"/>
      <c r="SOL21" s="125"/>
      <c r="SOM21" s="125"/>
      <c r="SON21" s="125"/>
      <c r="SOO21" s="125"/>
      <c r="SOP21" s="125"/>
      <c r="SOQ21" s="125"/>
      <c r="SOR21" s="125"/>
      <c r="SOS21" s="125"/>
      <c r="SOT21" s="125"/>
      <c r="SOU21" s="125"/>
      <c r="SOV21" s="125"/>
      <c r="SOW21" s="125"/>
      <c r="SOX21" s="125"/>
      <c r="SOY21" s="125"/>
      <c r="SOZ21" s="125"/>
      <c r="SPA21" s="125"/>
      <c r="SPB21" s="125"/>
      <c r="SPC21" s="125"/>
      <c r="SPD21" s="125"/>
      <c r="SPE21" s="125"/>
      <c r="SPF21" s="125"/>
      <c r="SPG21" s="125"/>
      <c r="SPH21" s="125"/>
      <c r="SPI21" s="125"/>
      <c r="SPJ21" s="125"/>
      <c r="SPK21" s="125"/>
      <c r="SPL21" s="125"/>
      <c r="SPM21" s="125"/>
      <c r="SPN21" s="125"/>
      <c r="SPO21" s="125"/>
      <c r="SPP21" s="125"/>
      <c r="SPQ21" s="125"/>
      <c r="SPR21" s="125"/>
      <c r="SPS21" s="125"/>
      <c r="SPT21" s="125"/>
      <c r="SPU21" s="125"/>
      <c r="SPV21" s="125"/>
      <c r="SPW21" s="125"/>
      <c r="SPX21" s="125"/>
      <c r="SPY21" s="125"/>
      <c r="SPZ21" s="125"/>
      <c r="SQA21" s="125"/>
      <c r="SQB21" s="125"/>
      <c r="SQC21" s="125"/>
      <c r="SQD21" s="125"/>
      <c r="SQE21" s="125"/>
      <c r="SQF21" s="125"/>
      <c r="SQG21" s="125"/>
      <c r="SQH21" s="125"/>
      <c r="SQI21" s="125"/>
      <c r="SQJ21" s="125"/>
      <c r="SQK21" s="125"/>
      <c r="SQL21" s="125"/>
      <c r="SQM21" s="125"/>
      <c r="SQN21" s="125"/>
      <c r="SQO21" s="125"/>
      <c r="SQP21" s="125"/>
      <c r="SQQ21" s="125"/>
      <c r="SQR21" s="125"/>
      <c r="SQS21" s="125"/>
      <c r="SQT21" s="125"/>
      <c r="SQU21" s="125"/>
      <c r="SQV21" s="125"/>
      <c r="SQW21" s="125"/>
      <c r="SQX21" s="125"/>
      <c r="SQY21" s="125"/>
      <c r="SQZ21" s="125"/>
      <c r="SRA21" s="125"/>
      <c r="SRB21" s="125"/>
      <c r="SRC21" s="125"/>
      <c r="SRD21" s="125"/>
      <c r="SRE21" s="125"/>
      <c r="SRF21" s="125"/>
      <c r="SRG21" s="125"/>
      <c r="SRH21" s="125"/>
      <c r="SRI21" s="125"/>
      <c r="SRJ21" s="125"/>
      <c r="SRK21" s="125"/>
      <c r="SRL21" s="125"/>
      <c r="SRM21" s="125"/>
      <c r="SRN21" s="125"/>
      <c r="SRO21" s="125"/>
      <c r="SRP21" s="125"/>
      <c r="SRQ21" s="125"/>
      <c r="SRR21" s="125"/>
      <c r="SRS21" s="125"/>
      <c r="SRT21" s="125"/>
      <c r="SRU21" s="125"/>
      <c r="SRV21" s="125"/>
      <c r="SRW21" s="125"/>
      <c r="SRX21" s="125"/>
      <c r="SRY21" s="125"/>
      <c r="SRZ21" s="125"/>
      <c r="SSA21" s="125"/>
      <c r="SSB21" s="125"/>
      <c r="SSC21" s="125"/>
      <c r="SSD21" s="125"/>
      <c r="SSE21" s="125"/>
      <c r="SSF21" s="125"/>
      <c r="SSG21" s="125"/>
      <c r="SSH21" s="125"/>
      <c r="SSI21" s="125"/>
      <c r="SSJ21" s="125"/>
      <c r="SSK21" s="125"/>
      <c r="SSL21" s="125"/>
      <c r="SSM21" s="125"/>
      <c r="SSN21" s="125"/>
      <c r="SSO21" s="125"/>
      <c r="SSP21" s="125"/>
      <c r="SSQ21" s="125"/>
      <c r="SSR21" s="125"/>
      <c r="SSS21" s="125"/>
      <c r="SST21" s="125"/>
      <c r="SSU21" s="125"/>
      <c r="SSV21" s="125"/>
      <c r="SSW21" s="125"/>
      <c r="SSX21" s="125"/>
      <c r="SSY21" s="125"/>
      <c r="SSZ21" s="125"/>
      <c r="STA21" s="125"/>
      <c r="STB21" s="125"/>
      <c r="STC21" s="125"/>
      <c r="STD21" s="125"/>
      <c r="STE21" s="125"/>
      <c r="STF21" s="125"/>
      <c r="STG21" s="125"/>
      <c r="STH21" s="125"/>
      <c r="STI21" s="125"/>
      <c r="STJ21" s="125"/>
      <c r="STK21" s="125"/>
      <c r="STL21" s="125"/>
      <c r="STM21" s="125"/>
      <c r="STN21" s="125"/>
      <c r="STO21" s="125"/>
      <c r="STP21" s="125"/>
      <c r="STQ21" s="125"/>
      <c r="STR21" s="125"/>
      <c r="STS21" s="125"/>
      <c r="STT21" s="125"/>
      <c r="STU21" s="125"/>
      <c r="STV21" s="125"/>
      <c r="STW21" s="125"/>
      <c r="STX21" s="125"/>
      <c r="STY21" s="125"/>
      <c r="STZ21" s="125"/>
      <c r="SUA21" s="125"/>
      <c r="SUB21" s="125"/>
      <c r="SUC21" s="125"/>
      <c r="SUD21" s="125"/>
      <c r="SUE21" s="125"/>
      <c r="SUF21" s="125"/>
      <c r="SUG21" s="125"/>
      <c r="SUH21" s="125"/>
      <c r="SUI21" s="125"/>
      <c r="SUJ21" s="125"/>
      <c r="SUK21" s="125"/>
      <c r="SUL21" s="125"/>
      <c r="SUM21" s="125"/>
      <c r="SUN21" s="125"/>
      <c r="SUO21" s="125"/>
      <c r="SUP21" s="125"/>
      <c r="SUQ21" s="125"/>
      <c r="SUR21" s="125"/>
      <c r="SUS21" s="125"/>
      <c r="SUT21" s="125"/>
      <c r="SUU21" s="125"/>
      <c r="SUV21" s="125"/>
      <c r="SUW21" s="125"/>
      <c r="SUX21" s="125"/>
      <c r="SUY21" s="125"/>
      <c r="SUZ21" s="125"/>
      <c r="SVA21" s="125"/>
      <c r="SVB21" s="125"/>
      <c r="SVC21" s="125"/>
      <c r="SVD21" s="125"/>
      <c r="SVE21" s="125"/>
      <c r="SVF21" s="125"/>
      <c r="SVG21" s="125"/>
      <c r="SVH21" s="125"/>
      <c r="SVI21" s="125"/>
      <c r="SVJ21" s="125"/>
      <c r="SVK21" s="125"/>
      <c r="SVL21" s="125"/>
      <c r="SVM21" s="125"/>
      <c r="SVN21" s="125"/>
      <c r="SVO21" s="125"/>
      <c r="SVP21" s="125"/>
      <c r="SVQ21" s="125"/>
      <c r="SVR21" s="125"/>
      <c r="SVS21" s="125"/>
      <c r="SVT21" s="125"/>
      <c r="SVU21" s="125"/>
      <c r="SVV21" s="125"/>
      <c r="SVW21" s="125"/>
      <c r="SVX21" s="125"/>
      <c r="SVY21" s="125"/>
      <c r="SVZ21" s="125"/>
      <c r="SWA21" s="125"/>
      <c r="SWB21" s="125"/>
      <c r="SWC21" s="125"/>
      <c r="SWD21" s="125"/>
      <c r="SWE21" s="125"/>
      <c r="SWF21" s="125"/>
      <c r="SWG21" s="125"/>
      <c r="SWH21" s="125"/>
      <c r="SWI21" s="125"/>
      <c r="SWJ21" s="125"/>
      <c r="SWK21" s="125"/>
      <c r="SWL21" s="125"/>
      <c r="SWM21" s="125"/>
      <c r="SWN21" s="125"/>
      <c r="SWO21" s="125"/>
      <c r="SWP21" s="125"/>
      <c r="SWQ21" s="125"/>
      <c r="SWR21" s="125"/>
      <c r="SWS21" s="125"/>
      <c r="SWT21" s="125"/>
      <c r="SWU21" s="125"/>
      <c r="SWV21" s="125"/>
      <c r="SWW21" s="125"/>
      <c r="SWX21" s="125"/>
      <c r="SWY21" s="125"/>
      <c r="SWZ21" s="125"/>
      <c r="SXA21" s="125"/>
      <c r="SXB21" s="125"/>
      <c r="SXC21" s="125"/>
      <c r="SXD21" s="125"/>
      <c r="SXE21" s="125"/>
      <c r="SXF21" s="125"/>
      <c r="SXG21" s="125"/>
      <c r="SXH21" s="125"/>
      <c r="SXI21" s="125"/>
      <c r="SXJ21" s="125"/>
      <c r="SXK21" s="125"/>
      <c r="SXL21" s="125"/>
      <c r="SXM21" s="125"/>
      <c r="SXN21" s="125"/>
      <c r="SXO21" s="125"/>
      <c r="SXP21" s="125"/>
      <c r="SXQ21" s="125"/>
      <c r="SXR21" s="125"/>
      <c r="SXS21" s="125"/>
      <c r="SXT21" s="125"/>
      <c r="SXU21" s="125"/>
      <c r="SXV21" s="125"/>
      <c r="SXW21" s="125"/>
      <c r="SXX21" s="125"/>
      <c r="SXY21" s="125"/>
      <c r="SXZ21" s="125"/>
      <c r="SYA21" s="125"/>
      <c r="SYB21" s="125"/>
      <c r="SYC21" s="125"/>
      <c r="SYD21" s="125"/>
      <c r="SYE21" s="125"/>
      <c r="SYF21" s="125"/>
      <c r="SYG21" s="125"/>
      <c r="SYH21" s="125"/>
      <c r="SYI21" s="125"/>
      <c r="SYJ21" s="125"/>
      <c r="SYK21" s="125"/>
      <c r="SYL21" s="125"/>
      <c r="SYM21" s="125"/>
      <c r="SYN21" s="125"/>
      <c r="SYO21" s="125"/>
      <c r="SYP21" s="125"/>
      <c r="SYQ21" s="125"/>
      <c r="SYR21" s="125"/>
      <c r="SYS21" s="125"/>
      <c r="SYT21" s="125"/>
      <c r="SYU21" s="125"/>
      <c r="SYV21" s="125"/>
      <c r="SYW21" s="125"/>
      <c r="SYX21" s="125"/>
      <c r="SYY21" s="125"/>
      <c r="SYZ21" s="125"/>
      <c r="SZA21" s="125"/>
      <c r="SZB21" s="125"/>
      <c r="SZC21" s="125"/>
      <c r="SZD21" s="125"/>
      <c r="SZE21" s="125"/>
      <c r="SZF21" s="125"/>
      <c r="SZG21" s="125"/>
      <c r="SZH21" s="125"/>
      <c r="SZI21" s="125"/>
      <c r="SZJ21" s="125"/>
      <c r="SZK21" s="125"/>
      <c r="SZL21" s="125"/>
      <c r="SZM21" s="125"/>
      <c r="SZN21" s="125"/>
      <c r="SZO21" s="125"/>
      <c r="SZP21" s="125"/>
      <c r="SZQ21" s="125"/>
      <c r="SZR21" s="125"/>
      <c r="SZS21" s="125"/>
      <c r="SZT21" s="125"/>
      <c r="SZU21" s="125"/>
      <c r="SZV21" s="125"/>
      <c r="SZW21" s="125"/>
      <c r="SZX21" s="125"/>
      <c r="SZY21" s="125"/>
      <c r="SZZ21" s="125"/>
      <c r="TAA21" s="125"/>
      <c r="TAB21" s="125"/>
      <c r="TAC21" s="125"/>
      <c r="TAD21" s="125"/>
      <c r="TAE21" s="125"/>
      <c r="TAF21" s="125"/>
      <c r="TAG21" s="125"/>
      <c r="TAH21" s="125"/>
      <c r="TAI21" s="125"/>
      <c r="TAJ21" s="125"/>
      <c r="TAK21" s="125"/>
      <c r="TAL21" s="125"/>
      <c r="TAM21" s="125"/>
      <c r="TAN21" s="125"/>
      <c r="TAO21" s="125"/>
      <c r="TAP21" s="125"/>
      <c r="TAQ21" s="125"/>
      <c r="TAR21" s="125"/>
      <c r="TAS21" s="125"/>
      <c r="TAT21" s="125"/>
      <c r="TAU21" s="125"/>
      <c r="TAV21" s="125"/>
      <c r="TAW21" s="125"/>
      <c r="TAX21" s="125"/>
      <c r="TAY21" s="125"/>
      <c r="TAZ21" s="125"/>
      <c r="TBA21" s="125"/>
      <c r="TBB21" s="125"/>
      <c r="TBC21" s="125"/>
      <c r="TBD21" s="125"/>
      <c r="TBE21" s="125"/>
      <c r="TBF21" s="125"/>
      <c r="TBG21" s="125"/>
      <c r="TBH21" s="125"/>
      <c r="TBI21" s="125"/>
      <c r="TBJ21" s="125"/>
      <c r="TBK21" s="125"/>
      <c r="TBL21" s="125"/>
      <c r="TBM21" s="125"/>
      <c r="TBN21" s="125"/>
      <c r="TBO21" s="125"/>
      <c r="TBP21" s="125"/>
      <c r="TBQ21" s="125"/>
      <c r="TBR21" s="125"/>
      <c r="TBS21" s="125"/>
      <c r="TBT21" s="125"/>
      <c r="TBU21" s="125"/>
      <c r="TBV21" s="125"/>
      <c r="TBW21" s="125"/>
      <c r="TBX21" s="125"/>
      <c r="TBY21" s="125"/>
      <c r="TBZ21" s="125"/>
      <c r="TCA21" s="125"/>
      <c r="TCB21" s="125"/>
      <c r="TCC21" s="125"/>
      <c r="TCD21" s="125"/>
      <c r="TCE21" s="125"/>
      <c r="TCF21" s="125"/>
      <c r="TCG21" s="125"/>
      <c r="TCH21" s="125"/>
      <c r="TCI21" s="125"/>
      <c r="TCJ21" s="125"/>
      <c r="TCK21" s="125"/>
      <c r="TCL21" s="125"/>
      <c r="TCM21" s="125"/>
      <c r="TCN21" s="125"/>
      <c r="TCO21" s="125"/>
      <c r="TCP21" s="125"/>
      <c r="TCQ21" s="125"/>
      <c r="TCR21" s="125"/>
      <c r="TCS21" s="125"/>
      <c r="TCT21" s="125"/>
      <c r="TCU21" s="125"/>
      <c r="TCV21" s="125"/>
      <c r="TCW21" s="125"/>
      <c r="TCX21" s="125"/>
      <c r="TCY21" s="125"/>
      <c r="TCZ21" s="125"/>
      <c r="TDA21" s="125"/>
      <c r="TDB21" s="125"/>
      <c r="TDC21" s="125"/>
      <c r="TDD21" s="125"/>
      <c r="TDE21" s="125"/>
      <c r="TDF21" s="125"/>
      <c r="TDG21" s="125"/>
      <c r="TDH21" s="125"/>
      <c r="TDI21" s="125"/>
      <c r="TDJ21" s="125"/>
      <c r="TDK21" s="125"/>
      <c r="TDL21" s="125"/>
      <c r="TDM21" s="125"/>
      <c r="TDN21" s="125"/>
      <c r="TDO21" s="125"/>
      <c r="TDP21" s="125"/>
      <c r="TDQ21" s="125"/>
      <c r="TDR21" s="125"/>
      <c r="TDS21" s="125"/>
      <c r="TDT21" s="125"/>
      <c r="TDU21" s="125"/>
      <c r="TDV21" s="125"/>
      <c r="TDW21" s="125"/>
      <c r="TDX21" s="125"/>
      <c r="TDY21" s="125"/>
      <c r="TDZ21" s="125"/>
      <c r="TEA21" s="125"/>
      <c r="TEB21" s="125"/>
      <c r="TEC21" s="125"/>
      <c r="TED21" s="125"/>
      <c r="TEE21" s="125"/>
      <c r="TEF21" s="125"/>
      <c r="TEG21" s="125"/>
      <c r="TEH21" s="125"/>
      <c r="TEI21" s="125"/>
      <c r="TEJ21" s="125"/>
      <c r="TEK21" s="125"/>
      <c r="TEL21" s="125"/>
      <c r="TEM21" s="125"/>
      <c r="TEN21" s="125"/>
      <c r="TEO21" s="125"/>
      <c r="TEP21" s="125"/>
      <c r="TEQ21" s="125"/>
      <c r="TER21" s="125"/>
      <c r="TES21" s="125"/>
      <c r="TET21" s="125"/>
      <c r="TEU21" s="125"/>
      <c r="TEV21" s="125"/>
      <c r="TEW21" s="125"/>
      <c r="TEX21" s="125"/>
      <c r="TEY21" s="125"/>
      <c r="TEZ21" s="125"/>
      <c r="TFA21" s="125"/>
      <c r="TFB21" s="125"/>
      <c r="TFC21" s="125"/>
      <c r="TFD21" s="125"/>
      <c r="TFE21" s="125"/>
      <c r="TFF21" s="125"/>
      <c r="TFG21" s="125"/>
      <c r="TFH21" s="125"/>
      <c r="TFI21" s="125"/>
      <c r="TFJ21" s="125"/>
      <c r="TFK21" s="125"/>
      <c r="TFL21" s="125"/>
      <c r="TFM21" s="125"/>
      <c r="TFN21" s="125"/>
      <c r="TFO21" s="125"/>
      <c r="TFP21" s="125"/>
      <c r="TFQ21" s="125"/>
      <c r="TFR21" s="125"/>
      <c r="TFS21" s="125"/>
      <c r="TFT21" s="125"/>
      <c r="TFU21" s="125"/>
      <c r="TFV21" s="125"/>
      <c r="TFW21" s="125"/>
      <c r="TFX21" s="125"/>
      <c r="TFY21" s="125"/>
      <c r="TFZ21" s="125"/>
      <c r="TGA21" s="125"/>
      <c r="TGB21" s="125"/>
      <c r="TGC21" s="125"/>
      <c r="TGD21" s="125"/>
      <c r="TGE21" s="125"/>
      <c r="TGF21" s="125"/>
      <c r="TGG21" s="125"/>
      <c r="TGH21" s="125"/>
      <c r="TGI21" s="125"/>
      <c r="TGJ21" s="125"/>
      <c r="TGK21" s="125"/>
      <c r="TGL21" s="125"/>
      <c r="TGM21" s="125"/>
      <c r="TGN21" s="125"/>
      <c r="TGO21" s="125"/>
      <c r="TGP21" s="125"/>
      <c r="TGQ21" s="125"/>
      <c r="TGR21" s="125"/>
      <c r="TGS21" s="125"/>
      <c r="TGT21" s="125"/>
      <c r="TGU21" s="125"/>
      <c r="TGV21" s="125"/>
      <c r="TGW21" s="125"/>
      <c r="TGX21" s="125"/>
      <c r="TGY21" s="125"/>
      <c r="TGZ21" s="125"/>
      <c r="THA21" s="125"/>
      <c r="THB21" s="125"/>
      <c r="THC21" s="125"/>
      <c r="THD21" s="125"/>
      <c r="THE21" s="125"/>
      <c r="THF21" s="125"/>
      <c r="THG21" s="125"/>
      <c r="THH21" s="125"/>
      <c r="THI21" s="125"/>
      <c r="THJ21" s="125"/>
      <c r="THK21" s="125"/>
      <c r="THL21" s="125"/>
      <c r="THM21" s="125"/>
      <c r="THN21" s="125"/>
      <c r="THO21" s="125"/>
      <c r="THP21" s="125"/>
      <c r="THQ21" s="125"/>
      <c r="THR21" s="125"/>
      <c r="THS21" s="125"/>
      <c r="THT21" s="125"/>
      <c r="THU21" s="125"/>
      <c r="THV21" s="125"/>
      <c r="THW21" s="125"/>
      <c r="THX21" s="125"/>
      <c r="THY21" s="125"/>
      <c r="THZ21" s="125"/>
      <c r="TIA21" s="125"/>
      <c r="TIB21" s="125"/>
      <c r="TIC21" s="125"/>
      <c r="TID21" s="125"/>
      <c r="TIE21" s="125"/>
      <c r="TIF21" s="125"/>
      <c r="TIG21" s="125"/>
      <c r="TIH21" s="125"/>
      <c r="TII21" s="125"/>
      <c r="TIJ21" s="125"/>
      <c r="TIK21" s="125"/>
      <c r="TIL21" s="125"/>
      <c r="TIM21" s="125"/>
      <c r="TIN21" s="125"/>
      <c r="TIO21" s="125"/>
      <c r="TIP21" s="125"/>
      <c r="TIQ21" s="125"/>
      <c r="TIR21" s="125"/>
      <c r="TIS21" s="125"/>
      <c r="TIT21" s="125"/>
      <c r="TIU21" s="125"/>
      <c r="TIV21" s="125"/>
      <c r="TIW21" s="125"/>
      <c r="TIX21" s="125"/>
      <c r="TIY21" s="125"/>
      <c r="TIZ21" s="125"/>
      <c r="TJA21" s="125"/>
      <c r="TJB21" s="125"/>
      <c r="TJC21" s="125"/>
      <c r="TJD21" s="125"/>
      <c r="TJE21" s="125"/>
      <c r="TJF21" s="125"/>
      <c r="TJG21" s="125"/>
      <c r="TJH21" s="125"/>
      <c r="TJI21" s="125"/>
      <c r="TJJ21" s="125"/>
      <c r="TJK21" s="125"/>
      <c r="TJL21" s="125"/>
      <c r="TJM21" s="125"/>
      <c r="TJN21" s="125"/>
      <c r="TJO21" s="125"/>
      <c r="TJP21" s="125"/>
      <c r="TJQ21" s="125"/>
      <c r="TJR21" s="125"/>
      <c r="TJS21" s="125"/>
      <c r="TJT21" s="125"/>
      <c r="TJU21" s="125"/>
      <c r="TJV21" s="125"/>
      <c r="TJW21" s="125"/>
      <c r="TJX21" s="125"/>
      <c r="TJY21" s="125"/>
      <c r="TJZ21" s="125"/>
      <c r="TKA21" s="125"/>
      <c r="TKB21" s="125"/>
      <c r="TKC21" s="125"/>
      <c r="TKD21" s="125"/>
      <c r="TKE21" s="125"/>
      <c r="TKF21" s="125"/>
      <c r="TKG21" s="125"/>
      <c r="TKH21" s="125"/>
      <c r="TKI21" s="125"/>
      <c r="TKJ21" s="125"/>
      <c r="TKK21" s="125"/>
      <c r="TKL21" s="125"/>
      <c r="TKM21" s="125"/>
      <c r="TKN21" s="125"/>
      <c r="TKO21" s="125"/>
      <c r="TKP21" s="125"/>
      <c r="TKQ21" s="125"/>
      <c r="TKR21" s="125"/>
      <c r="TKS21" s="125"/>
      <c r="TKT21" s="125"/>
      <c r="TKU21" s="125"/>
      <c r="TKV21" s="125"/>
      <c r="TKW21" s="125"/>
      <c r="TKX21" s="125"/>
      <c r="TKY21" s="125"/>
      <c r="TKZ21" s="125"/>
      <c r="TLA21" s="125"/>
      <c r="TLB21" s="125"/>
      <c r="TLC21" s="125"/>
      <c r="TLD21" s="125"/>
      <c r="TLE21" s="125"/>
      <c r="TLF21" s="125"/>
      <c r="TLG21" s="125"/>
      <c r="TLH21" s="125"/>
      <c r="TLI21" s="125"/>
      <c r="TLJ21" s="125"/>
      <c r="TLK21" s="125"/>
      <c r="TLL21" s="125"/>
      <c r="TLM21" s="125"/>
      <c r="TLN21" s="125"/>
      <c r="TLO21" s="125"/>
      <c r="TLP21" s="125"/>
      <c r="TLQ21" s="125"/>
      <c r="TLR21" s="125"/>
      <c r="TLS21" s="125"/>
      <c r="TLT21" s="125"/>
      <c r="TLU21" s="125"/>
      <c r="TLV21" s="125"/>
      <c r="TLW21" s="125"/>
      <c r="TLX21" s="125"/>
      <c r="TLY21" s="125"/>
      <c r="TLZ21" s="125"/>
      <c r="TMA21" s="125"/>
      <c r="TMB21" s="125"/>
      <c r="TMC21" s="125"/>
      <c r="TMD21" s="125"/>
      <c r="TME21" s="125"/>
      <c r="TMF21" s="125"/>
      <c r="TMG21" s="125"/>
      <c r="TMH21" s="125"/>
      <c r="TMI21" s="125"/>
      <c r="TMJ21" s="125"/>
      <c r="TMK21" s="125"/>
      <c r="TML21" s="125"/>
      <c r="TMM21" s="125"/>
      <c r="TMN21" s="125"/>
      <c r="TMO21" s="125"/>
      <c r="TMP21" s="125"/>
      <c r="TMQ21" s="125"/>
      <c r="TMR21" s="125"/>
      <c r="TMS21" s="125"/>
      <c r="TMT21" s="125"/>
      <c r="TMU21" s="125"/>
      <c r="TMV21" s="125"/>
      <c r="TMW21" s="125"/>
      <c r="TMX21" s="125"/>
      <c r="TMY21" s="125"/>
      <c r="TMZ21" s="125"/>
      <c r="TNA21" s="125"/>
      <c r="TNB21" s="125"/>
      <c r="TNC21" s="125"/>
      <c r="TND21" s="125"/>
      <c r="TNE21" s="125"/>
      <c r="TNF21" s="125"/>
      <c r="TNG21" s="125"/>
      <c r="TNH21" s="125"/>
      <c r="TNI21" s="125"/>
      <c r="TNJ21" s="125"/>
      <c r="TNK21" s="125"/>
      <c r="TNL21" s="125"/>
      <c r="TNM21" s="125"/>
      <c r="TNN21" s="125"/>
      <c r="TNO21" s="125"/>
      <c r="TNP21" s="125"/>
      <c r="TNQ21" s="125"/>
      <c r="TNR21" s="125"/>
      <c r="TNS21" s="125"/>
      <c r="TNT21" s="125"/>
      <c r="TNU21" s="125"/>
      <c r="TNV21" s="125"/>
      <c r="TNW21" s="125"/>
      <c r="TNX21" s="125"/>
      <c r="TNY21" s="125"/>
      <c r="TNZ21" s="125"/>
      <c r="TOA21" s="125"/>
      <c r="TOB21" s="125"/>
      <c r="TOC21" s="125"/>
      <c r="TOD21" s="125"/>
      <c r="TOE21" s="125"/>
      <c r="TOF21" s="125"/>
      <c r="TOG21" s="125"/>
      <c r="TOH21" s="125"/>
      <c r="TOI21" s="125"/>
      <c r="TOJ21" s="125"/>
      <c r="TOK21" s="125"/>
      <c r="TOL21" s="125"/>
      <c r="TOM21" s="125"/>
      <c r="TON21" s="125"/>
      <c r="TOO21" s="125"/>
      <c r="TOP21" s="125"/>
      <c r="TOQ21" s="125"/>
      <c r="TOR21" s="125"/>
      <c r="TOS21" s="125"/>
      <c r="TOT21" s="125"/>
      <c r="TOU21" s="125"/>
      <c r="TOV21" s="125"/>
      <c r="TOW21" s="125"/>
      <c r="TOX21" s="125"/>
      <c r="TOY21" s="125"/>
      <c r="TOZ21" s="125"/>
      <c r="TPA21" s="125"/>
      <c r="TPB21" s="125"/>
      <c r="TPC21" s="125"/>
      <c r="TPD21" s="125"/>
      <c r="TPE21" s="125"/>
      <c r="TPF21" s="125"/>
      <c r="TPG21" s="125"/>
      <c r="TPH21" s="125"/>
      <c r="TPI21" s="125"/>
      <c r="TPJ21" s="125"/>
      <c r="TPK21" s="125"/>
      <c r="TPL21" s="125"/>
      <c r="TPM21" s="125"/>
      <c r="TPN21" s="125"/>
      <c r="TPO21" s="125"/>
      <c r="TPP21" s="125"/>
      <c r="TPQ21" s="125"/>
      <c r="TPR21" s="125"/>
      <c r="TPS21" s="125"/>
      <c r="TPT21" s="125"/>
      <c r="TPU21" s="125"/>
      <c r="TPV21" s="125"/>
      <c r="TPW21" s="125"/>
      <c r="TPX21" s="125"/>
      <c r="TPY21" s="125"/>
      <c r="TPZ21" s="125"/>
      <c r="TQA21" s="125"/>
      <c r="TQB21" s="125"/>
      <c r="TQC21" s="125"/>
      <c r="TQD21" s="125"/>
      <c r="TQE21" s="125"/>
      <c r="TQF21" s="125"/>
      <c r="TQG21" s="125"/>
      <c r="TQH21" s="125"/>
      <c r="TQI21" s="125"/>
      <c r="TQJ21" s="125"/>
      <c r="TQK21" s="125"/>
      <c r="TQL21" s="125"/>
      <c r="TQM21" s="125"/>
      <c r="TQN21" s="125"/>
      <c r="TQO21" s="125"/>
      <c r="TQP21" s="125"/>
      <c r="TQQ21" s="125"/>
      <c r="TQR21" s="125"/>
      <c r="TQS21" s="125"/>
      <c r="TQT21" s="125"/>
      <c r="TQU21" s="125"/>
      <c r="TQV21" s="125"/>
      <c r="TQW21" s="125"/>
      <c r="TQX21" s="125"/>
      <c r="TQY21" s="125"/>
      <c r="TQZ21" s="125"/>
      <c r="TRA21" s="125"/>
      <c r="TRB21" s="125"/>
      <c r="TRC21" s="125"/>
      <c r="TRD21" s="125"/>
      <c r="TRE21" s="125"/>
      <c r="TRF21" s="125"/>
      <c r="TRG21" s="125"/>
      <c r="TRH21" s="125"/>
      <c r="TRI21" s="125"/>
      <c r="TRJ21" s="125"/>
      <c r="TRK21" s="125"/>
      <c r="TRL21" s="125"/>
      <c r="TRM21" s="125"/>
      <c r="TRN21" s="125"/>
      <c r="TRO21" s="125"/>
      <c r="TRP21" s="125"/>
      <c r="TRQ21" s="125"/>
      <c r="TRR21" s="125"/>
      <c r="TRS21" s="125"/>
      <c r="TRT21" s="125"/>
      <c r="TRU21" s="125"/>
      <c r="TRV21" s="125"/>
      <c r="TRW21" s="125"/>
      <c r="TRX21" s="125"/>
      <c r="TRY21" s="125"/>
      <c r="TRZ21" s="125"/>
      <c r="TSA21" s="125"/>
      <c r="TSB21" s="125"/>
      <c r="TSC21" s="125"/>
      <c r="TSD21" s="125"/>
      <c r="TSE21" s="125"/>
      <c r="TSF21" s="125"/>
      <c r="TSG21" s="125"/>
      <c r="TSH21" s="125"/>
      <c r="TSI21" s="125"/>
      <c r="TSJ21" s="125"/>
      <c r="TSK21" s="125"/>
      <c r="TSL21" s="125"/>
      <c r="TSM21" s="125"/>
      <c r="TSN21" s="125"/>
      <c r="TSO21" s="125"/>
      <c r="TSP21" s="125"/>
      <c r="TSQ21" s="125"/>
      <c r="TSR21" s="125"/>
      <c r="TSS21" s="125"/>
      <c r="TST21" s="125"/>
      <c r="TSU21" s="125"/>
      <c r="TSV21" s="125"/>
      <c r="TSW21" s="125"/>
      <c r="TSX21" s="125"/>
      <c r="TSY21" s="125"/>
      <c r="TSZ21" s="125"/>
      <c r="TTA21" s="125"/>
      <c r="TTB21" s="125"/>
      <c r="TTC21" s="125"/>
      <c r="TTD21" s="125"/>
      <c r="TTE21" s="125"/>
      <c r="TTF21" s="125"/>
      <c r="TTG21" s="125"/>
      <c r="TTH21" s="125"/>
      <c r="TTI21" s="125"/>
      <c r="TTJ21" s="125"/>
      <c r="TTK21" s="125"/>
      <c r="TTL21" s="125"/>
      <c r="TTM21" s="125"/>
      <c r="TTN21" s="125"/>
      <c r="TTO21" s="125"/>
      <c r="TTP21" s="125"/>
      <c r="TTQ21" s="125"/>
      <c r="TTR21" s="125"/>
      <c r="TTS21" s="125"/>
      <c r="TTT21" s="125"/>
      <c r="TTU21" s="125"/>
      <c r="TTV21" s="125"/>
      <c r="TTW21" s="125"/>
      <c r="TTX21" s="125"/>
      <c r="TTY21" s="125"/>
      <c r="TTZ21" s="125"/>
      <c r="TUA21" s="125"/>
      <c r="TUB21" s="125"/>
      <c r="TUC21" s="125"/>
      <c r="TUD21" s="125"/>
      <c r="TUE21" s="125"/>
      <c r="TUF21" s="125"/>
      <c r="TUG21" s="125"/>
      <c r="TUH21" s="125"/>
      <c r="TUI21" s="125"/>
      <c r="TUJ21" s="125"/>
      <c r="TUK21" s="125"/>
      <c r="TUL21" s="125"/>
      <c r="TUM21" s="125"/>
      <c r="TUN21" s="125"/>
      <c r="TUO21" s="125"/>
      <c r="TUP21" s="125"/>
      <c r="TUQ21" s="125"/>
      <c r="TUR21" s="125"/>
      <c r="TUS21" s="125"/>
      <c r="TUT21" s="125"/>
      <c r="TUU21" s="125"/>
      <c r="TUV21" s="125"/>
      <c r="TUW21" s="125"/>
      <c r="TUX21" s="125"/>
      <c r="TUY21" s="125"/>
      <c r="TUZ21" s="125"/>
      <c r="TVA21" s="125"/>
      <c r="TVB21" s="125"/>
      <c r="TVC21" s="125"/>
      <c r="TVD21" s="125"/>
      <c r="TVE21" s="125"/>
      <c r="TVF21" s="125"/>
      <c r="TVG21" s="125"/>
      <c r="TVH21" s="125"/>
      <c r="TVI21" s="125"/>
      <c r="TVJ21" s="125"/>
      <c r="TVK21" s="125"/>
      <c r="TVL21" s="125"/>
      <c r="TVM21" s="125"/>
      <c r="TVN21" s="125"/>
      <c r="TVO21" s="125"/>
      <c r="TVP21" s="125"/>
      <c r="TVQ21" s="125"/>
      <c r="TVR21" s="125"/>
      <c r="TVS21" s="125"/>
      <c r="TVT21" s="125"/>
      <c r="TVU21" s="125"/>
      <c r="TVV21" s="125"/>
      <c r="TVW21" s="125"/>
      <c r="TVX21" s="125"/>
      <c r="TVY21" s="125"/>
      <c r="TVZ21" s="125"/>
      <c r="TWA21" s="125"/>
      <c r="TWB21" s="125"/>
      <c r="TWC21" s="125"/>
      <c r="TWD21" s="125"/>
      <c r="TWE21" s="125"/>
      <c r="TWF21" s="125"/>
      <c r="TWG21" s="125"/>
      <c r="TWH21" s="125"/>
      <c r="TWI21" s="125"/>
      <c r="TWJ21" s="125"/>
      <c r="TWK21" s="125"/>
      <c r="TWL21" s="125"/>
      <c r="TWM21" s="125"/>
      <c r="TWN21" s="125"/>
      <c r="TWO21" s="125"/>
      <c r="TWP21" s="125"/>
      <c r="TWQ21" s="125"/>
      <c r="TWR21" s="125"/>
      <c r="TWS21" s="125"/>
      <c r="TWT21" s="125"/>
      <c r="TWU21" s="125"/>
      <c r="TWV21" s="125"/>
      <c r="TWW21" s="125"/>
      <c r="TWX21" s="125"/>
      <c r="TWY21" s="125"/>
      <c r="TWZ21" s="125"/>
      <c r="TXA21" s="125"/>
      <c r="TXB21" s="125"/>
      <c r="TXC21" s="125"/>
      <c r="TXD21" s="125"/>
      <c r="TXE21" s="125"/>
      <c r="TXF21" s="125"/>
      <c r="TXG21" s="125"/>
      <c r="TXH21" s="125"/>
      <c r="TXI21" s="125"/>
      <c r="TXJ21" s="125"/>
      <c r="TXK21" s="125"/>
      <c r="TXL21" s="125"/>
      <c r="TXM21" s="125"/>
      <c r="TXN21" s="125"/>
      <c r="TXO21" s="125"/>
      <c r="TXP21" s="125"/>
      <c r="TXQ21" s="125"/>
      <c r="TXR21" s="125"/>
      <c r="TXS21" s="125"/>
      <c r="TXT21" s="125"/>
      <c r="TXU21" s="125"/>
      <c r="TXV21" s="125"/>
      <c r="TXW21" s="125"/>
      <c r="TXX21" s="125"/>
      <c r="TXY21" s="125"/>
      <c r="TXZ21" s="125"/>
      <c r="TYA21" s="125"/>
      <c r="TYB21" s="125"/>
      <c r="TYC21" s="125"/>
      <c r="TYD21" s="125"/>
      <c r="TYE21" s="125"/>
      <c r="TYF21" s="125"/>
      <c r="TYG21" s="125"/>
      <c r="TYH21" s="125"/>
      <c r="TYI21" s="125"/>
      <c r="TYJ21" s="125"/>
      <c r="TYK21" s="125"/>
      <c r="TYL21" s="125"/>
      <c r="TYM21" s="125"/>
      <c r="TYN21" s="125"/>
      <c r="TYO21" s="125"/>
      <c r="TYP21" s="125"/>
      <c r="TYQ21" s="125"/>
      <c r="TYR21" s="125"/>
      <c r="TYS21" s="125"/>
      <c r="TYT21" s="125"/>
      <c r="TYU21" s="125"/>
      <c r="TYV21" s="125"/>
      <c r="TYW21" s="125"/>
      <c r="TYX21" s="125"/>
      <c r="TYY21" s="125"/>
      <c r="TYZ21" s="125"/>
      <c r="TZA21" s="125"/>
      <c r="TZB21" s="125"/>
      <c r="TZC21" s="125"/>
      <c r="TZD21" s="125"/>
      <c r="TZE21" s="125"/>
      <c r="TZF21" s="125"/>
      <c r="TZG21" s="125"/>
      <c r="TZH21" s="125"/>
      <c r="TZI21" s="125"/>
      <c r="TZJ21" s="125"/>
      <c r="TZK21" s="125"/>
      <c r="TZL21" s="125"/>
      <c r="TZM21" s="125"/>
      <c r="TZN21" s="125"/>
      <c r="TZO21" s="125"/>
      <c r="TZP21" s="125"/>
      <c r="TZQ21" s="125"/>
      <c r="TZR21" s="125"/>
      <c r="TZS21" s="125"/>
      <c r="TZT21" s="125"/>
      <c r="TZU21" s="125"/>
      <c r="TZV21" s="125"/>
      <c r="TZW21" s="125"/>
      <c r="TZX21" s="125"/>
      <c r="TZY21" s="125"/>
      <c r="TZZ21" s="125"/>
      <c r="UAA21" s="125"/>
      <c r="UAB21" s="125"/>
      <c r="UAC21" s="125"/>
      <c r="UAD21" s="125"/>
      <c r="UAE21" s="125"/>
      <c r="UAF21" s="125"/>
      <c r="UAG21" s="125"/>
      <c r="UAH21" s="125"/>
      <c r="UAI21" s="125"/>
      <c r="UAJ21" s="125"/>
      <c r="UAK21" s="125"/>
      <c r="UAL21" s="125"/>
      <c r="UAM21" s="125"/>
      <c r="UAN21" s="125"/>
      <c r="UAO21" s="125"/>
      <c r="UAP21" s="125"/>
      <c r="UAQ21" s="125"/>
      <c r="UAR21" s="125"/>
      <c r="UAS21" s="125"/>
      <c r="UAT21" s="125"/>
      <c r="UAU21" s="125"/>
      <c r="UAV21" s="125"/>
      <c r="UAW21" s="125"/>
      <c r="UAX21" s="125"/>
      <c r="UAY21" s="125"/>
      <c r="UAZ21" s="125"/>
      <c r="UBA21" s="125"/>
      <c r="UBB21" s="125"/>
      <c r="UBC21" s="125"/>
      <c r="UBD21" s="125"/>
      <c r="UBE21" s="125"/>
      <c r="UBF21" s="125"/>
      <c r="UBG21" s="125"/>
      <c r="UBH21" s="125"/>
      <c r="UBI21" s="125"/>
      <c r="UBJ21" s="125"/>
      <c r="UBK21" s="125"/>
      <c r="UBL21" s="125"/>
      <c r="UBM21" s="125"/>
      <c r="UBN21" s="125"/>
      <c r="UBO21" s="125"/>
      <c r="UBP21" s="125"/>
      <c r="UBQ21" s="125"/>
      <c r="UBR21" s="125"/>
      <c r="UBS21" s="125"/>
      <c r="UBT21" s="125"/>
      <c r="UBU21" s="125"/>
      <c r="UBV21" s="125"/>
      <c r="UBW21" s="125"/>
      <c r="UBX21" s="125"/>
      <c r="UBY21" s="125"/>
      <c r="UBZ21" s="125"/>
      <c r="UCA21" s="125"/>
      <c r="UCB21" s="125"/>
      <c r="UCC21" s="125"/>
      <c r="UCD21" s="125"/>
      <c r="UCE21" s="125"/>
      <c r="UCF21" s="125"/>
      <c r="UCG21" s="125"/>
      <c r="UCH21" s="125"/>
      <c r="UCI21" s="125"/>
      <c r="UCJ21" s="125"/>
      <c r="UCK21" s="125"/>
      <c r="UCL21" s="125"/>
      <c r="UCM21" s="125"/>
      <c r="UCN21" s="125"/>
      <c r="UCO21" s="125"/>
      <c r="UCP21" s="125"/>
      <c r="UCQ21" s="125"/>
      <c r="UCR21" s="125"/>
      <c r="UCS21" s="125"/>
      <c r="UCT21" s="125"/>
      <c r="UCU21" s="125"/>
      <c r="UCV21" s="125"/>
      <c r="UCW21" s="125"/>
      <c r="UCX21" s="125"/>
      <c r="UCY21" s="125"/>
      <c r="UCZ21" s="125"/>
      <c r="UDA21" s="125"/>
      <c r="UDB21" s="125"/>
      <c r="UDC21" s="125"/>
      <c r="UDD21" s="125"/>
      <c r="UDE21" s="125"/>
      <c r="UDF21" s="125"/>
      <c r="UDG21" s="125"/>
      <c r="UDH21" s="125"/>
      <c r="UDI21" s="125"/>
      <c r="UDJ21" s="125"/>
      <c r="UDK21" s="125"/>
      <c r="UDL21" s="125"/>
      <c r="UDM21" s="125"/>
      <c r="UDN21" s="125"/>
      <c r="UDO21" s="125"/>
      <c r="UDP21" s="125"/>
      <c r="UDQ21" s="125"/>
      <c r="UDR21" s="125"/>
      <c r="UDS21" s="125"/>
      <c r="UDT21" s="125"/>
      <c r="UDU21" s="125"/>
      <c r="UDV21" s="125"/>
      <c r="UDW21" s="125"/>
      <c r="UDX21" s="125"/>
      <c r="UDY21" s="125"/>
      <c r="UDZ21" s="125"/>
      <c r="UEA21" s="125"/>
      <c r="UEB21" s="125"/>
      <c r="UEC21" s="125"/>
      <c r="UED21" s="125"/>
      <c r="UEE21" s="125"/>
      <c r="UEF21" s="125"/>
      <c r="UEG21" s="125"/>
      <c r="UEH21" s="125"/>
      <c r="UEI21" s="125"/>
      <c r="UEJ21" s="125"/>
      <c r="UEK21" s="125"/>
      <c r="UEL21" s="125"/>
      <c r="UEM21" s="125"/>
      <c r="UEN21" s="125"/>
      <c r="UEO21" s="125"/>
      <c r="UEP21" s="125"/>
      <c r="UEQ21" s="125"/>
      <c r="UER21" s="125"/>
      <c r="UES21" s="125"/>
      <c r="UET21" s="125"/>
      <c r="UEU21" s="125"/>
      <c r="UEV21" s="125"/>
      <c r="UEW21" s="125"/>
      <c r="UEX21" s="125"/>
      <c r="UEY21" s="125"/>
      <c r="UEZ21" s="125"/>
      <c r="UFA21" s="125"/>
      <c r="UFB21" s="125"/>
      <c r="UFC21" s="125"/>
      <c r="UFD21" s="125"/>
      <c r="UFE21" s="125"/>
      <c r="UFF21" s="125"/>
      <c r="UFG21" s="125"/>
      <c r="UFH21" s="125"/>
      <c r="UFI21" s="125"/>
      <c r="UFJ21" s="125"/>
      <c r="UFK21" s="125"/>
      <c r="UFL21" s="125"/>
      <c r="UFM21" s="125"/>
      <c r="UFN21" s="125"/>
      <c r="UFO21" s="125"/>
      <c r="UFP21" s="125"/>
      <c r="UFQ21" s="125"/>
      <c r="UFR21" s="125"/>
      <c r="UFS21" s="125"/>
      <c r="UFT21" s="125"/>
      <c r="UFU21" s="125"/>
      <c r="UFV21" s="125"/>
      <c r="UFW21" s="125"/>
      <c r="UFX21" s="125"/>
      <c r="UFY21" s="125"/>
      <c r="UFZ21" s="125"/>
      <c r="UGA21" s="125"/>
      <c r="UGB21" s="125"/>
      <c r="UGC21" s="125"/>
      <c r="UGD21" s="125"/>
      <c r="UGE21" s="125"/>
      <c r="UGF21" s="125"/>
      <c r="UGG21" s="125"/>
      <c r="UGH21" s="125"/>
      <c r="UGI21" s="125"/>
      <c r="UGJ21" s="125"/>
      <c r="UGK21" s="125"/>
      <c r="UGL21" s="125"/>
      <c r="UGM21" s="125"/>
      <c r="UGN21" s="125"/>
      <c r="UGO21" s="125"/>
      <c r="UGP21" s="125"/>
      <c r="UGQ21" s="125"/>
      <c r="UGR21" s="125"/>
      <c r="UGS21" s="125"/>
      <c r="UGT21" s="125"/>
      <c r="UGU21" s="125"/>
      <c r="UGV21" s="125"/>
      <c r="UGW21" s="125"/>
      <c r="UGX21" s="125"/>
      <c r="UGY21" s="125"/>
      <c r="UGZ21" s="125"/>
      <c r="UHA21" s="125"/>
      <c r="UHB21" s="125"/>
      <c r="UHC21" s="125"/>
      <c r="UHD21" s="125"/>
      <c r="UHE21" s="125"/>
      <c r="UHF21" s="125"/>
      <c r="UHG21" s="125"/>
      <c r="UHH21" s="125"/>
      <c r="UHI21" s="125"/>
      <c r="UHJ21" s="125"/>
      <c r="UHK21" s="125"/>
      <c r="UHL21" s="125"/>
      <c r="UHM21" s="125"/>
      <c r="UHN21" s="125"/>
      <c r="UHO21" s="125"/>
      <c r="UHP21" s="125"/>
      <c r="UHQ21" s="125"/>
      <c r="UHR21" s="125"/>
      <c r="UHS21" s="125"/>
      <c r="UHT21" s="125"/>
      <c r="UHU21" s="125"/>
      <c r="UHV21" s="125"/>
      <c r="UHW21" s="125"/>
      <c r="UHX21" s="125"/>
      <c r="UHY21" s="125"/>
      <c r="UHZ21" s="125"/>
      <c r="UIA21" s="125"/>
      <c r="UIB21" s="125"/>
      <c r="UIC21" s="125"/>
      <c r="UID21" s="125"/>
      <c r="UIE21" s="125"/>
      <c r="UIF21" s="125"/>
      <c r="UIG21" s="125"/>
      <c r="UIH21" s="125"/>
      <c r="UII21" s="125"/>
      <c r="UIJ21" s="125"/>
      <c r="UIK21" s="125"/>
      <c r="UIL21" s="125"/>
      <c r="UIM21" s="125"/>
      <c r="UIN21" s="125"/>
      <c r="UIO21" s="125"/>
      <c r="UIP21" s="125"/>
      <c r="UIQ21" s="125"/>
      <c r="UIR21" s="125"/>
      <c r="UIS21" s="125"/>
      <c r="UIT21" s="125"/>
      <c r="UIU21" s="125"/>
      <c r="UIV21" s="125"/>
      <c r="UIW21" s="125"/>
      <c r="UIX21" s="125"/>
      <c r="UIY21" s="125"/>
      <c r="UIZ21" s="125"/>
      <c r="UJA21" s="125"/>
      <c r="UJB21" s="125"/>
      <c r="UJC21" s="125"/>
      <c r="UJD21" s="125"/>
      <c r="UJE21" s="125"/>
      <c r="UJF21" s="125"/>
      <c r="UJG21" s="125"/>
      <c r="UJH21" s="125"/>
      <c r="UJI21" s="125"/>
      <c r="UJJ21" s="125"/>
      <c r="UJK21" s="125"/>
      <c r="UJL21" s="125"/>
      <c r="UJM21" s="125"/>
      <c r="UJN21" s="125"/>
      <c r="UJO21" s="125"/>
      <c r="UJP21" s="125"/>
      <c r="UJQ21" s="125"/>
      <c r="UJR21" s="125"/>
      <c r="UJS21" s="125"/>
      <c r="UJT21" s="125"/>
      <c r="UJU21" s="125"/>
      <c r="UJV21" s="125"/>
      <c r="UJW21" s="125"/>
      <c r="UJX21" s="125"/>
      <c r="UJY21" s="125"/>
      <c r="UJZ21" s="125"/>
      <c r="UKA21" s="125"/>
      <c r="UKB21" s="125"/>
      <c r="UKC21" s="125"/>
      <c r="UKD21" s="125"/>
      <c r="UKE21" s="125"/>
      <c r="UKF21" s="125"/>
      <c r="UKG21" s="125"/>
      <c r="UKH21" s="125"/>
      <c r="UKI21" s="125"/>
      <c r="UKJ21" s="125"/>
      <c r="UKK21" s="125"/>
      <c r="UKL21" s="125"/>
      <c r="UKM21" s="125"/>
      <c r="UKN21" s="125"/>
      <c r="UKO21" s="125"/>
      <c r="UKP21" s="125"/>
      <c r="UKQ21" s="125"/>
      <c r="UKR21" s="125"/>
      <c r="UKS21" s="125"/>
      <c r="UKT21" s="125"/>
      <c r="UKU21" s="125"/>
      <c r="UKV21" s="125"/>
      <c r="UKW21" s="125"/>
      <c r="UKX21" s="125"/>
      <c r="UKY21" s="125"/>
      <c r="UKZ21" s="125"/>
      <c r="ULA21" s="125"/>
      <c r="ULB21" s="125"/>
      <c r="ULC21" s="125"/>
      <c r="ULD21" s="125"/>
      <c r="ULE21" s="125"/>
      <c r="ULF21" s="125"/>
      <c r="ULG21" s="125"/>
      <c r="ULH21" s="125"/>
      <c r="ULI21" s="125"/>
      <c r="ULJ21" s="125"/>
      <c r="ULK21" s="125"/>
      <c r="ULL21" s="125"/>
      <c r="ULM21" s="125"/>
      <c r="ULN21" s="125"/>
      <c r="ULO21" s="125"/>
      <c r="ULP21" s="125"/>
      <c r="ULQ21" s="125"/>
      <c r="ULR21" s="125"/>
      <c r="ULS21" s="125"/>
      <c r="ULT21" s="125"/>
      <c r="ULU21" s="125"/>
      <c r="ULV21" s="125"/>
      <c r="ULW21" s="125"/>
      <c r="ULX21" s="125"/>
      <c r="ULY21" s="125"/>
      <c r="ULZ21" s="125"/>
      <c r="UMA21" s="125"/>
      <c r="UMB21" s="125"/>
      <c r="UMC21" s="125"/>
      <c r="UMD21" s="125"/>
      <c r="UME21" s="125"/>
      <c r="UMF21" s="125"/>
      <c r="UMG21" s="125"/>
      <c r="UMH21" s="125"/>
      <c r="UMI21" s="125"/>
      <c r="UMJ21" s="125"/>
      <c r="UMK21" s="125"/>
      <c r="UML21" s="125"/>
      <c r="UMM21" s="125"/>
      <c r="UMN21" s="125"/>
      <c r="UMO21" s="125"/>
      <c r="UMP21" s="125"/>
      <c r="UMQ21" s="125"/>
      <c r="UMR21" s="125"/>
      <c r="UMS21" s="125"/>
      <c r="UMT21" s="125"/>
      <c r="UMU21" s="125"/>
      <c r="UMV21" s="125"/>
      <c r="UMW21" s="125"/>
      <c r="UMX21" s="125"/>
      <c r="UMY21" s="125"/>
      <c r="UMZ21" s="125"/>
      <c r="UNA21" s="125"/>
      <c r="UNB21" s="125"/>
      <c r="UNC21" s="125"/>
      <c r="UND21" s="125"/>
      <c r="UNE21" s="125"/>
      <c r="UNF21" s="125"/>
      <c r="UNG21" s="125"/>
      <c r="UNH21" s="125"/>
      <c r="UNI21" s="125"/>
      <c r="UNJ21" s="125"/>
      <c r="UNK21" s="125"/>
      <c r="UNL21" s="125"/>
      <c r="UNM21" s="125"/>
      <c r="UNN21" s="125"/>
      <c r="UNO21" s="125"/>
      <c r="UNP21" s="125"/>
      <c r="UNQ21" s="125"/>
      <c r="UNR21" s="125"/>
      <c r="UNS21" s="125"/>
      <c r="UNT21" s="125"/>
      <c r="UNU21" s="125"/>
      <c r="UNV21" s="125"/>
      <c r="UNW21" s="125"/>
      <c r="UNX21" s="125"/>
      <c r="UNY21" s="125"/>
      <c r="UNZ21" s="125"/>
      <c r="UOA21" s="125"/>
      <c r="UOB21" s="125"/>
      <c r="UOC21" s="125"/>
      <c r="UOD21" s="125"/>
      <c r="UOE21" s="125"/>
      <c r="UOF21" s="125"/>
      <c r="UOG21" s="125"/>
      <c r="UOH21" s="125"/>
      <c r="UOI21" s="125"/>
      <c r="UOJ21" s="125"/>
      <c r="UOK21" s="125"/>
      <c r="UOL21" s="125"/>
      <c r="UOM21" s="125"/>
      <c r="UON21" s="125"/>
      <c r="UOO21" s="125"/>
      <c r="UOP21" s="125"/>
      <c r="UOQ21" s="125"/>
      <c r="UOR21" s="125"/>
      <c r="UOS21" s="125"/>
      <c r="UOT21" s="125"/>
      <c r="UOU21" s="125"/>
      <c r="UOV21" s="125"/>
      <c r="UOW21" s="125"/>
      <c r="UOX21" s="125"/>
      <c r="UOY21" s="125"/>
      <c r="UOZ21" s="125"/>
      <c r="UPA21" s="125"/>
      <c r="UPB21" s="125"/>
      <c r="UPC21" s="125"/>
      <c r="UPD21" s="125"/>
      <c r="UPE21" s="125"/>
      <c r="UPF21" s="125"/>
      <c r="UPG21" s="125"/>
      <c r="UPH21" s="125"/>
      <c r="UPI21" s="125"/>
      <c r="UPJ21" s="125"/>
      <c r="UPK21" s="125"/>
      <c r="UPL21" s="125"/>
      <c r="UPM21" s="125"/>
      <c r="UPN21" s="125"/>
      <c r="UPO21" s="125"/>
      <c r="UPP21" s="125"/>
      <c r="UPQ21" s="125"/>
      <c r="UPR21" s="125"/>
      <c r="UPS21" s="125"/>
      <c r="UPT21" s="125"/>
      <c r="UPU21" s="125"/>
      <c r="UPV21" s="125"/>
      <c r="UPW21" s="125"/>
      <c r="UPX21" s="125"/>
      <c r="UPY21" s="125"/>
      <c r="UPZ21" s="125"/>
      <c r="UQA21" s="125"/>
      <c r="UQB21" s="125"/>
      <c r="UQC21" s="125"/>
      <c r="UQD21" s="125"/>
      <c r="UQE21" s="125"/>
      <c r="UQF21" s="125"/>
      <c r="UQG21" s="125"/>
      <c r="UQH21" s="125"/>
      <c r="UQI21" s="125"/>
      <c r="UQJ21" s="125"/>
      <c r="UQK21" s="125"/>
      <c r="UQL21" s="125"/>
      <c r="UQM21" s="125"/>
      <c r="UQN21" s="125"/>
      <c r="UQO21" s="125"/>
      <c r="UQP21" s="125"/>
      <c r="UQQ21" s="125"/>
      <c r="UQR21" s="125"/>
      <c r="UQS21" s="125"/>
      <c r="UQT21" s="125"/>
      <c r="UQU21" s="125"/>
      <c r="UQV21" s="125"/>
      <c r="UQW21" s="125"/>
      <c r="UQX21" s="125"/>
      <c r="UQY21" s="125"/>
      <c r="UQZ21" s="125"/>
      <c r="URA21" s="125"/>
      <c r="URB21" s="125"/>
      <c r="URC21" s="125"/>
      <c r="URD21" s="125"/>
      <c r="URE21" s="125"/>
      <c r="URF21" s="125"/>
      <c r="URG21" s="125"/>
      <c r="URH21" s="125"/>
      <c r="URI21" s="125"/>
      <c r="URJ21" s="125"/>
      <c r="URK21" s="125"/>
      <c r="URL21" s="125"/>
      <c r="URM21" s="125"/>
      <c r="URN21" s="125"/>
      <c r="URO21" s="125"/>
      <c r="URP21" s="125"/>
      <c r="URQ21" s="125"/>
      <c r="URR21" s="125"/>
      <c r="URS21" s="125"/>
      <c r="URT21" s="125"/>
      <c r="URU21" s="125"/>
      <c r="URV21" s="125"/>
      <c r="URW21" s="125"/>
      <c r="URX21" s="125"/>
      <c r="URY21" s="125"/>
      <c r="URZ21" s="125"/>
      <c r="USA21" s="125"/>
      <c r="USB21" s="125"/>
      <c r="USC21" s="125"/>
      <c r="USD21" s="125"/>
      <c r="USE21" s="125"/>
      <c r="USF21" s="125"/>
      <c r="USG21" s="125"/>
      <c r="USH21" s="125"/>
      <c r="USI21" s="125"/>
      <c r="USJ21" s="125"/>
      <c r="USK21" s="125"/>
      <c r="USL21" s="125"/>
      <c r="USM21" s="125"/>
      <c r="USN21" s="125"/>
      <c r="USO21" s="125"/>
      <c r="USP21" s="125"/>
      <c r="USQ21" s="125"/>
      <c r="USR21" s="125"/>
      <c r="USS21" s="125"/>
      <c r="UST21" s="125"/>
      <c r="USU21" s="125"/>
      <c r="USV21" s="125"/>
      <c r="USW21" s="125"/>
      <c r="USX21" s="125"/>
      <c r="USY21" s="125"/>
      <c r="USZ21" s="125"/>
      <c r="UTA21" s="125"/>
      <c r="UTB21" s="125"/>
      <c r="UTC21" s="125"/>
      <c r="UTD21" s="125"/>
      <c r="UTE21" s="125"/>
      <c r="UTF21" s="125"/>
      <c r="UTG21" s="125"/>
      <c r="UTH21" s="125"/>
      <c r="UTI21" s="125"/>
      <c r="UTJ21" s="125"/>
      <c r="UTK21" s="125"/>
      <c r="UTL21" s="125"/>
      <c r="UTM21" s="125"/>
      <c r="UTN21" s="125"/>
      <c r="UTO21" s="125"/>
      <c r="UTP21" s="125"/>
      <c r="UTQ21" s="125"/>
      <c r="UTR21" s="125"/>
      <c r="UTS21" s="125"/>
      <c r="UTT21" s="125"/>
      <c r="UTU21" s="125"/>
      <c r="UTV21" s="125"/>
      <c r="UTW21" s="125"/>
      <c r="UTX21" s="125"/>
      <c r="UTY21" s="125"/>
      <c r="UTZ21" s="125"/>
      <c r="UUA21" s="125"/>
      <c r="UUB21" s="125"/>
      <c r="UUC21" s="125"/>
      <c r="UUD21" s="125"/>
      <c r="UUE21" s="125"/>
      <c r="UUF21" s="125"/>
      <c r="UUG21" s="125"/>
      <c r="UUH21" s="125"/>
      <c r="UUI21" s="125"/>
      <c r="UUJ21" s="125"/>
      <c r="UUK21" s="125"/>
      <c r="UUL21" s="125"/>
      <c r="UUM21" s="125"/>
      <c r="UUN21" s="125"/>
      <c r="UUO21" s="125"/>
      <c r="UUP21" s="125"/>
      <c r="UUQ21" s="125"/>
      <c r="UUR21" s="125"/>
      <c r="UUS21" s="125"/>
      <c r="UUT21" s="125"/>
      <c r="UUU21" s="125"/>
      <c r="UUV21" s="125"/>
      <c r="UUW21" s="125"/>
      <c r="UUX21" s="125"/>
      <c r="UUY21" s="125"/>
      <c r="UUZ21" s="125"/>
      <c r="UVA21" s="125"/>
      <c r="UVB21" s="125"/>
      <c r="UVC21" s="125"/>
      <c r="UVD21" s="125"/>
      <c r="UVE21" s="125"/>
      <c r="UVF21" s="125"/>
      <c r="UVG21" s="125"/>
      <c r="UVH21" s="125"/>
      <c r="UVI21" s="125"/>
      <c r="UVJ21" s="125"/>
      <c r="UVK21" s="125"/>
      <c r="UVL21" s="125"/>
      <c r="UVM21" s="125"/>
      <c r="UVN21" s="125"/>
      <c r="UVO21" s="125"/>
      <c r="UVP21" s="125"/>
      <c r="UVQ21" s="125"/>
      <c r="UVR21" s="125"/>
      <c r="UVS21" s="125"/>
      <c r="UVT21" s="125"/>
      <c r="UVU21" s="125"/>
      <c r="UVV21" s="125"/>
      <c r="UVW21" s="125"/>
      <c r="UVX21" s="125"/>
      <c r="UVY21" s="125"/>
      <c r="UVZ21" s="125"/>
      <c r="UWA21" s="125"/>
      <c r="UWB21" s="125"/>
      <c r="UWC21" s="125"/>
      <c r="UWD21" s="125"/>
      <c r="UWE21" s="125"/>
      <c r="UWF21" s="125"/>
      <c r="UWG21" s="125"/>
      <c r="UWH21" s="125"/>
      <c r="UWI21" s="125"/>
      <c r="UWJ21" s="125"/>
      <c r="UWK21" s="125"/>
      <c r="UWL21" s="125"/>
      <c r="UWM21" s="125"/>
      <c r="UWN21" s="125"/>
      <c r="UWO21" s="125"/>
      <c r="UWP21" s="125"/>
      <c r="UWQ21" s="125"/>
      <c r="UWR21" s="125"/>
      <c r="UWS21" s="125"/>
      <c r="UWT21" s="125"/>
      <c r="UWU21" s="125"/>
      <c r="UWV21" s="125"/>
      <c r="UWW21" s="125"/>
      <c r="UWX21" s="125"/>
      <c r="UWY21" s="125"/>
      <c r="UWZ21" s="125"/>
      <c r="UXA21" s="125"/>
      <c r="UXB21" s="125"/>
      <c r="UXC21" s="125"/>
      <c r="UXD21" s="125"/>
      <c r="UXE21" s="125"/>
      <c r="UXF21" s="125"/>
      <c r="UXG21" s="125"/>
      <c r="UXH21" s="125"/>
      <c r="UXI21" s="125"/>
      <c r="UXJ21" s="125"/>
      <c r="UXK21" s="125"/>
      <c r="UXL21" s="125"/>
      <c r="UXM21" s="125"/>
      <c r="UXN21" s="125"/>
      <c r="UXO21" s="125"/>
      <c r="UXP21" s="125"/>
      <c r="UXQ21" s="125"/>
      <c r="UXR21" s="125"/>
      <c r="UXS21" s="125"/>
      <c r="UXT21" s="125"/>
      <c r="UXU21" s="125"/>
      <c r="UXV21" s="125"/>
      <c r="UXW21" s="125"/>
      <c r="UXX21" s="125"/>
      <c r="UXY21" s="125"/>
      <c r="UXZ21" s="125"/>
      <c r="UYA21" s="125"/>
      <c r="UYB21" s="125"/>
      <c r="UYC21" s="125"/>
      <c r="UYD21" s="125"/>
      <c r="UYE21" s="125"/>
      <c r="UYF21" s="125"/>
      <c r="UYG21" s="125"/>
      <c r="UYH21" s="125"/>
      <c r="UYI21" s="125"/>
      <c r="UYJ21" s="125"/>
      <c r="UYK21" s="125"/>
      <c r="UYL21" s="125"/>
      <c r="UYM21" s="125"/>
      <c r="UYN21" s="125"/>
      <c r="UYO21" s="125"/>
      <c r="UYP21" s="125"/>
      <c r="UYQ21" s="125"/>
      <c r="UYR21" s="125"/>
      <c r="UYS21" s="125"/>
      <c r="UYT21" s="125"/>
      <c r="UYU21" s="125"/>
      <c r="UYV21" s="125"/>
      <c r="UYW21" s="125"/>
      <c r="UYX21" s="125"/>
      <c r="UYY21" s="125"/>
      <c r="UYZ21" s="125"/>
      <c r="UZA21" s="125"/>
      <c r="UZB21" s="125"/>
      <c r="UZC21" s="125"/>
      <c r="UZD21" s="125"/>
      <c r="UZE21" s="125"/>
      <c r="UZF21" s="125"/>
      <c r="UZG21" s="125"/>
      <c r="UZH21" s="125"/>
      <c r="UZI21" s="125"/>
      <c r="UZJ21" s="125"/>
      <c r="UZK21" s="125"/>
      <c r="UZL21" s="125"/>
      <c r="UZM21" s="125"/>
      <c r="UZN21" s="125"/>
      <c r="UZO21" s="125"/>
      <c r="UZP21" s="125"/>
      <c r="UZQ21" s="125"/>
      <c r="UZR21" s="125"/>
      <c r="UZS21" s="125"/>
      <c r="UZT21" s="125"/>
      <c r="UZU21" s="125"/>
      <c r="UZV21" s="125"/>
      <c r="UZW21" s="125"/>
      <c r="UZX21" s="125"/>
      <c r="UZY21" s="125"/>
      <c r="UZZ21" s="125"/>
      <c r="VAA21" s="125"/>
      <c r="VAB21" s="125"/>
      <c r="VAC21" s="125"/>
      <c r="VAD21" s="125"/>
      <c r="VAE21" s="125"/>
      <c r="VAF21" s="125"/>
      <c r="VAG21" s="125"/>
      <c r="VAH21" s="125"/>
      <c r="VAI21" s="125"/>
      <c r="VAJ21" s="125"/>
      <c r="VAK21" s="125"/>
      <c r="VAL21" s="125"/>
      <c r="VAM21" s="125"/>
      <c r="VAN21" s="125"/>
      <c r="VAO21" s="125"/>
      <c r="VAP21" s="125"/>
      <c r="VAQ21" s="125"/>
      <c r="VAR21" s="125"/>
      <c r="VAS21" s="125"/>
      <c r="VAT21" s="125"/>
      <c r="VAU21" s="125"/>
      <c r="VAV21" s="125"/>
      <c r="VAW21" s="125"/>
      <c r="VAX21" s="125"/>
      <c r="VAY21" s="125"/>
      <c r="VAZ21" s="125"/>
      <c r="VBA21" s="125"/>
      <c r="VBB21" s="125"/>
      <c r="VBC21" s="125"/>
      <c r="VBD21" s="125"/>
      <c r="VBE21" s="125"/>
      <c r="VBF21" s="125"/>
      <c r="VBG21" s="125"/>
      <c r="VBH21" s="125"/>
      <c r="VBI21" s="125"/>
      <c r="VBJ21" s="125"/>
      <c r="VBK21" s="125"/>
      <c r="VBL21" s="125"/>
      <c r="VBM21" s="125"/>
      <c r="VBN21" s="125"/>
      <c r="VBO21" s="125"/>
      <c r="VBP21" s="125"/>
      <c r="VBQ21" s="125"/>
      <c r="VBR21" s="125"/>
      <c r="VBS21" s="125"/>
      <c r="VBT21" s="125"/>
      <c r="VBU21" s="125"/>
      <c r="VBV21" s="125"/>
      <c r="VBW21" s="125"/>
      <c r="VBX21" s="125"/>
      <c r="VBY21" s="125"/>
      <c r="VBZ21" s="125"/>
      <c r="VCA21" s="125"/>
      <c r="VCB21" s="125"/>
      <c r="VCC21" s="125"/>
      <c r="VCD21" s="125"/>
      <c r="VCE21" s="125"/>
      <c r="VCF21" s="125"/>
      <c r="VCG21" s="125"/>
      <c r="VCH21" s="125"/>
      <c r="VCI21" s="125"/>
      <c r="VCJ21" s="125"/>
      <c r="VCK21" s="125"/>
      <c r="VCL21" s="125"/>
      <c r="VCM21" s="125"/>
      <c r="VCN21" s="125"/>
      <c r="VCO21" s="125"/>
      <c r="VCP21" s="125"/>
      <c r="VCQ21" s="125"/>
      <c r="VCR21" s="125"/>
      <c r="VCS21" s="125"/>
      <c r="VCT21" s="125"/>
      <c r="VCU21" s="125"/>
      <c r="VCV21" s="125"/>
      <c r="VCW21" s="125"/>
      <c r="VCX21" s="125"/>
      <c r="VCY21" s="125"/>
      <c r="VCZ21" s="125"/>
      <c r="VDA21" s="125"/>
      <c r="VDB21" s="125"/>
      <c r="VDC21" s="125"/>
      <c r="VDD21" s="125"/>
      <c r="VDE21" s="125"/>
      <c r="VDF21" s="125"/>
      <c r="VDG21" s="125"/>
      <c r="VDH21" s="125"/>
      <c r="VDI21" s="125"/>
      <c r="VDJ21" s="125"/>
      <c r="VDK21" s="125"/>
      <c r="VDL21" s="125"/>
      <c r="VDM21" s="125"/>
      <c r="VDN21" s="125"/>
      <c r="VDO21" s="125"/>
      <c r="VDP21" s="125"/>
      <c r="VDQ21" s="125"/>
      <c r="VDR21" s="125"/>
      <c r="VDS21" s="125"/>
      <c r="VDT21" s="125"/>
      <c r="VDU21" s="125"/>
      <c r="VDV21" s="125"/>
      <c r="VDW21" s="125"/>
      <c r="VDX21" s="125"/>
      <c r="VDY21" s="125"/>
      <c r="VDZ21" s="125"/>
      <c r="VEA21" s="125"/>
      <c r="VEB21" s="125"/>
      <c r="VEC21" s="125"/>
      <c r="VED21" s="125"/>
      <c r="VEE21" s="125"/>
      <c r="VEF21" s="125"/>
      <c r="VEG21" s="125"/>
      <c r="VEH21" s="125"/>
      <c r="VEI21" s="125"/>
      <c r="VEJ21" s="125"/>
      <c r="VEK21" s="125"/>
      <c r="VEL21" s="125"/>
      <c r="VEM21" s="125"/>
      <c r="VEN21" s="125"/>
      <c r="VEO21" s="125"/>
      <c r="VEP21" s="125"/>
      <c r="VEQ21" s="125"/>
      <c r="VER21" s="125"/>
      <c r="VES21" s="125"/>
      <c r="VET21" s="125"/>
      <c r="VEU21" s="125"/>
      <c r="VEV21" s="125"/>
      <c r="VEW21" s="125"/>
      <c r="VEX21" s="125"/>
      <c r="VEY21" s="125"/>
      <c r="VEZ21" s="125"/>
      <c r="VFA21" s="125"/>
      <c r="VFB21" s="125"/>
      <c r="VFC21" s="125"/>
      <c r="VFD21" s="125"/>
      <c r="VFE21" s="125"/>
      <c r="VFF21" s="125"/>
      <c r="VFG21" s="125"/>
      <c r="VFH21" s="125"/>
      <c r="VFI21" s="125"/>
      <c r="VFJ21" s="125"/>
      <c r="VFK21" s="125"/>
      <c r="VFL21" s="125"/>
      <c r="VFM21" s="125"/>
      <c r="VFN21" s="125"/>
      <c r="VFO21" s="125"/>
      <c r="VFP21" s="125"/>
      <c r="VFQ21" s="125"/>
      <c r="VFR21" s="125"/>
      <c r="VFS21" s="125"/>
      <c r="VFT21" s="125"/>
      <c r="VFU21" s="125"/>
      <c r="VFV21" s="125"/>
      <c r="VFW21" s="125"/>
      <c r="VFX21" s="125"/>
      <c r="VFY21" s="125"/>
      <c r="VFZ21" s="125"/>
      <c r="VGA21" s="125"/>
      <c r="VGB21" s="125"/>
      <c r="VGC21" s="125"/>
      <c r="VGD21" s="125"/>
      <c r="VGE21" s="125"/>
      <c r="VGF21" s="125"/>
      <c r="VGG21" s="125"/>
      <c r="VGH21" s="125"/>
      <c r="VGI21" s="125"/>
      <c r="VGJ21" s="125"/>
      <c r="VGK21" s="125"/>
      <c r="VGL21" s="125"/>
      <c r="VGM21" s="125"/>
      <c r="VGN21" s="125"/>
      <c r="VGO21" s="125"/>
      <c r="VGP21" s="125"/>
      <c r="VGQ21" s="125"/>
      <c r="VGR21" s="125"/>
      <c r="VGS21" s="125"/>
      <c r="VGT21" s="125"/>
      <c r="VGU21" s="125"/>
      <c r="VGV21" s="125"/>
      <c r="VGW21" s="125"/>
      <c r="VGX21" s="125"/>
      <c r="VGY21" s="125"/>
      <c r="VGZ21" s="125"/>
      <c r="VHA21" s="125"/>
      <c r="VHB21" s="125"/>
      <c r="VHC21" s="125"/>
      <c r="VHD21" s="125"/>
      <c r="VHE21" s="125"/>
      <c r="VHF21" s="125"/>
      <c r="VHG21" s="125"/>
      <c r="VHH21" s="125"/>
      <c r="VHI21" s="125"/>
      <c r="VHJ21" s="125"/>
      <c r="VHK21" s="125"/>
      <c r="VHL21" s="125"/>
      <c r="VHM21" s="125"/>
      <c r="VHN21" s="125"/>
      <c r="VHO21" s="125"/>
      <c r="VHP21" s="125"/>
      <c r="VHQ21" s="125"/>
      <c r="VHR21" s="125"/>
      <c r="VHS21" s="125"/>
      <c r="VHT21" s="125"/>
      <c r="VHU21" s="125"/>
      <c r="VHV21" s="125"/>
      <c r="VHW21" s="125"/>
      <c r="VHX21" s="125"/>
      <c r="VHY21" s="125"/>
      <c r="VHZ21" s="125"/>
      <c r="VIA21" s="125"/>
      <c r="VIB21" s="125"/>
      <c r="VIC21" s="125"/>
      <c r="VID21" s="125"/>
      <c r="VIE21" s="125"/>
      <c r="VIF21" s="125"/>
      <c r="VIG21" s="125"/>
      <c r="VIH21" s="125"/>
      <c r="VII21" s="125"/>
      <c r="VIJ21" s="125"/>
      <c r="VIK21" s="125"/>
      <c r="VIL21" s="125"/>
      <c r="VIM21" s="125"/>
      <c r="VIN21" s="125"/>
      <c r="VIO21" s="125"/>
      <c r="VIP21" s="125"/>
      <c r="VIQ21" s="125"/>
      <c r="VIR21" s="125"/>
      <c r="VIS21" s="125"/>
      <c r="VIT21" s="125"/>
      <c r="VIU21" s="125"/>
      <c r="VIV21" s="125"/>
      <c r="VIW21" s="125"/>
      <c r="VIX21" s="125"/>
      <c r="VIY21" s="125"/>
      <c r="VIZ21" s="125"/>
      <c r="VJA21" s="125"/>
      <c r="VJB21" s="125"/>
      <c r="VJC21" s="125"/>
      <c r="VJD21" s="125"/>
      <c r="VJE21" s="125"/>
      <c r="VJF21" s="125"/>
      <c r="VJG21" s="125"/>
      <c r="VJH21" s="125"/>
      <c r="VJI21" s="125"/>
      <c r="VJJ21" s="125"/>
      <c r="VJK21" s="125"/>
      <c r="VJL21" s="125"/>
      <c r="VJM21" s="125"/>
      <c r="VJN21" s="125"/>
      <c r="VJO21" s="125"/>
      <c r="VJP21" s="125"/>
      <c r="VJQ21" s="125"/>
      <c r="VJR21" s="125"/>
      <c r="VJS21" s="125"/>
      <c r="VJT21" s="125"/>
      <c r="VJU21" s="125"/>
      <c r="VJV21" s="125"/>
      <c r="VJW21" s="125"/>
      <c r="VJX21" s="125"/>
      <c r="VJY21" s="125"/>
      <c r="VJZ21" s="125"/>
      <c r="VKA21" s="125"/>
      <c r="VKB21" s="125"/>
      <c r="VKC21" s="125"/>
      <c r="VKD21" s="125"/>
      <c r="VKE21" s="125"/>
      <c r="VKF21" s="125"/>
      <c r="VKG21" s="125"/>
      <c r="VKH21" s="125"/>
      <c r="VKI21" s="125"/>
      <c r="VKJ21" s="125"/>
      <c r="VKK21" s="125"/>
      <c r="VKL21" s="125"/>
      <c r="VKM21" s="125"/>
      <c r="VKN21" s="125"/>
      <c r="VKO21" s="125"/>
      <c r="VKP21" s="125"/>
      <c r="VKQ21" s="125"/>
      <c r="VKR21" s="125"/>
      <c r="VKS21" s="125"/>
      <c r="VKT21" s="125"/>
      <c r="VKU21" s="125"/>
      <c r="VKV21" s="125"/>
      <c r="VKW21" s="125"/>
      <c r="VKX21" s="125"/>
      <c r="VKY21" s="125"/>
      <c r="VKZ21" s="125"/>
      <c r="VLA21" s="125"/>
      <c r="VLB21" s="125"/>
      <c r="VLC21" s="125"/>
      <c r="VLD21" s="125"/>
      <c r="VLE21" s="125"/>
      <c r="VLF21" s="125"/>
      <c r="VLG21" s="125"/>
      <c r="VLH21" s="125"/>
      <c r="VLI21" s="125"/>
      <c r="VLJ21" s="125"/>
      <c r="VLK21" s="125"/>
      <c r="VLL21" s="125"/>
      <c r="VLM21" s="125"/>
      <c r="VLN21" s="125"/>
      <c r="VLO21" s="125"/>
      <c r="VLP21" s="125"/>
      <c r="VLQ21" s="125"/>
      <c r="VLR21" s="125"/>
      <c r="VLS21" s="125"/>
      <c r="VLT21" s="125"/>
      <c r="VLU21" s="125"/>
      <c r="VLV21" s="125"/>
      <c r="VLW21" s="125"/>
      <c r="VLX21" s="125"/>
      <c r="VLY21" s="125"/>
      <c r="VLZ21" s="125"/>
      <c r="VMA21" s="125"/>
      <c r="VMB21" s="125"/>
      <c r="VMC21" s="125"/>
      <c r="VMD21" s="125"/>
      <c r="VME21" s="125"/>
      <c r="VMF21" s="125"/>
      <c r="VMG21" s="125"/>
      <c r="VMH21" s="125"/>
      <c r="VMI21" s="125"/>
      <c r="VMJ21" s="125"/>
      <c r="VMK21" s="125"/>
      <c r="VML21" s="125"/>
      <c r="VMM21" s="125"/>
      <c r="VMN21" s="125"/>
      <c r="VMO21" s="125"/>
      <c r="VMP21" s="125"/>
      <c r="VMQ21" s="125"/>
      <c r="VMR21" s="125"/>
      <c r="VMS21" s="125"/>
      <c r="VMT21" s="125"/>
      <c r="VMU21" s="125"/>
      <c r="VMV21" s="125"/>
      <c r="VMW21" s="125"/>
      <c r="VMX21" s="125"/>
      <c r="VMY21" s="125"/>
      <c r="VMZ21" s="125"/>
      <c r="VNA21" s="125"/>
      <c r="VNB21" s="125"/>
      <c r="VNC21" s="125"/>
      <c r="VND21" s="125"/>
      <c r="VNE21" s="125"/>
      <c r="VNF21" s="125"/>
      <c r="VNG21" s="125"/>
      <c r="VNH21" s="125"/>
      <c r="VNI21" s="125"/>
      <c r="VNJ21" s="125"/>
      <c r="VNK21" s="125"/>
      <c r="VNL21" s="125"/>
      <c r="VNM21" s="125"/>
      <c r="VNN21" s="125"/>
      <c r="VNO21" s="125"/>
      <c r="VNP21" s="125"/>
      <c r="VNQ21" s="125"/>
      <c r="VNR21" s="125"/>
      <c r="VNS21" s="125"/>
      <c r="VNT21" s="125"/>
      <c r="VNU21" s="125"/>
      <c r="VNV21" s="125"/>
      <c r="VNW21" s="125"/>
      <c r="VNX21" s="125"/>
      <c r="VNY21" s="125"/>
      <c r="VNZ21" s="125"/>
      <c r="VOA21" s="125"/>
      <c r="VOB21" s="125"/>
      <c r="VOC21" s="125"/>
      <c r="VOD21" s="125"/>
      <c r="VOE21" s="125"/>
      <c r="VOF21" s="125"/>
      <c r="VOG21" s="125"/>
      <c r="VOH21" s="125"/>
      <c r="VOI21" s="125"/>
      <c r="VOJ21" s="125"/>
      <c r="VOK21" s="125"/>
      <c r="VOL21" s="125"/>
      <c r="VOM21" s="125"/>
      <c r="VON21" s="125"/>
      <c r="VOO21" s="125"/>
      <c r="VOP21" s="125"/>
      <c r="VOQ21" s="125"/>
      <c r="VOR21" s="125"/>
      <c r="VOS21" s="125"/>
      <c r="VOT21" s="125"/>
      <c r="VOU21" s="125"/>
      <c r="VOV21" s="125"/>
      <c r="VOW21" s="125"/>
      <c r="VOX21" s="125"/>
      <c r="VOY21" s="125"/>
      <c r="VOZ21" s="125"/>
      <c r="VPA21" s="125"/>
      <c r="VPB21" s="125"/>
      <c r="VPC21" s="125"/>
      <c r="VPD21" s="125"/>
      <c r="VPE21" s="125"/>
      <c r="VPF21" s="125"/>
      <c r="VPG21" s="125"/>
      <c r="VPH21" s="125"/>
      <c r="VPI21" s="125"/>
      <c r="VPJ21" s="125"/>
      <c r="VPK21" s="125"/>
      <c r="VPL21" s="125"/>
      <c r="VPM21" s="125"/>
      <c r="VPN21" s="125"/>
      <c r="VPO21" s="125"/>
      <c r="VPP21" s="125"/>
      <c r="VPQ21" s="125"/>
      <c r="VPR21" s="125"/>
      <c r="VPS21" s="125"/>
      <c r="VPT21" s="125"/>
      <c r="VPU21" s="125"/>
      <c r="VPV21" s="125"/>
      <c r="VPW21" s="125"/>
      <c r="VPX21" s="125"/>
      <c r="VPY21" s="125"/>
      <c r="VPZ21" s="125"/>
      <c r="VQA21" s="125"/>
      <c r="VQB21" s="125"/>
      <c r="VQC21" s="125"/>
      <c r="VQD21" s="125"/>
      <c r="VQE21" s="125"/>
      <c r="VQF21" s="125"/>
      <c r="VQG21" s="125"/>
      <c r="VQH21" s="125"/>
      <c r="VQI21" s="125"/>
      <c r="VQJ21" s="125"/>
      <c r="VQK21" s="125"/>
      <c r="VQL21" s="125"/>
      <c r="VQM21" s="125"/>
      <c r="VQN21" s="125"/>
      <c r="VQO21" s="125"/>
      <c r="VQP21" s="125"/>
      <c r="VQQ21" s="125"/>
      <c r="VQR21" s="125"/>
      <c r="VQS21" s="125"/>
      <c r="VQT21" s="125"/>
      <c r="VQU21" s="125"/>
      <c r="VQV21" s="125"/>
      <c r="VQW21" s="125"/>
      <c r="VQX21" s="125"/>
      <c r="VQY21" s="125"/>
      <c r="VQZ21" s="125"/>
      <c r="VRA21" s="125"/>
      <c r="VRB21" s="125"/>
      <c r="VRC21" s="125"/>
      <c r="VRD21" s="125"/>
      <c r="VRE21" s="125"/>
      <c r="VRF21" s="125"/>
      <c r="VRG21" s="125"/>
      <c r="VRH21" s="125"/>
      <c r="VRI21" s="125"/>
      <c r="VRJ21" s="125"/>
      <c r="VRK21" s="125"/>
      <c r="VRL21" s="125"/>
      <c r="VRM21" s="125"/>
      <c r="VRN21" s="125"/>
      <c r="VRO21" s="125"/>
      <c r="VRP21" s="125"/>
      <c r="VRQ21" s="125"/>
      <c r="VRR21" s="125"/>
      <c r="VRS21" s="125"/>
      <c r="VRT21" s="125"/>
      <c r="VRU21" s="125"/>
      <c r="VRV21" s="125"/>
      <c r="VRW21" s="125"/>
      <c r="VRX21" s="125"/>
      <c r="VRY21" s="125"/>
      <c r="VRZ21" s="125"/>
      <c r="VSA21" s="125"/>
      <c r="VSB21" s="125"/>
      <c r="VSC21" s="125"/>
      <c r="VSD21" s="125"/>
      <c r="VSE21" s="125"/>
      <c r="VSF21" s="125"/>
      <c r="VSG21" s="125"/>
      <c r="VSH21" s="125"/>
      <c r="VSI21" s="125"/>
      <c r="VSJ21" s="125"/>
      <c r="VSK21" s="125"/>
      <c r="VSL21" s="125"/>
      <c r="VSM21" s="125"/>
      <c r="VSN21" s="125"/>
      <c r="VSO21" s="125"/>
      <c r="VSP21" s="125"/>
      <c r="VSQ21" s="125"/>
      <c r="VSR21" s="125"/>
      <c r="VSS21" s="125"/>
      <c r="VST21" s="125"/>
      <c r="VSU21" s="125"/>
      <c r="VSV21" s="125"/>
      <c r="VSW21" s="125"/>
      <c r="VSX21" s="125"/>
      <c r="VSY21" s="125"/>
      <c r="VSZ21" s="125"/>
      <c r="VTA21" s="125"/>
      <c r="VTB21" s="125"/>
      <c r="VTC21" s="125"/>
      <c r="VTD21" s="125"/>
      <c r="VTE21" s="125"/>
      <c r="VTF21" s="125"/>
      <c r="VTG21" s="125"/>
      <c r="VTH21" s="125"/>
      <c r="VTI21" s="125"/>
      <c r="VTJ21" s="125"/>
      <c r="VTK21" s="125"/>
      <c r="VTL21" s="125"/>
      <c r="VTM21" s="125"/>
      <c r="VTN21" s="125"/>
      <c r="VTO21" s="125"/>
      <c r="VTP21" s="125"/>
      <c r="VTQ21" s="125"/>
      <c r="VTR21" s="125"/>
      <c r="VTS21" s="125"/>
      <c r="VTT21" s="125"/>
      <c r="VTU21" s="125"/>
      <c r="VTV21" s="125"/>
      <c r="VTW21" s="125"/>
      <c r="VTX21" s="125"/>
      <c r="VTY21" s="125"/>
      <c r="VTZ21" s="125"/>
      <c r="VUA21" s="125"/>
      <c r="VUB21" s="125"/>
      <c r="VUC21" s="125"/>
      <c r="VUD21" s="125"/>
      <c r="VUE21" s="125"/>
      <c r="VUF21" s="125"/>
      <c r="VUG21" s="125"/>
      <c r="VUH21" s="125"/>
      <c r="VUI21" s="125"/>
      <c r="VUJ21" s="125"/>
      <c r="VUK21" s="125"/>
      <c r="VUL21" s="125"/>
      <c r="VUM21" s="125"/>
      <c r="VUN21" s="125"/>
      <c r="VUO21" s="125"/>
      <c r="VUP21" s="125"/>
      <c r="VUQ21" s="125"/>
      <c r="VUR21" s="125"/>
      <c r="VUS21" s="125"/>
      <c r="VUT21" s="125"/>
      <c r="VUU21" s="125"/>
      <c r="VUV21" s="125"/>
      <c r="VUW21" s="125"/>
      <c r="VUX21" s="125"/>
      <c r="VUY21" s="125"/>
      <c r="VUZ21" s="125"/>
      <c r="VVA21" s="125"/>
      <c r="VVB21" s="125"/>
      <c r="VVC21" s="125"/>
      <c r="VVD21" s="125"/>
      <c r="VVE21" s="125"/>
      <c r="VVF21" s="125"/>
      <c r="VVG21" s="125"/>
      <c r="VVH21" s="125"/>
      <c r="VVI21" s="125"/>
      <c r="VVJ21" s="125"/>
      <c r="VVK21" s="125"/>
      <c r="VVL21" s="125"/>
      <c r="VVM21" s="125"/>
      <c r="VVN21" s="125"/>
      <c r="VVO21" s="125"/>
      <c r="VVP21" s="125"/>
      <c r="VVQ21" s="125"/>
      <c r="VVR21" s="125"/>
      <c r="VVS21" s="125"/>
      <c r="VVT21" s="125"/>
      <c r="VVU21" s="125"/>
      <c r="VVV21" s="125"/>
      <c r="VVW21" s="125"/>
      <c r="VVX21" s="125"/>
      <c r="VVY21" s="125"/>
      <c r="VVZ21" s="125"/>
      <c r="VWA21" s="125"/>
      <c r="VWB21" s="125"/>
      <c r="VWC21" s="125"/>
      <c r="VWD21" s="125"/>
      <c r="VWE21" s="125"/>
      <c r="VWF21" s="125"/>
      <c r="VWG21" s="125"/>
      <c r="VWH21" s="125"/>
      <c r="VWI21" s="125"/>
      <c r="VWJ21" s="125"/>
      <c r="VWK21" s="125"/>
      <c r="VWL21" s="125"/>
      <c r="VWM21" s="125"/>
      <c r="VWN21" s="125"/>
      <c r="VWO21" s="125"/>
      <c r="VWP21" s="125"/>
      <c r="VWQ21" s="125"/>
      <c r="VWR21" s="125"/>
      <c r="VWS21" s="125"/>
      <c r="VWT21" s="125"/>
      <c r="VWU21" s="125"/>
      <c r="VWV21" s="125"/>
      <c r="VWW21" s="125"/>
      <c r="VWX21" s="125"/>
      <c r="VWY21" s="125"/>
      <c r="VWZ21" s="125"/>
      <c r="VXA21" s="125"/>
      <c r="VXB21" s="125"/>
      <c r="VXC21" s="125"/>
      <c r="VXD21" s="125"/>
      <c r="VXE21" s="125"/>
      <c r="VXF21" s="125"/>
      <c r="VXG21" s="125"/>
      <c r="VXH21" s="125"/>
      <c r="VXI21" s="125"/>
      <c r="VXJ21" s="125"/>
      <c r="VXK21" s="125"/>
      <c r="VXL21" s="125"/>
      <c r="VXM21" s="125"/>
      <c r="VXN21" s="125"/>
      <c r="VXO21" s="125"/>
      <c r="VXP21" s="125"/>
      <c r="VXQ21" s="125"/>
      <c r="VXR21" s="125"/>
      <c r="VXS21" s="125"/>
      <c r="VXT21" s="125"/>
      <c r="VXU21" s="125"/>
      <c r="VXV21" s="125"/>
      <c r="VXW21" s="125"/>
      <c r="VXX21" s="125"/>
      <c r="VXY21" s="125"/>
      <c r="VXZ21" s="125"/>
      <c r="VYA21" s="125"/>
      <c r="VYB21" s="125"/>
      <c r="VYC21" s="125"/>
      <c r="VYD21" s="125"/>
      <c r="VYE21" s="125"/>
      <c r="VYF21" s="125"/>
      <c r="VYG21" s="125"/>
      <c r="VYH21" s="125"/>
      <c r="VYI21" s="125"/>
      <c r="VYJ21" s="125"/>
      <c r="VYK21" s="125"/>
      <c r="VYL21" s="125"/>
      <c r="VYM21" s="125"/>
      <c r="VYN21" s="125"/>
      <c r="VYO21" s="125"/>
      <c r="VYP21" s="125"/>
      <c r="VYQ21" s="125"/>
      <c r="VYR21" s="125"/>
      <c r="VYS21" s="125"/>
      <c r="VYT21" s="125"/>
      <c r="VYU21" s="125"/>
      <c r="VYV21" s="125"/>
      <c r="VYW21" s="125"/>
      <c r="VYX21" s="125"/>
      <c r="VYY21" s="125"/>
      <c r="VYZ21" s="125"/>
      <c r="VZA21" s="125"/>
      <c r="VZB21" s="125"/>
      <c r="VZC21" s="125"/>
      <c r="VZD21" s="125"/>
      <c r="VZE21" s="125"/>
      <c r="VZF21" s="125"/>
      <c r="VZG21" s="125"/>
      <c r="VZH21" s="125"/>
      <c r="VZI21" s="125"/>
      <c r="VZJ21" s="125"/>
      <c r="VZK21" s="125"/>
      <c r="VZL21" s="125"/>
      <c r="VZM21" s="125"/>
      <c r="VZN21" s="125"/>
      <c r="VZO21" s="125"/>
      <c r="VZP21" s="125"/>
      <c r="VZQ21" s="125"/>
      <c r="VZR21" s="125"/>
      <c r="VZS21" s="125"/>
      <c r="VZT21" s="125"/>
      <c r="VZU21" s="125"/>
      <c r="VZV21" s="125"/>
      <c r="VZW21" s="125"/>
      <c r="VZX21" s="125"/>
      <c r="VZY21" s="125"/>
      <c r="VZZ21" s="125"/>
      <c r="WAA21" s="125"/>
      <c r="WAB21" s="125"/>
      <c r="WAC21" s="125"/>
      <c r="WAD21" s="125"/>
      <c r="WAE21" s="125"/>
      <c r="WAF21" s="125"/>
      <c r="WAG21" s="125"/>
      <c r="WAH21" s="125"/>
      <c r="WAI21" s="125"/>
      <c r="WAJ21" s="125"/>
      <c r="WAK21" s="125"/>
      <c r="WAL21" s="125"/>
      <c r="WAM21" s="125"/>
      <c r="WAN21" s="125"/>
      <c r="WAO21" s="125"/>
      <c r="WAP21" s="125"/>
      <c r="WAQ21" s="125"/>
      <c r="WAR21" s="125"/>
      <c r="WAS21" s="125"/>
      <c r="WAT21" s="125"/>
      <c r="WAU21" s="125"/>
      <c r="WAV21" s="125"/>
      <c r="WAW21" s="125"/>
      <c r="WAX21" s="125"/>
      <c r="WAY21" s="125"/>
      <c r="WAZ21" s="125"/>
      <c r="WBA21" s="125"/>
      <c r="WBB21" s="125"/>
      <c r="WBC21" s="125"/>
      <c r="WBD21" s="125"/>
      <c r="WBE21" s="125"/>
      <c r="WBF21" s="125"/>
      <c r="WBG21" s="125"/>
      <c r="WBH21" s="125"/>
      <c r="WBI21" s="125"/>
      <c r="WBJ21" s="125"/>
      <c r="WBK21" s="125"/>
      <c r="WBL21" s="125"/>
      <c r="WBM21" s="125"/>
      <c r="WBN21" s="125"/>
      <c r="WBO21" s="125"/>
      <c r="WBP21" s="125"/>
      <c r="WBQ21" s="125"/>
      <c r="WBR21" s="125"/>
      <c r="WBS21" s="125"/>
      <c r="WBT21" s="125"/>
      <c r="WBU21" s="125"/>
      <c r="WBV21" s="125"/>
      <c r="WBW21" s="125"/>
      <c r="WBX21" s="125"/>
      <c r="WBY21" s="125"/>
      <c r="WBZ21" s="125"/>
      <c r="WCA21" s="125"/>
      <c r="WCB21" s="125"/>
      <c r="WCC21" s="125"/>
      <c r="WCD21" s="125"/>
      <c r="WCE21" s="125"/>
      <c r="WCF21" s="125"/>
      <c r="WCG21" s="125"/>
      <c r="WCH21" s="125"/>
      <c r="WCI21" s="125"/>
      <c r="WCJ21" s="125"/>
      <c r="WCK21" s="125"/>
      <c r="WCL21" s="125"/>
      <c r="WCM21" s="125"/>
      <c r="WCN21" s="125"/>
      <c r="WCO21" s="125"/>
      <c r="WCP21" s="125"/>
      <c r="WCQ21" s="125"/>
      <c r="WCR21" s="125"/>
      <c r="WCS21" s="125"/>
      <c r="WCT21" s="125"/>
      <c r="WCU21" s="125"/>
      <c r="WCV21" s="125"/>
      <c r="WCW21" s="125"/>
      <c r="WCX21" s="125"/>
      <c r="WCY21" s="125"/>
      <c r="WCZ21" s="125"/>
      <c r="WDA21" s="125"/>
      <c r="WDB21" s="125"/>
      <c r="WDC21" s="125"/>
      <c r="WDD21" s="125"/>
      <c r="WDE21" s="125"/>
      <c r="WDF21" s="125"/>
      <c r="WDG21" s="125"/>
      <c r="WDH21" s="125"/>
      <c r="WDI21" s="125"/>
      <c r="WDJ21" s="125"/>
      <c r="WDK21" s="125"/>
      <c r="WDL21" s="125"/>
      <c r="WDM21" s="125"/>
      <c r="WDN21" s="125"/>
      <c r="WDO21" s="125"/>
      <c r="WDP21" s="125"/>
      <c r="WDQ21" s="125"/>
      <c r="WDR21" s="125"/>
      <c r="WDS21" s="125"/>
      <c r="WDT21" s="125"/>
      <c r="WDU21" s="125"/>
      <c r="WDV21" s="125"/>
      <c r="WDW21" s="125"/>
      <c r="WDX21" s="125"/>
      <c r="WDY21" s="125"/>
      <c r="WDZ21" s="125"/>
      <c r="WEA21" s="125"/>
      <c r="WEB21" s="125"/>
      <c r="WEC21" s="125"/>
      <c r="WED21" s="125"/>
      <c r="WEE21" s="125"/>
      <c r="WEF21" s="125"/>
      <c r="WEG21" s="125"/>
      <c r="WEH21" s="125"/>
      <c r="WEI21" s="125"/>
      <c r="WEJ21" s="125"/>
      <c r="WEK21" s="125"/>
      <c r="WEL21" s="125"/>
      <c r="WEM21" s="125"/>
      <c r="WEN21" s="125"/>
      <c r="WEO21" s="125"/>
      <c r="WEP21" s="125"/>
      <c r="WEQ21" s="125"/>
      <c r="WER21" s="125"/>
      <c r="WES21" s="125"/>
      <c r="WET21" s="125"/>
      <c r="WEU21" s="125"/>
      <c r="WEV21" s="125"/>
      <c r="WEW21" s="125"/>
      <c r="WEX21" s="125"/>
      <c r="WEY21" s="125"/>
      <c r="WEZ21" s="125"/>
      <c r="WFA21" s="125"/>
      <c r="WFB21" s="125"/>
      <c r="WFC21" s="125"/>
      <c r="WFD21" s="125"/>
      <c r="WFE21" s="125"/>
      <c r="WFF21" s="125"/>
      <c r="WFG21" s="125"/>
      <c r="WFH21" s="125"/>
      <c r="WFI21" s="125"/>
      <c r="WFJ21" s="125"/>
      <c r="WFK21" s="125"/>
      <c r="WFL21" s="125"/>
      <c r="WFM21" s="125"/>
      <c r="WFN21" s="125"/>
      <c r="WFO21" s="125"/>
      <c r="WFP21" s="125"/>
      <c r="WFQ21" s="125"/>
      <c r="WFR21" s="125"/>
      <c r="WFS21" s="125"/>
      <c r="WFT21" s="125"/>
      <c r="WFU21" s="125"/>
      <c r="WFV21" s="125"/>
      <c r="WFW21" s="125"/>
      <c r="WFX21" s="125"/>
      <c r="WFY21" s="125"/>
      <c r="WFZ21" s="125"/>
      <c r="WGA21" s="125"/>
      <c r="WGB21" s="125"/>
      <c r="WGC21" s="125"/>
      <c r="WGD21" s="125"/>
      <c r="WGE21" s="125"/>
      <c r="WGF21" s="125"/>
      <c r="WGG21" s="125"/>
      <c r="WGH21" s="125"/>
      <c r="WGI21" s="125"/>
      <c r="WGJ21" s="125"/>
      <c r="WGK21" s="125"/>
      <c r="WGL21" s="125"/>
      <c r="WGM21" s="125"/>
      <c r="WGN21" s="125"/>
      <c r="WGO21" s="125"/>
      <c r="WGP21" s="125"/>
      <c r="WGQ21" s="125"/>
      <c r="WGR21" s="125"/>
      <c r="WGS21" s="125"/>
      <c r="WGT21" s="125"/>
      <c r="WGU21" s="125"/>
      <c r="WGV21" s="125"/>
      <c r="WGW21" s="125"/>
      <c r="WGX21" s="125"/>
      <c r="WGY21" s="125"/>
      <c r="WGZ21" s="125"/>
      <c r="WHA21" s="125"/>
      <c r="WHB21" s="125"/>
      <c r="WHC21" s="125"/>
      <c r="WHD21" s="125"/>
      <c r="WHE21" s="125"/>
      <c r="WHF21" s="125"/>
      <c r="WHG21" s="125"/>
      <c r="WHH21" s="125"/>
      <c r="WHI21" s="125"/>
      <c r="WHJ21" s="125"/>
      <c r="WHK21" s="125"/>
      <c r="WHL21" s="125"/>
      <c r="WHM21" s="125"/>
      <c r="WHN21" s="125"/>
      <c r="WHO21" s="125"/>
      <c r="WHP21" s="125"/>
      <c r="WHQ21" s="125"/>
      <c r="WHR21" s="125"/>
      <c r="WHS21" s="125"/>
      <c r="WHT21" s="125"/>
      <c r="WHU21" s="125"/>
      <c r="WHV21" s="125"/>
      <c r="WHW21" s="125"/>
      <c r="WHX21" s="125"/>
      <c r="WHY21" s="125"/>
      <c r="WHZ21" s="125"/>
      <c r="WIA21" s="125"/>
      <c r="WIB21" s="125"/>
      <c r="WIC21" s="125"/>
      <c r="WID21" s="125"/>
      <c r="WIE21" s="125"/>
      <c r="WIF21" s="125"/>
      <c r="WIG21" s="125"/>
      <c r="WIH21" s="125"/>
      <c r="WII21" s="125"/>
      <c r="WIJ21" s="125"/>
      <c r="WIK21" s="125"/>
      <c r="WIL21" s="125"/>
      <c r="WIM21" s="125"/>
      <c r="WIN21" s="125"/>
      <c r="WIO21" s="125"/>
      <c r="WIP21" s="125"/>
      <c r="WIQ21" s="125"/>
      <c r="WIR21" s="125"/>
      <c r="WIS21" s="125"/>
      <c r="WIT21" s="125"/>
      <c r="WIU21" s="125"/>
      <c r="WIV21" s="125"/>
      <c r="WIW21" s="125"/>
      <c r="WIX21" s="125"/>
      <c r="WIY21" s="125"/>
      <c r="WIZ21" s="125"/>
      <c r="WJA21" s="125"/>
      <c r="WJB21" s="125"/>
      <c r="WJC21" s="125"/>
      <c r="WJD21" s="125"/>
      <c r="WJE21" s="125"/>
      <c r="WJF21" s="125"/>
      <c r="WJG21" s="125"/>
      <c r="WJH21" s="125"/>
      <c r="WJI21" s="125"/>
      <c r="WJJ21" s="125"/>
      <c r="WJK21" s="125"/>
      <c r="WJL21" s="125"/>
      <c r="WJM21" s="125"/>
      <c r="WJN21" s="125"/>
      <c r="WJO21" s="125"/>
      <c r="WJP21" s="125"/>
      <c r="WJQ21" s="125"/>
      <c r="WJR21" s="125"/>
      <c r="WJS21" s="125"/>
      <c r="WJT21" s="125"/>
      <c r="WJU21" s="125"/>
      <c r="WJV21" s="125"/>
      <c r="WJW21" s="125"/>
      <c r="WJX21" s="125"/>
      <c r="WJY21" s="125"/>
      <c r="WJZ21" s="125"/>
      <c r="WKA21" s="125"/>
      <c r="WKB21" s="125"/>
      <c r="WKC21" s="125"/>
      <c r="WKD21" s="125"/>
      <c r="WKE21" s="125"/>
      <c r="WKF21" s="125"/>
      <c r="WKG21" s="125"/>
      <c r="WKH21" s="125"/>
      <c r="WKI21" s="125"/>
      <c r="WKJ21" s="125"/>
      <c r="WKK21" s="125"/>
      <c r="WKL21" s="125"/>
      <c r="WKM21" s="125"/>
      <c r="WKN21" s="125"/>
      <c r="WKO21" s="125"/>
      <c r="WKP21" s="125"/>
      <c r="WKQ21" s="125"/>
      <c r="WKR21" s="125"/>
      <c r="WKS21" s="125"/>
      <c r="WKT21" s="125"/>
      <c r="WKU21" s="125"/>
      <c r="WKV21" s="125"/>
      <c r="WKW21" s="125"/>
      <c r="WKX21" s="125"/>
      <c r="WKY21" s="125"/>
      <c r="WKZ21" s="125"/>
      <c r="WLA21" s="125"/>
      <c r="WLB21" s="125"/>
      <c r="WLC21" s="125"/>
      <c r="WLD21" s="125"/>
      <c r="WLE21" s="125"/>
      <c r="WLF21" s="125"/>
      <c r="WLG21" s="125"/>
      <c r="WLH21" s="125"/>
      <c r="WLI21" s="125"/>
      <c r="WLJ21" s="125"/>
      <c r="WLK21" s="125"/>
      <c r="WLL21" s="125"/>
      <c r="WLM21" s="125"/>
      <c r="WLN21" s="125"/>
      <c r="WLO21" s="125"/>
      <c r="WLP21" s="125"/>
      <c r="WLQ21" s="125"/>
      <c r="WLR21" s="125"/>
      <c r="WLS21" s="125"/>
      <c r="WLT21" s="125"/>
      <c r="WLU21" s="125"/>
      <c r="WLV21" s="125"/>
      <c r="WLW21" s="125"/>
      <c r="WLX21" s="125"/>
      <c r="WLY21" s="125"/>
      <c r="WLZ21" s="125"/>
      <c r="WMA21" s="125"/>
      <c r="WMB21" s="125"/>
      <c r="WMC21" s="125"/>
      <c r="WMD21" s="125"/>
      <c r="WME21" s="125"/>
      <c r="WMF21" s="125"/>
      <c r="WMG21" s="125"/>
      <c r="WMH21" s="125"/>
      <c r="WMI21" s="125"/>
      <c r="WMJ21" s="125"/>
      <c r="WMK21" s="125"/>
      <c r="WML21" s="125"/>
      <c r="WMM21" s="125"/>
      <c r="WMN21" s="125"/>
      <c r="WMO21" s="125"/>
      <c r="WMP21" s="125"/>
      <c r="WMQ21" s="125"/>
      <c r="WMR21" s="125"/>
      <c r="WMS21" s="125"/>
      <c r="WMT21" s="125"/>
      <c r="WMU21" s="125"/>
      <c r="WMV21" s="125"/>
      <c r="WMW21" s="125"/>
      <c r="WMX21" s="125"/>
      <c r="WMY21" s="125"/>
      <c r="WMZ21" s="125"/>
      <c r="WNA21" s="125"/>
      <c r="WNB21" s="125"/>
      <c r="WNC21" s="125"/>
      <c r="WND21" s="125"/>
      <c r="WNE21" s="125"/>
      <c r="WNF21" s="125"/>
      <c r="WNG21" s="125"/>
      <c r="WNH21" s="125"/>
      <c r="WNI21" s="125"/>
      <c r="WNJ21" s="125"/>
      <c r="WNK21" s="125"/>
      <c r="WNL21" s="125"/>
      <c r="WNM21" s="125"/>
      <c r="WNN21" s="125"/>
      <c r="WNO21" s="125"/>
      <c r="WNP21" s="125"/>
      <c r="WNQ21" s="125"/>
      <c r="WNR21" s="125"/>
      <c r="WNS21" s="125"/>
      <c r="WNT21" s="125"/>
      <c r="WNU21" s="125"/>
      <c r="WNV21" s="125"/>
      <c r="WNW21" s="125"/>
      <c r="WNX21" s="125"/>
      <c r="WNY21" s="125"/>
      <c r="WNZ21" s="125"/>
      <c r="WOA21" s="125"/>
      <c r="WOB21" s="125"/>
      <c r="WOC21" s="125"/>
      <c r="WOD21" s="125"/>
      <c r="WOE21" s="125"/>
      <c r="WOF21" s="125"/>
      <c r="WOG21" s="125"/>
      <c r="WOH21" s="125"/>
      <c r="WOI21" s="125"/>
      <c r="WOJ21" s="125"/>
      <c r="WOK21" s="125"/>
      <c r="WOL21" s="125"/>
      <c r="WOM21" s="125"/>
      <c r="WON21" s="125"/>
      <c r="WOO21" s="125"/>
      <c r="WOP21" s="125"/>
      <c r="WOQ21" s="125"/>
      <c r="WOR21" s="125"/>
      <c r="WOS21" s="125"/>
      <c r="WOT21" s="125"/>
      <c r="WOU21" s="125"/>
      <c r="WOV21" s="125"/>
      <c r="WOW21" s="125"/>
      <c r="WOX21" s="125"/>
      <c r="WOY21" s="125"/>
      <c r="WOZ21" s="125"/>
      <c r="WPA21" s="125"/>
      <c r="WPB21" s="125"/>
      <c r="WPC21" s="125"/>
      <c r="WPD21" s="125"/>
      <c r="WPE21" s="125"/>
      <c r="WPF21" s="125"/>
      <c r="WPG21" s="125"/>
      <c r="WPH21" s="125"/>
      <c r="WPI21" s="125"/>
      <c r="WPJ21" s="125"/>
      <c r="WPK21" s="125"/>
      <c r="WPL21" s="125"/>
      <c r="WPM21" s="125"/>
      <c r="WPN21" s="125"/>
      <c r="WPO21" s="125"/>
      <c r="WPP21" s="125"/>
      <c r="WPQ21" s="125"/>
      <c r="WPR21" s="125"/>
      <c r="WPS21" s="125"/>
      <c r="WPT21" s="125"/>
      <c r="WPU21" s="125"/>
      <c r="WPV21" s="125"/>
      <c r="WPW21" s="125"/>
      <c r="WPX21" s="125"/>
      <c r="WPY21" s="125"/>
      <c r="WPZ21" s="125"/>
      <c r="WQA21" s="125"/>
      <c r="WQB21" s="125"/>
      <c r="WQC21" s="125"/>
      <c r="WQD21" s="125"/>
      <c r="WQE21" s="125"/>
      <c r="WQF21" s="125"/>
      <c r="WQG21" s="125"/>
      <c r="WQH21" s="125"/>
      <c r="WQI21" s="125"/>
      <c r="WQJ21" s="125"/>
      <c r="WQK21" s="125"/>
      <c r="WQL21" s="125"/>
      <c r="WQM21" s="125"/>
      <c r="WQN21" s="125"/>
      <c r="WQO21" s="125"/>
      <c r="WQP21" s="125"/>
      <c r="WQQ21" s="125"/>
      <c r="WQR21" s="125"/>
      <c r="WQS21" s="125"/>
      <c r="WQT21" s="125"/>
      <c r="WQU21" s="125"/>
      <c r="WQV21" s="125"/>
      <c r="WQW21" s="125"/>
      <c r="WQX21" s="125"/>
      <c r="WQY21" s="125"/>
      <c r="WQZ21" s="125"/>
      <c r="WRA21" s="125"/>
      <c r="WRB21" s="125"/>
      <c r="WRC21" s="125"/>
      <c r="WRD21" s="125"/>
      <c r="WRE21" s="125"/>
      <c r="WRF21" s="125"/>
      <c r="WRG21" s="125"/>
      <c r="WRH21" s="125"/>
      <c r="WRI21" s="125"/>
      <c r="WRJ21" s="125"/>
      <c r="WRK21" s="125"/>
      <c r="WRL21" s="125"/>
      <c r="WRM21" s="125"/>
      <c r="WRN21" s="125"/>
      <c r="WRO21" s="125"/>
      <c r="WRP21" s="125"/>
      <c r="WRQ21" s="125"/>
      <c r="WRR21" s="125"/>
      <c r="WRS21" s="125"/>
      <c r="WRT21" s="125"/>
      <c r="WRU21" s="125"/>
      <c r="WRV21" s="125"/>
      <c r="WRW21" s="125"/>
      <c r="WRX21" s="125"/>
      <c r="WRY21" s="125"/>
      <c r="WRZ21" s="125"/>
      <c r="WSA21" s="125"/>
      <c r="WSB21" s="125"/>
      <c r="WSC21" s="125"/>
      <c r="WSD21" s="125"/>
      <c r="WSE21" s="125"/>
      <c r="WSF21" s="125"/>
      <c r="WSG21" s="125"/>
      <c r="WSH21" s="125"/>
      <c r="WSI21" s="125"/>
      <c r="WSJ21" s="125"/>
      <c r="WSK21" s="125"/>
      <c r="WSL21" s="125"/>
      <c r="WSM21" s="125"/>
      <c r="WSN21" s="125"/>
      <c r="WSO21" s="125"/>
      <c r="WSP21" s="125"/>
      <c r="WSQ21" s="125"/>
      <c r="WSR21" s="125"/>
      <c r="WSS21" s="125"/>
      <c r="WST21" s="125"/>
      <c r="WSU21" s="125"/>
      <c r="WSV21" s="125"/>
      <c r="WSW21" s="125"/>
      <c r="WSX21" s="125"/>
      <c r="WSY21" s="125"/>
      <c r="WSZ21" s="125"/>
      <c r="WTA21" s="125"/>
      <c r="WTB21" s="125"/>
      <c r="WTC21" s="125"/>
      <c r="WTD21" s="125"/>
      <c r="WTE21" s="125"/>
      <c r="WTF21" s="125"/>
      <c r="WTG21" s="125"/>
      <c r="WTH21" s="125"/>
      <c r="WTI21" s="125"/>
      <c r="WTJ21" s="125"/>
      <c r="WTK21" s="125"/>
      <c r="WTL21" s="125"/>
      <c r="WTM21" s="125"/>
      <c r="WTN21" s="125"/>
      <c r="WTO21" s="125"/>
      <c r="WTP21" s="125"/>
      <c r="WTQ21" s="125"/>
      <c r="WTR21" s="125"/>
      <c r="WTS21" s="125"/>
      <c r="WTT21" s="125"/>
      <c r="WTU21" s="125"/>
      <c r="WTV21" s="125"/>
      <c r="WTW21" s="125"/>
      <c r="WTX21" s="125"/>
      <c r="WTY21" s="125"/>
      <c r="WTZ21" s="125"/>
      <c r="WUA21" s="125"/>
      <c r="WUB21" s="125"/>
      <c r="WUC21" s="125"/>
      <c r="WUD21" s="125"/>
      <c r="WUE21" s="125"/>
      <c r="WUF21" s="125"/>
      <c r="WUG21" s="125"/>
      <c r="WUH21" s="125"/>
      <c r="WUI21" s="125"/>
      <c r="WUJ21" s="125"/>
      <c r="WUK21" s="125"/>
      <c r="WUL21" s="125"/>
      <c r="WUM21" s="125"/>
      <c r="WUN21" s="125"/>
      <c r="WUO21" s="125"/>
      <c r="WUP21" s="125"/>
      <c r="WUQ21" s="125"/>
      <c r="WUR21" s="125"/>
      <c r="WUS21" s="125"/>
      <c r="WUT21" s="125"/>
      <c r="WUU21" s="125"/>
      <c r="WUV21" s="125"/>
      <c r="WUW21" s="125"/>
      <c r="WUX21" s="125"/>
      <c r="WUY21" s="125"/>
      <c r="WUZ21" s="125"/>
      <c r="WVA21" s="125"/>
      <c r="WVB21" s="125"/>
      <c r="WVC21" s="125"/>
      <c r="WVD21" s="125"/>
      <c r="WVE21" s="125"/>
      <c r="WVF21" s="125"/>
      <c r="WVG21" s="125"/>
      <c r="WVH21" s="125"/>
      <c r="WVI21" s="125"/>
      <c r="WVJ21" s="125"/>
      <c r="WVK21" s="125"/>
      <c r="WVL21" s="125"/>
      <c r="WVM21" s="125"/>
      <c r="WVN21" s="125"/>
      <c r="WVO21" s="125"/>
      <c r="WVP21" s="125"/>
      <c r="WVQ21" s="125"/>
      <c r="WVR21" s="125"/>
      <c r="WVS21" s="125"/>
      <c r="WVT21" s="125"/>
      <c r="WVU21" s="125"/>
      <c r="WVV21" s="125"/>
      <c r="WVW21" s="125"/>
      <c r="WVX21" s="125"/>
      <c r="WVY21" s="125"/>
      <c r="WVZ21" s="125"/>
      <c r="WWA21" s="125"/>
      <c r="WWB21" s="125"/>
      <c r="WWC21" s="125"/>
      <c r="WWD21" s="125"/>
      <c r="WWE21" s="125"/>
      <c r="WWF21" s="125"/>
      <c r="WWG21" s="125"/>
      <c r="WWH21" s="125"/>
      <c r="WWI21" s="125"/>
      <c r="WWJ21" s="125"/>
      <c r="WWK21" s="125"/>
      <c r="WWL21" s="125"/>
      <c r="WWM21" s="125"/>
      <c r="WWN21" s="125"/>
      <c r="WWO21" s="125"/>
      <c r="WWP21" s="125"/>
      <c r="WWQ21" s="125"/>
      <c r="WWR21" s="125"/>
      <c r="WWS21" s="125"/>
      <c r="WWT21" s="125"/>
      <c r="WWU21" s="125"/>
      <c r="WWV21" s="125"/>
      <c r="WWW21" s="125"/>
      <c r="WWX21" s="125"/>
      <c r="WWY21" s="125"/>
      <c r="WWZ21" s="125"/>
      <c r="WXA21" s="125"/>
      <c r="WXB21" s="125"/>
      <c r="WXC21" s="125"/>
      <c r="WXD21" s="125"/>
      <c r="WXE21" s="125"/>
      <c r="WXF21" s="125"/>
      <c r="WXG21" s="125"/>
      <c r="WXH21" s="125"/>
      <c r="WXI21" s="125"/>
      <c r="WXJ21" s="125"/>
      <c r="WXK21" s="125"/>
      <c r="WXL21" s="125"/>
      <c r="WXM21" s="125"/>
      <c r="WXN21" s="125"/>
      <c r="WXO21" s="125"/>
      <c r="WXP21" s="125"/>
      <c r="WXQ21" s="125"/>
      <c r="WXR21" s="125"/>
      <c r="WXS21" s="125"/>
      <c r="WXT21" s="125"/>
      <c r="WXU21" s="125"/>
      <c r="WXV21" s="125"/>
      <c r="WXW21" s="125"/>
      <c r="WXX21" s="125"/>
      <c r="WXY21" s="125"/>
      <c r="WXZ21" s="125"/>
      <c r="WYA21" s="125"/>
      <c r="WYB21" s="125"/>
      <c r="WYC21" s="125"/>
      <c r="WYD21" s="125"/>
      <c r="WYE21" s="125"/>
      <c r="WYF21" s="125"/>
      <c r="WYG21" s="125"/>
      <c r="WYH21" s="125"/>
      <c r="WYI21" s="125"/>
      <c r="WYJ21" s="125"/>
      <c r="WYK21" s="125"/>
      <c r="WYL21" s="125"/>
      <c r="WYM21" s="125"/>
      <c r="WYN21" s="125"/>
      <c r="WYO21" s="125"/>
      <c r="WYP21" s="125"/>
      <c r="WYQ21" s="125"/>
      <c r="WYR21" s="125"/>
      <c r="WYS21" s="125"/>
      <c r="WYT21" s="125"/>
      <c r="WYU21" s="125"/>
      <c r="WYV21" s="125"/>
      <c r="WYW21" s="125"/>
      <c r="WYX21" s="125"/>
      <c r="WYY21" s="125"/>
      <c r="WYZ21" s="125"/>
      <c r="WZA21" s="125"/>
      <c r="WZB21" s="125"/>
      <c r="WZC21" s="125"/>
      <c r="WZD21" s="125"/>
      <c r="WZE21" s="125"/>
      <c r="WZF21" s="125"/>
      <c r="WZG21" s="125"/>
      <c r="WZH21" s="125"/>
      <c r="WZI21" s="125"/>
      <c r="WZJ21" s="125"/>
      <c r="WZK21" s="125"/>
      <c r="WZL21" s="125"/>
      <c r="WZM21" s="125"/>
      <c r="WZN21" s="125"/>
      <c r="WZO21" s="125"/>
      <c r="WZP21" s="125"/>
      <c r="WZQ21" s="125"/>
      <c r="WZR21" s="125"/>
      <c r="WZS21" s="125"/>
      <c r="WZT21" s="125"/>
      <c r="WZU21" s="125"/>
      <c r="WZV21" s="125"/>
      <c r="WZW21" s="125"/>
      <c r="WZX21" s="125"/>
      <c r="WZY21" s="125"/>
      <c r="WZZ21" s="125"/>
      <c r="XAA21" s="125"/>
      <c r="XAB21" s="125"/>
      <c r="XAC21" s="125"/>
      <c r="XAD21" s="125"/>
      <c r="XAE21" s="125"/>
      <c r="XAF21" s="125"/>
      <c r="XAG21" s="125"/>
      <c r="XAH21" s="125"/>
      <c r="XAI21" s="125"/>
      <c r="XAJ21" s="125"/>
      <c r="XAK21" s="125"/>
      <c r="XAL21" s="125"/>
      <c r="XAM21" s="125"/>
      <c r="XAN21" s="125"/>
      <c r="XAO21" s="125"/>
      <c r="XAP21" s="125"/>
      <c r="XAQ21" s="125"/>
      <c r="XAR21" s="125"/>
      <c r="XAS21" s="125"/>
      <c r="XAT21" s="125"/>
      <c r="XAU21" s="125"/>
      <c r="XAV21" s="125"/>
      <c r="XAW21" s="125"/>
      <c r="XAX21" s="125"/>
      <c r="XAY21" s="125"/>
      <c r="XAZ21" s="125"/>
      <c r="XBA21" s="125"/>
      <c r="XBB21" s="125"/>
      <c r="XBC21" s="125"/>
      <c r="XBD21" s="125"/>
      <c r="XBE21" s="125"/>
      <c r="XBF21" s="125"/>
      <c r="XBG21" s="125"/>
      <c r="XBH21" s="125"/>
      <c r="XBI21" s="125"/>
      <c r="XBJ21" s="125"/>
      <c r="XBK21" s="125"/>
      <c r="XBL21" s="125"/>
      <c r="XBM21" s="125"/>
      <c r="XBN21" s="125"/>
      <c r="XBO21" s="125"/>
      <c r="XBP21" s="125"/>
      <c r="XBQ21" s="125"/>
      <c r="XBR21" s="125"/>
      <c r="XBS21" s="125"/>
      <c r="XBT21" s="125"/>
      <c r="XBU21" s="125"/>
      <c r="XBV21" s="125"/>
      <c r="XBW21" s="125"/>
      <c r="XBX21" s="125"/>
      <c r="XBY21" s="125"/>
      <c r="XBZ21" s="125"/>
      <c r="XCA21" s="125"/>
      <c r="XCB21" s="125"/>
      <c r="XCC21" s="125"/>
      <c r="XCD21" s="125"/>
      <c r="XCE21" s="125"/>
      <c r="XCF21" s="125"/>
      <c r="XCG21" s="125"/>
      <c r="XCH21" s="125"/>
      <c r="XCI21" s="125"/>
      <c r="XCJ21" s="125"/>
      <c r="XCK21" s="125"/>
      <c r="XCL21" s="125"/>
      <c r="XCM21" s="125"/>
      <c r="XCN21" s="125"/>
      <c r="XCO21" s="125"/>
      <c r="XCP21" s="125"/>
      <c r="XCQ21" s="125"/>
      <c r="XCR21" s="125"/>
      <c r="XCS21" s="125"/>
      <c r="XCT21" s="125"/>
      <c r="XCU21" s="125"/>
      <c r="XCV21" s="125"/>
      <c r="XCW21" s="125"/>
      <c r="XCX21" s="125"/>
      <c r="XCY21" s="125"/>
      <c r="XCZ21" s="125"/>
      <c r="XDA21" s="125"/>
      <c r="XDB21" s="125"/>
      <c r="XDC21" s="125"/>
      <c r="XDD21" s="125"/>
      <c r="XDE21" s="125"/>
      <c r="XDF21" s="125"/>
      <c r="XDG21" s="125"/>
      <c r="XDH21" s="125"/>
      <c r="XDI21" s="125"/>
      <c r="XDJ21" s="125"/>
      <c r="XDK21" s="125"/>
      <c r="XDL21" s="125"/>
      <c r="XDM21" s="125"/>
      <c r="XDN21" s="125"/>
      <c r="XDO21" s="125"/>
      <c r="XDP21" s="125"/>
      <c r="XDQ21" s="125"/>
      <c r="XDR21" s="125"/>
      <c r="XDS21" s="125"/>
      <c r="XDT21" s="125"/>
      <c r="XDU21" s="125"/>
      <c r="XDV21" s="125"/>
      <c r="XDW21" s="125"/>
      <c r="XDX21" s="125"/>
      <c r="XDY21" s="125"/>
      <c r="XDZ21" s="125"/>
      <c r="XEA21" s="125"/>
      <c r="XEB21" s="125"/>
      <c r="XEC21" s="125"/>
      <c r="XED21" s="125"/>
      <c r="XEE21" s="125"/>
      <c r="XEF21" s="125"/>
      <c r="XEG21" s="125"/>
      <c r="XEH21" s="125"/>
      <c r="XEI21" s="125"/>
      <c r="XEJ21" s="125"/>
      <c r="XEK21" s="125"/>
      <c r="XEL21" s="125"/>
      <c r="XEM21" s="125"/>
      <c r="XEN21" s="125"/>
      <c r="XEO21" s="125"/>
      <c r="XEP21" s="125"/>
      <c r="XEQ21" s="125"/>
      <c r="XER21" s="125"/>
      <c r="XES21" s="125"/>
      <c r="XET21" s="125"/>
      <c r="XEU21" s="125"/>
      <c r="XEV21" s="125"/>
      <c r="XEW21" s="125"/>
      <c r="XEX21" s="125"/>
      <c r="XEY21" s="125"/>
      <c r="XEZ21" s="125"/>
      <c r="XFA21" s="125"/>
      <c r="XFB21" s="125"/>
    </row>
    <row r="22" spans="1:16384" s="120" customFormat="1" ht="24.95" customHeight="1">
      <c r="XFC22"/>
      <c r="XFD22"/>
    </row>
    <row r="23" spans="1:16384" s="120" customFormat="1" ht="24.95" customHeight="1">
      <c r="XFC23"/>
      <c r="XFD23"/>
    </row>
    <row r="24" spans="1:16384" s="120" customFormat="1" ht="24.95" customHeight="1">
      <c r="XFC24"/>
      <c r="XFD24"/>
    </row>
    <row r="25" spans="1:16384" s="120" customFormat="1" ht="24.95" customHeight="1">
      <c r="XFC25"/>
      <c r="XFD25"/>
    </row>
    <row r="26" spans="1:16384" s="120" customFormat="1" ht="24.95" customHeight="1">
      <c r="XFC26"/>
      <c r="XFD26"/>
    </row>
    <row r="27" spans="1:16384" s="120" customFormat="1" ht="24.95" customHeight="1">
      <c r="XFC27"/>
      <c r="XFD27"/>
    </row>
    <row r="28" spans="1:16384" s="120" customFormat="1" ht="24.95" customHeight="1">
      <c r="XFC28"/>
      <c r="XFD28"/>
    </row>
  </sheetData>
  <mergeCells count="3">
    <mergeCell ref="A4:B4"/>
    <mergeCell ref="C4:D4"/>
    <mergeCell ref="A1:D2"/>
  </mergeCells>
  <phoneticPr fontId="95" type="noConversion"/>
  <pageMargins left="0.75" right="0.75" top="1" bottom="1" header="0.51180555555555596" footer="0.51180555555555596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R101"/>
  <sheetViews>
    <sheetView topLeftCell="A11" workbookViewId="0">
      <selection activeCell="B25" sqref="B25"/>
    </sheetView>
  </sheetViews>
  <sheetFormatPr defaultColWidth="9" defaultRowHeight="23.1" customHeight="1"/>
  <cols>
    <col min="1" max="1" width="49.5" style="225" customWidth="1"/>
    <col min="2" max="2" width="12.625" style="225" customWidth="1"/>
    <col min="3" max="16384" width="9" style="225"/>
  </cols>
  <sheetData>
    <row r="1" spans="1:252" s="223" customFormat="1" ht="30" customHeight="1">
      <c r="A1" s="254" t="s">
        <v>4</v>
      </c>
      <c r="B1" s="254"/>
    </row>
    <row r="2" spans="1:252" s="224" customFormat="1" ht="23.1" customHeight="1">
      <c r="A2" s="226"/>
      <c r="B2" s="227" t="s">
        <v>61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  <c r="IG2" s="225"/>
      <c r="IH2" s="225"/>
      <c r="II2" s="225"/>
      <c r="IJ2" s="225"/>
      <c r="IK2" s="225"/>
      <c r="IL2" s="225"/>
      <c r="IM2" s="225"/>
      <c r="IN2" s="225"/>
      <c r="IO2" s="225"/>
      <c r="IP2" s="225"/>
      <c r="IQ2" s="225"/>
      <c r="IR2" s="225"/>
    </row>
    <row r="3" spans="1:252" s="224" customFormat="1" ht="23.1" customHeight="1">
      <c r="A3" s="255" t="s">
        <v>62</v>
      </c>
      <c r="B3" s="256"/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  <c r="DE3" s="225"/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225"/>
      <c r="EF3" s="225"/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225"/>
      <c r="FZ3" s="225"/>
      <c r="GA3" s="225"/>
      <c r="GB3" s="225"/>
      <c r="GC3" s="225"/>
      <c r="GD3" s="225"/>
      <c r="GE3" s="225"/>
      <c r="GF3" s="225"/>
      <c r="GG3" s="225"/>
      <c r="GH3" s="225"/>
      <c r="GI3" s="225"/>
      <c r="GJ3" s="225"/>
      <c r="GK3" s="225"/>
      <c r="GL3" s="225"/>
      <c r="GM3" s="225"/>
      <c r="GN3" s="225"/>
      <c r="GO3" s="225"/>
      <c r="GP3" s="225"/>
      <c r="GQ3" s="225"/>
      <c r="GR3" s="225"/>
      <c r="GS3" s="225"/>
      <c r="GT3" s="225"/>
      <c r="GU3" s="225"/>
      <c r="GV3" s="225"/>
      <c r="GW3" s="225"/>
      <c r="GX3" s="225"/>
      <c r="GY3" s="225"/>
      <c r="GZ3" s="225"/>
      <c r="HA3" s="225"/>
      <c r="HB3" s="225"/>
      <c r="HC3" s="225"/>
      <c r="HD3" s="225"/>
      <c r="HE3" s="225"/>
      <c r="HF3" s="225"/>
      <c r="HG3" s="225"/>
      <c r="HH3" s="225"/>
      <c r="HI3" s="225"/>
      <c r="HJ3" s="225"/>
      <c r="HK3" s="225"/>
      <c r="HL3" s="225"/>
      <c r="HM3" s="225"/>
      <c r="HN3" s="225"/>
      <c r="HO3" s="225"/>
      <c r="HP3" s="225"/>
      <c r="HQ3" s="225"/>
      <c r="HR3" s="225"/>
      <c r="HS3" s="225"/>
      <c r="HT3" s="225"/>
      <c r="HU3" s="225"/>
      <c r="HV3" s="225"/>
      <c r="HW3" s="225"/>
      <c r="HX3" s="225"/>
      <c r="HY3" s="225"/>
      <c r="HZ3" s="225"/>
      <c r="IA3" s="225"/>
      <c r="IB3" s="225"/>
      <c r="IC3" s="225"/>
      <c r="ID3" s="225"/>
      <c r="IE3" s="225"/>
      <c r="IF3" s="225"/>
      <c r="IG3" s="225"/>
      <c r="IH3" s="225"/>
      <c r="II3" s="225"/>
      <c r="IJ3" s="225"/>
      <c r="IK3" s="225"/>
      <c r="IL3" s="225"/>
      <c r="IM3" s="225"/>
      <c r="IN3" s="225"/>
      <c r="IO3" s="225"/>
      <c r="IP3" s="225"/>
      <c r="IQ3" s="225"/>
      <c r="IR3" s="225"/>
    </row>
    <row r="4" spans="1:252" s="224" customFormat="1" ht="23.1" customHeight="1">
      <c r="A4" s="229" t="s">
        <v>63</v>
      </c>
      <c r="B4" s="229" t="s">
        <v>64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</row>
    <row r="5" spans="1:252" s="224" customFormat="1" ht="23.1" customHeight="1">
      <c r="A5" s="182" t="s">
        <v>65</v>
      </c>
      <c r="B5" s="183">
        <v>80028</v>
      </c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  <c r="EA5" s="225"/>
      <c r="EB5" s="225"/>
      <c r="EC5" s="225"/>
      <c r="ED5" s="225"/>
      <c r="EE5" s="225"/>
      <c r="EF5" s="225"/>
      <c r="EG5" s="225"/>
      <c r="EH5" s="225"/>
      <c r="EI5" s="225"/>
      <c r="EJ5" s="225"/>
      <c r="EK5" s="225"/>
      <c r="EL5" s="225"/>
      <c r="EM5" s="225"/>
      <c r="EN5" s="225"/>
      <c r="EO5" s="225"/>
      <c r="EP5" s="225"/>
      <c r="EQ5" s="225"/>
      <c r="ER5" s="225"/>
      <c r="ES5" s="225"/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5"/>
      <c r="FF5" s="225"/>
      <c r="FG5" s="225"/>
      <c r="FH5" s="225"/>
      <c r="FI5" s="225"/>
      <c r="FJ5" s="225"/>
      <c r="FK5" s="225"/>
      <c r="FL5" s="225"/>
      <c r="FM5" s="225"/>
      <c r="FN5" s="225"/>
      <c r="FO5" s="225"/>
      <c r="FP5" s="225"/>
      <c r="FQ5" s="225"/>
      <c r="FR5" s="225"/>
      <c r="FS5" s="225"/>
      <c r="FT5" s="225"/>
      <c r="FU5" s="225"/>
      <c r="FV5" s="225"/>
      <c r="FW5" s="225"/>
      <c r="FX5" s="225"/>
      <c r="FY5" s="225"/>
      <c r="FZ5" s="225"/>
      <c r="GA5" s="225"/>
      <c r="GB5" s="225"/>
      <c r="GC5" s="225"/>
      <c r="GD5" s="225"/>
      <c r="GE5" s="225"/>
      <c r="GF5" s="225"/>
      <c r="GG5" s="225"/>
      <c r="GH5" s="225"/>
      <c r="GI5" s="225"/>
      <c r="GJ5" s="225"/>
      <c r="GK5" s="225"/>
      <c r="GL5" s="225"/>
      <c r="GM5" s="225"/>
      <c r="GN5" s="225"/>
      <c r="GO5" s="225"/>
      <c r="GP5" s="225"/>
      <c r="GQ5" s="225"/>
      <c r="GR5" s="225"/>
      <c r="GS5" s="225"/>
      <c r="GT5" s="225"/>
      <c r="GU5" s="225"/>
      <c r="GV5" s="225"/>
      <c r="GW5" s="225"/>
      <c r="GX5" s="225"/>
      <c r="GY5" s="225"/>
      <c r="GZ5" s="225"/>
      <c r="HA5" s="225"/>
      <c r="HB5" s="225"/>
      <c r="HC5" s="225"/>
      <c r="HD5" s="225"/>
      <c r="HE5" s="225"/>
      <c r="HF5" s="225"/>
      <c r="HG5" s="225"/>
      <c r="HH5" s="225"/>
      <c r="HI5" s="225"/>
      <c r="HJ5" s="225"/>
      <c r="HK5" s="225"/>
      <c r="HL5" s="225"/>
      <c r="HM5" s="225"/>
      <c r="HN5" s="225"/>
      <c r="HO5" s="225"/>
      <c r="HP5" s="225"/>
      <c r="HQ5" s="225"/>
      <c r="HR5" s="225"/>
      <c r="HS5" s="225"/>
      <c r="HT5" s="225"/>
      <c r="HU5" s="225"/>
      <c r="HV5" s="225"/>
      <c r="HW5" s="225"/>
      <c r="HX5" s="225"/>
      <c r="HY5" s="225"/>
      <c r="HZ5" s="225"/>
      <c r="IA5" s="225"/>
      <c r="IB5" s="225"/>
      <c r="IC5" s="225"/>
      <c r="ID5" s="225"/>
      <c r="IE5" s="225"/>
      <c r="IF5" s="225"/>
      <c r="IG5" s="225"/>
      <c r="IH5" s="225"/>
      <c r="II5" s="225"/>
      <c r="IJ5" s="225"/>
      <c r="IK5" s="225"/>
      <c r="IL5" s="225"/>
      <c r="IM5" s="225"/>
      <c r="IN5" s="225"/>
      <c r="IO5" s="225"/>
      <c r="IP5" s="225"/>
      <c r="IQ5" s="225"/>
      <c r="IR5" s="225"/>
    </row>
    <row r="6" spans="1:252" s="224" customFormat="1" ht="23.1" customHeight="1">
      <c r="A6" s="182" t="s">
        <v>66</v>
      </c>
      <c r="B6" s="183">
        <v>390090</v>
      </c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  <c r="IR6" s="225"/>
    </row>
    <row r="7" spans="1:252" s="224" customFormat="1" ht="23.1" customHeight="1">
      <c r="A7" s="182" t="s">
        <v>67</v>
      </c>
      <c r="B7" s="185">
        <v>390090</v>
      </c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225"/>
      <c r="FL7" s="225"/>
      <c r="FM7" s="225"/>
      <c r="FN7" s="225"/>
      <c r="FO7" s="225"/>
      <c r="FP7" s="225"/>
      <c r="FQ7" s="225"/>
      <c r="FR7" s="225"/>
      <c r="FS7" s="225"/>
      <c r="FT7" s="225"/>
      <c r="FU7" s="225"/>
      <c r="FV7" s="225"/>
      <c r="FW7" s="225"/>
      <c r="FX7" s="225"/>
      <c r="FY7" s="225"/>
      <c r="FZ7" s="225"/>
      <c r="GA7" s="225"/>
      <c r="GB7" s="225"/>
      <c r="GC7" s="225"/>
      <c r="GD7" s="225"/>
      <c r="GE7" s="225"/>
      <c r="GF7" s="225"/>
      <c r="GG7" s="225"/>
      <c r="GH7" s="225"/>
      <c r="GI7" s="225"/>
      <c r="GJ7" s="225"/>
      <c r="GK7" s="225"/>
      <c r="GL7" s="225"/>
      <c r="GM7" s="225"/>
      <c r="GN7" s="225"/>
      <c r="GO7" s="225"/>
      <c r="GP7" s="225"/>
      <c r="GQ7" s="225"/>
      <c r="GR7" s="225"/>
      <c r="GS7" s="225"/>
      <c r="GT7" s="225"/>
      <c r="GU7" s="225"/>
      <c r="GV7" s="225"/>
      <c r="GW7" s="225"/>
      <c r="GX7" s="225"/>
      <c r="GY7" s="225"/>
      <c r="GZ7" s="225"/>
      <c r="HA7" s="225"/>
      <c r="HB7" s="225"/>
      <c r="HC7" s="225"/>
      <c r="HD7" s="225"/>
      <c r="HE7" s="225"/>
      <c r="HF7" s="225"/>
      <c r="HG7" s="225"/>
      <c r="HH7" s="225"/>
      <c r="HI7" s="225"/>
      <c r="HJ7" s="225"/>
      <c r="HK7" s="225"/>
      <c r="HL7" s="225"/>
      <c r="HM7" s="225"/>
      <c r="HN7" s="225"/>
      <c r="HO7" s="225"/>
      <c r="HP7" s="225"/>
      <c r="HQ7" s="225"/>
      <c r="HR7" s="225"/>
      <c r="HS7" s="225"/>
      <c r="HT7" s="225"/>
      <c r="HU7" s="225"/>
      <c r="HV7" s="225"/>
      <c r="HW7" s="225"/>
      <c r="HX7" s="225"/>
      <c r="HY7" s="225"/>
      <c r="HZ7" s="225"/>
      <c r="IA7" s="225"/>
      <c r="IB7" s="225"/>
      <c r="IC7" s="225"/>
      <c r="ID7" s="225"/>
      <c r="IE7" s="225"/>
      <c r="IF7" s="225"/>
      <c r="IG7" s="225"/>
      <c r="IH7" s="225"/>
      <c r="II7" s="225"/>
      <c r="IJ7" s="225"/>
      <c r="IK7" s="225"/>
      <c r="IL7" s="225"/>
      <c r="IM7" s="225"/>
      <c r="IN7" s="225"/>
      <c r="IO7" s="225"/>
      <c r="IP7" s="225"/>
      <c r="IQ7" s="225"/>
      <c r="IR7" s="225"/>
    </row>
    <row r="8" spans="1:252" s="224" customFormat="1" ht="23.1" customHeight="1">
      <c r="A8" s="182" t="s">
        <v>68</v>
      </c>
      <c r="B8" s="185">
        <v>5810</v>
      </c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225"/>
      <c r="CN8" s="225"/>
      <c r="CO8" s="225"/>
      <c r="CP8" s="225"/>
      <c r="CQ8" s="225"/>
      <c r="CR8" s="225"/>
      <c r="CS8" s="225"/>
      <c r="CT8" s="225"/>
      <c r="CU8" s="225"/>
      <c r="CV8" s="225"/>
      <c r="CW8" s="225"/>
      <c r="CX8" s="225"/>
      <c r="CY8" s="225"/>
      <c r="CZ8" s="225"/>
      <c r="DA8" s="225"/>
      <c r="DB8" s="225"/>
      <c r="DC8" s="225"/>
      <c r="DD8" s="225"/>
      <c r="DE8" s="225"/>
      <c r="DF8" s="225"/>
      <c r="DG8" s="225"/>
      <c r="DH8" s="225"/>
      <c r="DI8" s="225"/>
      <c r="DJ8" s="225"/>
      <c r="DK8" s="225"/>
      <c r="DL8" s="225"/>
      <c r="DM8" s="225"/>
      <c r="DN8" s="225"/>
      <c r="DO8" s="225"/>
      <c r="DP8" s="225"/>
      <c r="DQ8" s="225"/>
      <c r="DR8" s="225"/>
      <c r="DS8" s="225"/>
      <c r="DT8" s="225"/>
      <c r="DU8" s="225"/>
      <c r="DV8" s="225"/>
      <c r="DW8" s="225"/>
      <c r="DX8" s="225"/>
      <c r="DY8" s="225"/>
      <c r="DZ8" s="225"/>
      <c r="EA8" s="225"/>
      <c r="EB8" s="225"/>
      <c r="EC8" s="225"/>
      <c r="ED8" s="225"/>
      <c r="EE8" s="225"/>
      <c r="EF8" s="225"/>
      <c r="EG8" s="225"/>
      <c r="EH8" s="225"/>
      <c r="EI8" s="225"/>
      <c r="EJ8" s="225"/>
      <c r="EK8" s="225"/>
      <c r="EL8" s="225"/>
      <c r="EM8" s="225"/>
      <c r="EN8" s="225"/>
      <c r="EO8" s="225"/>
      <c r="EP8" s="225"/>
      <c r="EQ8" s="225"/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225"/>
      <c r="FX8" s="225"/>
      <c r="FY8" s="225"/>
      <c r="FZ8" s="225"/>
      <c r="GA8" s="225"/>
      <c r="GB8" s="225"/>
      <c r="GC8" s="225"/>
      <c r="GD8" s="225"/>
      <c r="GE8" s="225"/>
      <c r="GF8" s="225"/>
      <c r="GG8" s="225"/>
      <c r="GH8" s="225"/>
      <c r="GI8" s="225"/>
      <c r="GJ8" s="225"/>
      <c r="GK8" s="225"/>
      <c r="GL8" s="225"/>
      <c r="GM8" s="225"/>
      <c r="GN8" s="225"/>
      <c r="GO8" s="225"/>
      <c r="GP8" s="225"/>
      <c r="GQ8" s="225"/>
      <c r="GR8" s="225"/>
      <c r="GS8" s="225"/>
      <c r="GT8" s="225"/>
      <c r="GU8" s="225"/>
      <c r="GV8" s="225"/>
      <c r="GW8" s="225"/>
      <c r="GX8" s="225"/>
      <c r="GY8" s="225"/>
      <c r="GZ8" s="225"/>
      <c r="HA8" s="225"/>
      <c r="HB8" s="225"/>
      <c r="HC8" s="225"/>
      <c r="HD8" s="225"/>
      <c r="HE8" s="225"/>
      <c r="HF8" s="225"/>
      <c r="HG8" s="225"/>
      <c r="HH8" s="225"/>
      <c r="HI8" s="225"/>
      <c r="HJ8" s="225"/>
      <c r="HK8" s="225"/>
      <c r="HL8" s="225"/>
      <c r="HM8" s="225"/>
      <c r="HN8" s="225"/>
      <c r="HO8" s="225"/>
      <c r="HP8" s="225"/>
      <c r="HQ8" s="225"/>
      <c r="HR8" s="225"/>
      <c r="HS8" s="225"/>
      <c r="HT8" s="225"/>
      <c r="HU8" s="225"/>
      <c r="HV8" s="225"/>
      <c r="HW8" s="225"/>
      <c r="HX8" s="225"/>
      <c r="HY8" s="225"/>
      <c r="HZ8" s="225"/>
      <c r="IA8" s="225"/>
      <c r="IB8" s="225"/>
      <c r="IC8" s="225"/>
      <c r="ID8" s="225"/>
      <c r="IE8" s="225"/>
      <c r="IF8" s="225"/>
      <c r="IG8" s="225"/>
      <c r="IH8" s="225"/>
      <c r="II8" s="225"/>
      <c r="IJ8" s="225"/>
      <c r="IK8" s="225"/>
      <c r="IL8" s="225"/>
      <c r="IM8" s="225"/>
      <c r="IN8" s="225"/>
      <c r="IO8" s="225"/>
      <c r="IP8" s="225"/>
      <c r="IQ8" s="225"/>
      <c r="IR8" s="225"/>
    </row>
    <row r="9" spans="1:252" s="224" customFormat="1" ht="23.1" customHeight="1">
      <c r="A9" s="184" t="s">
        <v>69</v>
      </c>
      <c r="B9" s="185">
        <v>2058</v>
      </c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  <c r="CV9" s="225"/>
      <c r="CW9" s="225"/>
      <c r="CX9" s="225"/>
      <c r="CY9" s="225"/>
      <c r="CZ9" s="225"/>
      <c r="DA9" s="225"/>
      <c r="DB9" s="225"/>
      <c r="DC9" s="225"/>
      <c r="DD9" s="225"/>
      <c r="DE9" s="225"/>
      <c r="DF9" s="225"/>
      <c r="DG9" s="225"/>
      <c r="DH9" s="225"/>
      <c r="DI9" s="225"/>
      <c r="DJ9" s="225"/>
      <c r="DK9" s="225"/>
      <c r="DL9" s="225"/>
      <c r="DM9" s="225"/>
      <c r="DN9" s="225"/>
      <c r="DO9" s="225"/>
      <c r="DP9" s="225"/>
      <c r="DQ9" s="225"/>
      <c r="DR9" s="225"/>
      <c r="DS9" s="225"/>
      <c r="DT9" s="225"/>
      <c r="DU9" s="225"/>
      <c r="DV9" s="225"/>
      <c r="DW9" s="225"/>
      <c r="DX9" s="225"/>
      <c r="DY9" s="225"/>
      <c r="DZ9" s="225"/>
      <c r="EA9" s="225"/>
      <c r="EB9" s="225"/>
      <c r="EC9" s="225"/>
      <c r="ED9" s="225"/>
      <c r="EE9" s="225"/>
      <c r="EF9" s="225"/>
      <c r="EG9" s="225"/>
      <c r="EH9" s="225"/>
      <c r="EI9" s="225"/>
      <c r="EJ9" s="225"/>
      <c r="EK9" s="225"/>
      <c r="EL9" s="225"/>
      <c r="EM9" s="225"/>
      <c r="EN9" s="225"/>
      <c r="EO9" s="225"/>
      <c r="EP9" s="225"/>
      <c r="EQ9" s="225"/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225"/>
      <c r="FL9" s="225"/>
      <c r="FM9" s="225"/>
      <c r="FN9" s="225"/>
      <c r="FO9" s="225"/>
      <c r="FP9" s="225"/>
      <c r="FQ9" s="225"/>
      <c r="FR9" s="225"/>
      <c r="FS9" s="225"/>
      <c r="FT9" s="225"/>
      <c r="FU9" s="225"/>
      <c r="FV9" s="225"/>
      <c r="FW9" s="225"/>
      <c r="FX9" s="225"/>
      <c r="FY9" s="225"/>
      <c r="FZ9" s="225"/>
      <c r="GA9" s="225"/>
      <c r="GB9" s="225"/>
      <c r="GC9" s="225"/>
      <c r="GD9" s="225"/>
      <c r="GE9" s="225"/>
      <c r="GF9" s="225"/>
      <c r="GG9" s="225"/>
      <c r="GH9" s="225"/>
      <c r="GI9" s="225"/>
      <c r="GJ9" s="225"/>
      <c r="GK9" s="225"/>
      <c r="GL9" s="225"/>
      <c r="GM9" s="225"/>
      <c r="GN9" s="225"/>
      <c r="GO9" s="225"/>
      <c r="GP9" s="225"/>
      <c r="GQ9" s="225"/>
      <c r="GR9" s="225"/>
      <c r="GS9" s="225"/>
      <c r="GT9" s="225"/>
      <c r="GU9" s="225"/>
      <c r="GV9" s="225"/>
      <c r="GW9" s="225"/>
      <c r="GX9" s="225"/>
      <c r="GY9" s="225"/>
      <c r="GZ9" s="225"/>
      <c r="HA9" s="225"/>
      <c r="HB9" s="225"/>
      <c r="HC9" s="225"/>
      <c r="HD9" s="225"/>
      <c r="HE9" s="225"/>
      <c r="HF9" s="225"/>
      <c r="HG9" s="225"/>
      <c r="HH9" s="225"/>
      <c r="HI9" s="225"/>
      <c r="HJ9" s="225"/>
      <c r="HK9" s="225"/>
      <c r="HL9" s="225"/>
      <c r="HM9" s="225"/>
      <c r="HN9" s="225"/>
      <c r="HO9" s="225"/>
      <c r="HP9" s="225"/>
      <c r="HQ9" s="225"/>
      <c r="HR9" s="225"/>
      <c r="HS9" s="225"/>
      <c r="HT9" s="225"/>
      <c r="HU9" s="225"/>
      <c r="HV9" s="225"/>
      <c r="HW9" s="225"/>
      <c r="HX9" s="225"/>
      <c r="HY9" s="225"/>
      <c r="HZ9" s="225"/>
      <c r="IA9" s="225"/>
      <c r="IB9" s="225"/>
      <c r="IC9" s="225"/>
      <c r="ID9" s="225"/>
      <c r="IE9" s="225"/>
      <c r="IF9" s="225"/>
      <c r="IG9" s="225"/>
      <c r="IH9" s="225"/>
      <c r="II9" s="225"/>
      <c r="IJ9" s="225"/>
      <c r="IK9" s="225"/>
      <c r="IL9" s="225"/>
      <c r="IM9" s="225"/>
      <c r="IN9" s="225"/>
      <c r="IO9" s="225"/>
      <c r="IP9" s="225"/>
      <c r="IQ9" s="225"/>
      <c r="IR9" s="225"/>
    </row>
    <row r="10" spans="1:252" s="224" customFormat="1" ht="23.1" customHeight="1">
      <c r="A10" s="184" t="s">
        <v>70</v>
      </c>
      <c r="B10" s="185">
        <v>780</v>
      </c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25"/>
      <c r="BU10" s="225"/>
      <c r="BV10" s="225"/>
      <c r="BW10" s="225"/>
      <c r="BX10" s="225"/>
      <c r="BY10" s="225"/>
      <c r="BZ10" s="225"/>
      <c r="CA10" s="225"/>
      <c r="CB10" s="225"/>
      <c r="CC10" s="225"/>
      <c r="CD10" s="225"/>
      <c r="CE10" s="225"/>
      <c r="CF10" s="225"/>
      <c r="CG10" s="225"/>
      <c r="CH10" s="225"/>
      <c r="CI10" s="225"/>
      <c r="CJ10" s="225"/>
      <c r="CK10" s="225"/>
      <c r="CL10" s="225"/>
      <c r="CM10" s="225"/>
      <c r="CN10" s="225"/>
      <c r="CO10" s="225"/>
      <c r="CP10" s="225"/>
      <c r="CQ10" s="225"/>
      <c r="CR10" s="225"/>
      <c r="CS10" s="225"/>
      <c r="CT10" s="225"/>
      <c r="CU10" s="225"/>
      <c r="CV10" s="225"/>
      <c r="CW10" s="225"/>
      <c r="CX10" s="225"/>
      <c r="CY10" s="225"/>
      <c r="CZ10" s="225"/>
      <c r="DA10" s="225"/>
      <c r="DB10" s="225"/>
      <c r="DC10" s="225"/>
      <c r="DD10" s="225"/>
      <c r="DE10" s="225"/>
      <c r="DF10" s="225"/>
      <c r="DG10" s="225"/>
      <c r="DH10" s="225"/>
      <c r="DI10" s="225"/>
      <c r="DJ10" s="225"/>
      <c r="DK10" s="225"/>
      <c r="DL10" s="225"/>
      <c r="DM10" s="225"/>
      <c r="DN10" s="225"/>
      <c r="DO10" s="225"/>
      <c r="DP10" s="225"/>
      <c r="DQ10" s="225"/>
      <c r="DR10" s="225"/>
      <c r="DS10" s="225"/>
      <c r="DT10" s="22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25"/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5"/>
      <c r="FH10" s="225"/>
      <c r="FI10" s="225"/>
      <c r="FJ10" s="225"/>
      <c r="FK10" s="225"/>
      <c r="FL10" s="225"/>
      <c r="FM10" s="225"/>
      <c r="FN10" s="225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225"/>
      <c r="GL10" s="225"/>
      <c r="GM10" s="225"/>
      <c r="GN10" s="225"/>
      <c r="GO10" s="225"/>
      <c r="GP10" s="225"/>
      <c r="GQ10" s="225"/>
      <c r="GR10" s="225"/>
      <c r="GS10" s="225"/>
      <c r="GT10" s="225"/>
      <c r="GU10" s="225"/>
      <c r="GV10" s="225"/>
      <c r="GW10" s="225"/>
      <c r="GX10" s="225"/>
      <c r="GY10" s="225"/>
      <c r="GZ10" s="225"/>
      <c r="HA10" s="225"/>
      <c r="HB10" s="225"/>
      <c r="HC10" s="225"/>
      <c r="HD10" s="225"/>
      <c r="HE10" s="225"/>
      <c r="HF10" s="225"/>
      <c r="HG10" s="225"/>
      <c r="HH10" s="225"/>
      <c r="HI10" s="225"/>
      <c r="HJ10" s="225"/>
      <c r="HK10" s="225"/>
      <c r="HL10" s="225"/>
      <c r="HM10" s="225"/>
      <c r="HN10" s="225"/>
      <c r="HO10" s="225"/>
      <c r="HP10" s="225"/>
      <c r="HQ10" s="225"/>
      <c r="HR10" s="225"/>
      <c r="HS10" s="225"/>
      <c r="HT10" s="225"/>
      <c r="HU10" s="225"/>
      <c r="HV10" s="225"/>
      <c r="HW10" s="225"/>
      <c r="HX10" s="225"/>
      <c r="HY10" s="225"/>
      <c r="HZ10" s="225"/>
      <c r="IA10" s="225"/>
      <c r="IB10" s="225"/>
      <c r="IC10" s="225"/>
      <c r="ID10" s="225"/>
      <c r="IE10" s="225"/>
      <c r="IF10" s="225"/>
      <c r="IG10" s="225"/>
      <c r="IH10" s="225"/>
      <c r="II10" s="225"/>
      <c r="IJ10" s="225"/>
      <c r="IK10" s="225"/>
      <c r="IL10" s="225"/>
      <c r="IM10" s="225"/>
      <c r="IN10" s="225"/>
      <c r="IO10" s="225"/>
      <c r="IP10" s="225"/>
      <c r="IQ10" s="225"/>
      <c r="IR10" s="225"/>
    </row>
    <row r="11" spans="1:252" s="224" customFormat="1" ht="23.1" customHeight="1">
      <c r="A11" s="184" t="s">
        <v>71</v>
      </c>
      <c r="B11" s="185">
        <v>846</v>
      </c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225"/>
      <c r="GL11" s="225"/>
      <c r="GM11" s="225"/>
      <c r="GN11" s="225"/>
      <c r="GO11" s="225"/>
      <c r="GP11" s="225"/>
      <c r="GQ11" s="225"/>
      <c r="GR11" s="225"/>
      <c r="GS11" s="225"/>
      <c r="GT11" s="225"/>
      <c r="GU11" s="225"/>
      <c r="GV11" s="225"/>
      <c r="GW11" s="225"/>
      <c r="GX11" s="225"/>
      <c r="GY11" s="225"/>
      <c r="GZ11" s="225"/>
      <c r="HA11" s="225"/>
      <c r="HB11" s="225"/>
      <c r="HC11" s="225"/>
      <c r="HD11" s="225"/>
      <c r="HE11" s="225"/>
      <c r="HF11" s="225"/>
      <c r="HG11" s="225"/>
      <c r="HH11" s="225"/>
      <c r="HI11" s="225"/>
      <c r="HJ11" s="225"/>
      <c r="HK11" s="225"/>
      <c r="HL11" s="225"/>
      <c r="HM11" s="225"/>
      <c r="HN11" s="225"/>
      <c r="HO11" s="225"/>
      <c r="HP11" s="225"/>
      <c r="HQ11" s="225"/>
      <c r="HR11" s="225"/>
      <c r="HS11" s="225"/>
      <c r="HT11" s="225"/>
      <c r="HU11" s="225"/>
      <c r="HV11" s="225"/>
      <c r="HW11" s="225"/>
      <c r="HX11" s="225"/>
      <c r="HY11" s="225"/>
      <c r="HZ11" s="225"/>
      <c r="IA11" s="225"/>
      <c r="IB11" s="225"/>
      <c r="IC11" s="225"/>
      <c r="ID11" s="225"/>
      <c r="IE11" s="225"/>
      <c r="IF11" s="225"/>
      <c r="IG11" s="225"/>
      <c r="IH11" s="225"/>
      <c r="II11" s="225"/>
      <c r="IJ11" s="225"/>
      <c r="IK11" s="225"/>
      <c r="IL11" s="225"/>
      <c r="IM11" s="225"/>
      <c r="IN11" s="225"/>
      <c r="IO11" s="225"/>
      <c r="IP11" s="225"/>
      <c r="IQ11" s="225"/>
      <c r="IR11" s="225"/>
    </row>
    <row r="12" spans="1:252" s="224" customFormat="1" ht="23.1" customHeight="1">
      <c r="A12" s="184" t="s">
        <v>72</v>
      </c>
      <c r="B12" s="185">
        <v>2126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  <c r="GB12" s="225"/>
      <c r="GC12" s="225"/>
      <c r="GD12" s="225"/>
      <c r="GE12" s="225"/>
      <c r="GF12" s="225"/>
      <c r="GG12" s="225"/>
      <c r="GH12" s="225"/>
      <c r="GI12" s="225"/>
      <c r="GJ12" s="225"/>
      <c r="GK12" s="225"/>
      <c r="GL12" s="225"/>
      <c r="GM12" s="225"/>
      <c r="GN12" s="225"/>
      <c r="GO12" s="225"/>
      <c r="GP12" s="225"/>
      <c r="GQ12" s="225"/>
      <c r="GR12" s="225"/>
      <c r="GS12" s="225"/>
      <c r="GT12" s="225"/>
      <c r="GU12" s="225"/>
      <c r="GV12" s="225"/>
      <c r="GW12" s="225"/>
      <c r="GX12" s="225"/>
      <c r="GY12" s="225"/>
      <c r="GZ12" s="225"/>
      <c r="HA12" s="225"/>
      <c r="HB12" s="225"/>
      <c r="HC12" s="225"/>
      <c r="HD12" s="225"/>
      <c r="HE12" s="225"/>
      <c r="HF12" s="225"/>
      <c r="HG12" s="225"/>
      <c r="HH12" s="225"/>
      <c r="HI12" s="225"/>
      <c r="HJ12" s="225"/>
      <c r="HK12" s="225"/>
      <c r="HL12" s="225"/>
      <c r="HM12" s="225"/>
      <c r="HN12" s="225"/>
      <c r="HO12" s="225"/>
      <c r="HP12" s="225"/>
      <c r="HQ12" s="225"/>
      <c r="HR12" s="225"/>
      <c r="HS12" s="225"/>
      <c r="HT12" s="225"/>
      <c r="HU12" s="225"/>
      <c r="HV12" s="225"/>
      <c r="HW12" s="225"/>
      <c r="HX12" s="225"/>
      <c r="HY12" s="225"/>
      <c r="HZ12" s="225"/>
      <c r="IA12" s="225"/>
      <c r="IB12" s="225"/>
      <c r="IC12" s="225"/>
      <c r="ID12" s="225"/>
      <c r="IE12" s="225"/>
      <c r="IF12" s="225"/>
      <c r="IG12" s="225"/>
      <c r="IH12" s="225"/>
      <c r="II12" s="225"/>
      <c r="IJ12" s="225"/>
      <c r="IK12" s="225"/>
      <c r="IL12" s="225"/>
      <c r="IM12" s="225"/>
      <c r="IN12" s="225"/>
      <c r="IO12" s="225"/>
      <c r="IP12" s="225"/>
      <c r="IQ12" s="225"/>
      <c r="IR12" s="225"/>
    </row>
    <row r="13" spans="1:252" s="224" customFormat="1" ht="23.1" customHeight="1">
      <c r="A13" s="182" t="s">
        <v>73</v>
      </c>
      <c r="B13" s="185">
        <v>328936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  <c r="IN13" s="225"/>
      <c r="IO13" s="225"/>
      <c r="IP13" s="225"/>
      <c r="IQ13" s="225"/>
      <c r="IR13" s="225"/>
    </row>
    <row r="14" spans="1:252" s="224" customFormat="1" ht="23.1" customHeight="1">
      <c r="A14" s="184" t="s">
        <v>74</v>
      </c>
      <c r="B14" s="185">
        <v>74457</v>
      </c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</row>
    <row r="15" spans="1:252" s="224" customFormat="1" ht="23.1" customHeight="1">
      <c r="A15" s="184" t="s">
        <v>75</v>
      </c>
      <c r="B15" s="185">
        <v>67795</v>
      </c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  <c r="II15" s="225"/>
      <c r="IJ15" s="225"/>
      <c r="IK15" s="225"/>
      <c r="IL15" s="225"/>
      <c r="IM15" s="225"/>
      <c r="IN15" s="225"/>
      <c r="IO15" s="225"/>
      <c r="IP15" s="225"/>
      <c r="IQ15" s="225"/>
      <c r="IR15" s="225"/>
    </row>
    <row r="16" spans="1:252" s="224" customFormat="1" ht="23.1" customHeight="1">
      <c r="A16" s="184" t="s">
        <v>76</v>
      </c>
      <c r="B16" s="185">
        <v>21368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  <c r="II16" s="225"/>
      <c r="IJ16" s="225"/>
      <c r="IK16" s="225"/>
      <c r="IL16" s="225"/>
      <c r="IM16" s="225"/>
      <c r="IN16" s="225"/>
      <c r="IO16" s="225"/>
      <c r="IP16" s="225"/>
      <c r="IQ16" s="225"/>
      <c r="IR16" s="225"/>
    </row>
    <row r="17" spans="1:252" s="224" customFormat="1" ht="23.1" customHeight="1">
      <c r="A17" s="184" t="s">
        <v>77</v>
      </c>
      <c r="B17" s="185">
        <v>4428</v>
      </c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  <c r="II17" s="225"/>
      <c r="IJ17" s="225"/>
      <c r="IK17" s="225"/>
      <c r="IL17" s="225"/>
      <c r="IM17" s="225"/>
      <c r="IN17" s="225"/>
      <c r="IO17" s="225"/>
      <c r="IP17" s="225"/>
      <c r="IQ17" s="225"/>
      <c r="IR17" s="225"/>
    </row>
    <row r="18" spans="1:252" s="224" customFormat="1" ht="23.1" customHeight="1">
      <c r="A18" s="184" t="s">
        <v>78</v>
      </c>
      <c r="B18" s="185">
        <v>89</v>
      </c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  <c r="IQ18" s="225"/>
      <c r="IR18" s="225"/>
    </row>
    <row r="19" spans="1:252" s="224" customFormat="1" ht="23.1" customHeight="1">
      <c r="A19" s="184" t="s">
        <v>79</v>
      </c>
      <c r="B19" s="185">
        <v>4732</v>
      </c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  <c r="GN19" s="225"/>
      <c r="GO19" s="225"/>
      <c r="GP19" s="225"/>
      <c r="GQ19" s="225"/>
      <c r="GR19" s="225"/>
      <c r="GS19" s="225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5"/>
      <c r="IL19" s="225"/>
      <c r="IM19" s="225"/>
      <c r="IN19" s="225"/>
      <c r="IO19" s="225"/>
      <c r="IP19" s="225"/>
      <c r="IQ19" s="225"/>
      <c r="IR19" s="225"/>
    </row>
    <row r="20" spans="1:252" s="224" customFormat="1" ht="23.1" customHeight="1">
      <c r="A20" s="184" t="s">
        <v>80</v>
      </c>
      <c r="B20" s="185">
        <v>3360</v>
      </c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  <c r="HG20" s="225"/>
      <c r="HH20" s="225"/>
      <c r="HI20" s="225"/>
      <c r="HJ20" s="225"/>
      <c r="HK20" s="225"/>
      <c r="HL20" s="225"/>
      <c r="HM20" s="225"/>
      <c r="HN20" s="225"/>
      <c r="HO20" s="225"/>
      <c r="HP20" s="225"/>
      <c r="HQ20" s="225"/>
      <c r="HR20" s="225"/>
      <c r="HS20" s="225"/>
      <c r="HT20" s="225"/>
      <c r="HU20" s="225"/>
      <c r="HV20" s="225"/>
      <c r="HW20" s="225"/>
      <c r="HX20" s="225"/>
      <c r="HY20" s="225"/>
      <c r="HZ20" s="225"/>
      <c r="IA20" s="225"/>
      <c r="IB20" s="225"/>
      <c r="IC20" s="225"/>
      <c r="ID20" s="225"/>
      <c r="IE20" s="225"/>
      <c r="IF20" s="225"/>
      <c r="IG20" s="225"/>
      <c r="IH20" s="225"/>
      <c r="II20" s="225"/>
      <c r="IJ20" s="225"/>
      <c r="IK20" s="225"/>
      <c r="IL20" s="225"/>
      <c r="IM20" s="225"/>
      <c r="IN20" s="225"/>
      <c r="IO20" s="225"/>
      <c r="IP20" s="225"/>
      <c r="IQ20" s="225"/>
      <c r="IR20" s="225"/>
    </row>
    <row r="21" spans="1:252" s="224" customFormat="1" ht="23.1" customHeight="1">
      <c r="A21" s="184" t="s">
        <v>81</v>
      </c>
      <c r="B21" s="185">
        <v>21353</v>
      </c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5"/>
      <c r="GF21" s="225"/>
      <c r="GG21" s="225"/>
      <c r="GH21" s="225"/>
      <c r="GI21" s="225"/>
      <c r="GJ21" s="225"/>
      <c r="GK21" s="225"/>
      <c r="GL21" s="225"/>
      <c r="GM21" s="225"/>
      <c r="GN21" s="225"/>
      <c r="GO21" s="225"/>
      <c r="GP21" s="225"/>
      <c r="GQ21" s="225"/>
      <c r="GR21" s="225"/>
      <c r="GS21" s="225"/>
      <c r="GT21" s="225"/>
      <c r="GU21" s="225"/>
      <c r="GV21" s="225"/>
      <c r="GW21" s="225"/>
      <c r="GX21" s="225"/>
      <c r="GY21" s="225"/>
      <c r="GZ21" s="225"/>
      <c r="HA21" s="225"/>
      <c r="HB21" s="225"/>
      <c r="HC21" s="225"/>
      <c r="HD21" s="225"/>
      <c r="HE21" s="225"/>
      <c r="HF21" s="225"/>
      <c r="HG21" s="225"/>
      <c r="HH21" s="225"/>
      <c r="HI21" s="225"/>
      <c r="HJ21" s="225"/>
      <c r="HK21" s="225"/>
      <c r="HL21" s="225"/>
      <c r="HM21" s="225"/>
      <c r="HN21" s="225"/>
      <c r="HO21" s="225"/>
      <c r="HP21" s="225"/>
      <c r="HQ21" s="225"/>
      <c r="HR21" s="225"/>
      <c r="HS21" s="225"/>
      <c r="HT21" s="225"/>
      <c r="HU21" s="225"/>
      <c r="HV21" s="225"/>
      <c r="HW21" s="225"/>
      <c r="HX21" s="225"/>
      <c r="HY21" s="225"/>
      <c r="HZ21" s="225"/>
      <c r="IA21" s="225"/>
      <c r="IB21" s="225"/>
      <c r="IC21" s="225"/>
      <c r="ID21" s="225"/>
      <c r="IE21" s="225"/>
      <c r="IF21" s="225"/>
      <c r="IG21" s="225"/>
      <c r="IH21" s="225"/>
      <c r="II21" s="225"/>
      <c r="IJ21" s="225"/>
      <c r="IK21" s="225"/>
      <c r="IL21" s="225"/>
      <c r="IM21" s="225"/>
      <c r="IN21" s="225"/>
      <c r="IO21" s="225"/>
      <c r="IP21" s="225"/>
      <c r="IQ21" s="225"/>
      <c r="IR21" s="225"/>
    </row>
    <row r="22" spans="1:252" s="224" customFormat="1" ht="23.1" customHeight="1">
      <c r="A22" s="184" t="s">
        <v>82</v>
      </c>
      <c r="B22" s="185">
        <v>2056</v>
      </c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5"/>
      <c r="GF22" s="225"/>
      <c r="GG22" s="225"/>
      <c r="GH22" s="225"/>
      <c r="GI22" s="225"/>
      <c r="GJ22" s="225"/>
      <c r="GK22" s="225"/>
      <c r="GL22" s="225"/>
      <c r="GM22" s="225"/>
      <c r="GN22" s="225"/>
      <c r="GO22" s="225"/>
      <c r="GP22" s="225"/>
      <c r="GQ22" s="225"/>
      <c r="GR22" s="225"/>
      <c r="GS22" s="225"/>
      <c r="GT22" s="225"/>
      <c r="GU22" s="225"/>
      <c r="GV22" s="225"/>
      <c r="GW22" s="225"/>
      <c r="GX22" s="225"/>
      <c r="GY22" s="225"/>
      <c r="GZ22" s="225"/>
      <c r="HA22" s="225"/>
      <c r="HB22" s="225"/>
      <c r="HC22" s="225"/>
      <c r="HD22" s="225"/>
      <c r="HE22" s="225"/>
      <c r="HF22" s="225"/>
      <c r="HG22" s="225"/>
      <c r="HH22" s="225"/>
      <c r="HI22" s="225"/>
      <c r="HJ22" s="225"/>
      <c r="HK22" s="225"/>
      <c r="HL22" s="225"/>
      <c r="HM22" s="225"/>
      <c r="HN22" s="225"/>
      <c r="HO22" s="225"/>
      <c r="HP22" s="225"/>
      <c r="HQ22" s="225"/>
      <c r="HR22" s="225"/>
      <c r="HS22" s="225"/>
      <c r="HT22" s="225"/>
      <c r="HU22" s="225"/>
      <c r="HV22" s="225"/>
      <c r="HW22" s="225"/>
      <c r="HX22" s="225"/>
      <c r="HY22" s="225"/>
      <c r="HZ22" s="225"/>
      <c r="IA22" s="225"/>
      <c r="IB22" s="225"/>
      <c r="IC22" s="225"/>
      <c r="ID22" s="225"/>
      <c r="IE22" s="225"/>
      <c r="IF22" s="225"/>
      <c r="IG22" s="225"/>
      <c r="IH22" s="225"/>
      <c r="II22" s="225"/>
      <c r="IJ22" s="225"/>
      <c r="IK22" s="225"/>
      <c r="IL22" s="225"/>
      <c r="IM22" s="225"/>
      <c r="IN22" s="225"/>
      <c r="IO22" s="225"/>
      <c r="IP22" s="225"/>
      <c r="IQ22" s="225"/>
      <c r="IR22" s="225"/>
    </row>
    <row r="23" spans="1:252" s="224" customFormat="1" ht="23.1" customHeight="1">
      <c r="A23" s="184" t="s">
        <v>83</v>
      </c>
      <c r="B23" s="185">
        <v>5005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  <c r="IQ23" s="225"/>
      <c r="IR23" s="225"/>
    </row>
    <row r="24" spans="1:252" s="224" customFormat="1" ht="23.1" customHeight="1">
      <c r="A24" s="184" t="s">
        <v>84</v>
      </c>
      <c r="B24" s="185">
        <v>928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  <c r="GB24" s="225"/>
      <c r="GC24" s="225"/>
      <c r="GD24" s="225"/>
      <c r="GE24" s="225"/>
      <c r="GF24" s="225"/>
      <c r="GG24" s="225"/>
      <c r="GH24" s="225"/>
      <c r="GI24" s="225"/>
      <c r="GJ24" s="225"/>
      <c r="GK24" s="225"/>
      <c r="GL24" s="225"/>
      <c r="GM24" s="225"/>
      <c r="GN24" s="225"/>
      <c r="GO24" s="225"/>
      <c r="GP24" s="225"/>
      <c r="GQ24" s="225"/>
      <c r="GR24" s="225"/>
      <c r="GS24" s="225"/>
      <c r="GT24" s="225"/>
      <c r="GU24" s="225"/>
      <c r="GV24" s="225"/>
      <c r="GW24" s="225"/>
      <c r="GX24" s="225"/>
      <c r="GY24" s="225"/>
      <c r="GZ24" s="225"/>
      <c r="HA24" s="225"/>
      <c r="HB24" s="225"/>
      <c r="HC24" s="225"/>
      <c r="HD24" s="225"/>
      <c r="HE24" s="225"/>
      <c r="HF24" s="225"/>
      <c r="HG24" s="225"/>
      <c r="HH24" s="225"/>
      <c r="HI24" s="225"/>
      <c r="HJ24" s="225"/>
      <c r="HK24" s="225"/>
      <c r="HL24" s="225"/>
      <c r="HM24" s="225"/>
      <c r="HN24" s="225"/>
      <c r="HO24" s="225"/>
      <c r="HP24" s="225"/>
      <c r="HQ24" s="225"/>
      <c r="HR24" s="225"/>
      <c r="HS24" s="225"/>
      <c r="HT24" s="225"/>
      <c r="HU24" s="225"/>
      <c r="HV24" s="225"/>
      <c r="HW24" s="225"/>
      <c r="HX24" s="225"/>
      <c r="HY24" s="225"/>
      <c r="HZ24" s="225"/>
      <c r="IA24" s="225"/>
      <c r="IB24" s="225"/>
      <c r="IC24" s="225"/>
      <c r="ID24" s="225"/>
      <c r="IE24" s="225"/>
      <c r="IF24" s="225"/>
      <c r="IG24" s="225"/>
      <c r="IH24" s="225"/>
      <c r="II24" s="225"/>
      <c r="IJ24" s="225"/>
      <c r="IK24" s="225"/>
      <c r="IL24" s="225"/>
      <c r="IM24" s="225"/>
      <c r="IN24" s="225"/>
      <c r="IO24" s="225"/>
      <c r="IP24" s="225"/>
      <c r="IQ24" s="225"/>
      <c r="IR24" s="225"/>
    </row>
    <row r="25" spans="1:252" s="224" customFormat="1" ht="23.1" customHeight="1">
      <c r="A25" s="184" t="s">
        <v>85</v>
      </c>
      <c r="B25" s="185">
        <v>14485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  <c r="IQ25" s="225"/>
      <c r="IR25" s="225"/>
    </row>
    <row r="26" spans="1:252" s="224" customFormat="1" ht="23.1" customHeight="1">
      <c r="A26" s="184" t="s">
        <v>86</v>
      </c>
      <c r="B26" s="185">
        <v>6009</v>
      </c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</row>
    <row r="27" spans="1:252" s="224" customFormat="1" ht="23.1" customHeight="1">
      <c r="A27" s="184" t="s">
        <v>87</v>
      </c>
      <c r="B27" s="185">
        <v>20796</v>
      </c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  <c r="IQ27" s="225"/>
      <c r="IR27" s="225"/>
    </row>
    <row r="28" spans="1:252" s="224" customFormat="1" ht="23.1" customHeight="1">
      <c r="A28" s="184" t="s">
        <v>88</v>
      </c>
      <c r="B28" s="185">
        <v>28037</v>
      </c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  <c r="IQ28" s="225"/>
      <c r="IR28" s="225"/>
    </row>
    <row r="29" spans="1:252" s="224" customFormat="1" ht="23.1" customHeight="1">
      <c r="A29" s="184" t="s">
        <v>89</v>
      </c>
      <c r="B29" s="185">
        <v>12351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  <c r="CH29" s="225"/>
      <c r="CI29" s="225"/>
      <c r="CJ29" s="225"/>
      <c r="CK29" s="225"/>
      <c r="CL29" s="225"/>
      <c r="CM29" s="225"/>
      <c r="CN29" s="225"/>
      <c r="CO29" s="225"/>
      <c r="CP29" s="225"/>
      <c r="CQ29" s="225"/>
      <c r="CR29" s="225"/>
      <c r="CS29" s="225"/>
      <c r="CT29" s="225"/>
      <c r="CU29" s="225"/>
      <c r="CV29" s="225"/>
      <c r="CW29" s="225"/>
      <c r="CX29" s="225"/>
      <c r="CY29" s="225"/>
      <c r="CZ29" s="225"/>
      <c r="DA29" s="225"/>
      <c r="DB29" s="225"/>
      <c r="DC29" s="225"/>
      <c r="DD29" s="225"/>
      <c r="DE29" s="225"/>
      <c r="DF29" s="225"/>
      <c r="DG29" s="225"/>
      <c r="DH29" s="225"/>
      <c r="DI29" s="225"/>
      <c r="DJ29" s="225"/>
      <c r="DK29" s="225"/>
      <c r="DL29" s="225"/>
      <c r="DM29" s="225"/>
      <c r="DN29" s="225"/>
      <c r="DO29" s="225"/>
      <c r="DP29" s="225"/>
      <c r="DQ29" s="225"/>
      <c r="DR29" s="225"/>
      <c r="DS29" s="225"/>
      <c r="DT29" s="225"/>
      <c r="DU29" s="225"/>
      <c r="DV29" s="225"/>
      <c r="DW29" s="225"/>
      <c r="DX29" s="225"/>
      <c r="DY29" s="225"/>
      <c r="DZ29" s="225"/>
      <c r="EA29" s="225"/>
      <c r="EB29" s="225"/>
      <c r="EC29" s="225"/>
      <c r="ED29" s="225"/>
      <c r="EE29" s="225"/>
      <c r="EF29" s="225"/>
      <c r="EG29" s="225"/>
      <c r="EH29" s="225"/>
      <c r="EI29" s="225"/>
      <c r="EJ29" s="225"/>
      <c r="EK29" s="225"/>
      <c r="EL29" s="225"/>
      <c r="EM29" s="225"/>
      <c r="EN29" s="225"/>
      <c r="EO29" s="225"/>
      <c r="EP29" s="225"/>
      <c r="EQ29" s="225"/>
      <c r="ER29" s="225"/>
      <c r="ES29" s="225"/>
      <c r="ET29" s="225"/>
      <c r="EU29" s="225"/>
      <c r="EV29" s="225"/>
      <c r="EW29" s="225"/>
      <c r="EX29" s="225"/>
      <c r="EY29" s="225"/>
      <c r="EZ29" s="225"/>
      <c r="FA29" s="225"/>
      <c r="FB29" s="225"/>
      <c r="FC29" s="225"/>
      <c r="FD29" s="225"/>
      <c r="FE29" s="225"/>
      <c r="FF29" s="225"/>
      <c r="FG29" s="225"/>
      <c r="FH29" s="225"/>
      <c r="FI29" s="225"/>
      <c r="FJ29" s="225"/>
      <c r="FK29" s="225"/>
      <c r="FL29" s="225"/>
      <c r="FM29" s="225"/>
      <c r="FN29" s="225"/>
      <c r="FO29" s="225"/>
      <c r="FP29" s="225"/>
      <c r="FQ29" s="225"/>
      <c r="FR29" s="225"/>
      <c r="FS29" s="225"/>
      <c r="FT29" s="225"/>
      <c r="FU29" s="225"/>
      <c r="FV29" s="225"/>
      <c r="FW29" s="225"/>
      <c r="FX29" s="225"/>
      <c r="FY29" s="225"/>
      <c r="FZ29" s="225"/>
      <c r="GA29" s="225"/>
      <c r="GB29" s="225"/>
      <c r="GC29" s="225"/>
      <c r="GD29" s="225"/>
      <c r="GE29" s="225"/>
      <c r="GF29" s="225"/>
      <c r="GG29" s="225"/>
      <c r="GH29" s="225"/>
      <c r="GI29" s="225"/>
      <c r="GJ29" s="225"/>
      <c r="GK29" s="225"/>
      <c r="GL29" s="225"/>
      <c r="GM29" s="225"/>
      <c r="GN29" s="225"/>
      <c r="GO29" s="225"/>
      <c r="GP29" s="225"/>
      <c r="GQ29" s="225"/>
      <c r="GR29" s="225"/>
      <c r="GS29" s="225"/>
      <c r="GT29" s="225"/>
      <c r="GU29" s="225"/>
      <c r="GV29" s="225"/>
      <c r="GW29" s="225"/>
      <c r="GX29" s="225"/>
      <c r="GY29" s="225"/>
      <c r="GZ29" s="225"/>
      <c r="HA29" s="225"/>
      <c r="HB29" s="225"/>
      <c r="HC29" s="225"/>
      <c r="HD29" s="225"/>
      <c r="HE29" s="225"/>
      <c r="HF29" s="225"/>
      <c r="HG29" s="225"/>
      <c r="HH29" s="225"/>
      <c r="HI29" s="225"/>
      <c r="HJ29" s="225"/>
      <c r="HK29" s="225"/>
      <c r="HL29" s="225"/>
      <c r="HM29" s="225"/>
      <c r="HN29" s="225"/>
      <c r="HO29" s="225"/>
      <c r="HP29" s="225"/>
      <c r="HQ29" s="225"/>
      <c r="HR29" s="225"/>
      <c r="HS29" s="225"/>
      <c r="HT29" s="225"/>
      <c r="HU29" s="225"/>
      <c r="HV29" s="225"/>
      <c r="HW29" s="225"/>
      <c r="HX29" s="225"/>
      <c r="HY29" s="225"/>
      <c r="HZ29" s="225"/>
      <c r="IA29" s="225"/>
      <c r="IB29" s="225"/>
      <c r="IC29" s="225"/>
      <c r="ID29" s="225"/>
      <c r="IE29" s="225"/>
      <c r="IF29" s="225"/>
      <c r="IG29" s="225"/>
      <c r="IH29" s="225"/>
      <c r="II29" s="225"/>
      <c r="IJ29" s="225"/>
      <c r="IK29" s="225"/>
      <c r="IL29" s="225"/>
      <c r="IM29" s="225"/>
      <c r="IN29" s="225"/>
      <c r="IO29" s="225"/>
      <c r="IP29" s="225"/>
      <c r="IQ29" s="225"/>
      <c r="IR29" s="225"/>
    </row>
    <row r="30" spans="1:252" s="224" customFormat="1" ht="23.1" customHeight="1">
      <c r="A30" s="184" t="s">
        <v>90</v>
      </c>
      <c r="B30" s="185">
        <v>28367</v>
      </c>
      <c r="C30" s="225"/>
      <c r="D30" s="22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  <c r="CF30" s="225"/>
      <c r="CG30" s="225"/>
      <c r="CH30" s="225"/>
      <c r="CI30" s="225"/>
      <c r="CJ30" s="225"/>
      <c r="CK30" s="225"/>
      <c r="CL30" s="225"/>
      <c r="CM30" s="225"/>
      <c r="CN30" s="225"/>
      <c r="CO30" s="225"/>
      <c r="CP30" s="225"/>
      <c r="CQ30" s="225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225"/>
      <c r="DC30" s="225"/>
      <c r="DD30" s="225"/>
      <c r="DE30" s="225"/>
      <c r="DF30" s="225"/>
      <c r="DG30" s="225"/>
      <c r="DH30" s="225"/>
      <c r="DI30" s="225"/>
      <c r="DJ30" s="225"/>
      <c r="DK30" s="225"/>
      <c r="DL30" s="225"/>
      <c r="DM30" s="225"/>
      <c r="DN30" s="225"/>
      <c r="DO30" s="225"/>
      <c r="DP30" s="225"/>
      <c r="DQ30" s="225"/>
      <c r="DR30" s="225"/>
      <c r="DS30" s="225"/>
      <c r="DT30" s="225"/>
      <c r="DU30" s="225"/>
      <c r="DV30" s="225"/>
      <c r="DW30" s="225"/>
      <c r="DX30" s="225"/>
      <c r="DY30" s="225"/>
      <c r="DZ30" s="225"/>
      <c r="EA30" s="225"/>
      <c r="EB30" s="225"/>
      <c r="EC30" s="225"/>
      <c r="ED30" s="225"/>
      <c r="EE30" s="225"/>
      <c r="EF30" s="225"/>
      <c r="EG30" s="225"/>
      <c r="EH30" s="225"/>
      <c r="EI30" s="225"/>
      <c r="EJ30" s="225"/>
      <c r="EK30" s="225"/>
      <c r="EL30" s="225"/>
      <c r="EM30" s="225"/>
      <c r="EN30" s="225"/>
      <c r="EO30" s="225"/>
      <c r="EP30" s="225"/>
      <c r="EQ30" s="225"/>
      <c r="ER30" s="225"/>
      <c r="ES30" s="225"/>
      <c r="ET30" s="225"/>
      <c r="EU30" s="225"/>
      <c r="EV30" s="225"/>
      <c r="EW30" s="225"/>
      <c r="EX30" s="225"/>
      <c r="EY30" s="225"/>
      <c r="EZ30" s="225"/>
      <c r="FA30" s="225"/>
      <c r="FB30" s="225"/>
      <c r="FC30" s="225"/>
      <c r="FD30" s="225"/>
      <c r="FE30" s="225"/>
      <c r="FF30" s="225"/>
      <c r="FG30" s="225"/>
      <c r="FH30" s="225"/>
      <c r="FI30" s="225"/>
      <c r="FJ30" s="225"/>
      <c r="FK30" s="225"/>
      <c r="FL30" s="225"/>
      <c r="FM30" s="225"/>
      <c r="FN30" s="225"/>
      <c r="FO30" s="225"/>
      <c r="FP30" s="225"/>
      <c r="FQ30" s="225"/>
      <c r="FR30" s="225"/>
      <c r="FS30" s="225"/>
      <c r="FT30" s="225"/>
      <c r="FU30" s="225"/>
      <c r="FV30" s="225"/>
      <c r="FW30" s="225"/>
      <c r="FX30" s="225"/>
      <c r="FY30" s="225"/>
      <c r="FZ30" s="225"/>
      <c r="GA30" s="225"/>
      <c r="GB30" s="225"/>
      <c r="GC30" s="225"/>
      <c r="GD30" s="225"/>
      <c r="GE30" s="225"/>
      <c r="GF30" s="225"/>
      <c r="GG30" s="225"/>
      <c r="GH30" s="225"/>
      <c r="GI30" s="225"/>
      <c r="GJ30" s="225"/>
      <c r="GK30" s="225"/>
      <c r="GL30" s="225"/>
      <c r="GM30" s="225"/>
      <c r="GN30" s="225"/>
      <c r="GO30" s="225"/>
      <c r="GP30" s="225"/>
      <c r="GQ30" s="225"/>
      <c r="GR30" s="225"/>
      <c r="GS30" s="225"/>
      <c r="GT30" s="225"/>
      <c r="GU30" s="225"/>
      <c r="GV30" s="225"/>
      <c r="GW30" s="225"/>
      <c r="GX30" s="225"/>
      <c r="GY30" s="225"/>
      <c r="GZ30" s="225"/>
      <c r="HA30" s="225"/>
      <c r="HB30" s="225"/>
      <c r="HC30" s="225"/>
      <c r="HD30" s="225"/>
      <c r="HE30" s="225"/>
      <c r="HF30" s="225"/>
      <c r="HG30" s="225"/>
      <c r="HH30" s="225"/>
      <c r="HI30" s="225"/>
      <c r="HJ30" s="225"/>
      <c r="HK30" s="225"/>
      <c r="HL30" s="225"/>
      <c r="HM30" s="225"/>
      <c r="HN30" s="225"/>
      <c r="HO30" s="225"/>
      <c r="HP30" s="225"/>
      <c r="HQ30" s="225"/>
      <c r="HR30" s="225"/>
      <c r="HS30" s="225"/>
      <c r="HT30" s="225"/>
      <c r="HU30" s="225"/>
      <c r="HV30" s="225"/>
      <c r="HW30" s="225"/>
      <c r="HX30" s="225"/>
      <c r="HY30" s="225"/>
      <c r="HZ30" s="225"/>
      <c r="IA30" s="225"/>
      <c r="IB30" s="225"/>
      <c r="IC30" s="225"/>
      <c r="ID30" s="225"/>
      <c r="IE30" s="225"/>
      <c r="IF30" s="225"/>
      <c r="IG30" s="225"/>
      <c r="IH30" s="225"/>
      <c r="II30" s="225"/>
      <c r="IJ30" s="225"/>
      <c r="IK30" s="225"/>
      <c r="IL30" s="225"/>
      <c r="IM30" s="225"/>
      <c r="IN30" s="225"/>
      <c r="IO30" s="225"/>
      <c r="IP30" s="225"/>
      <c r="IQ30" s="225"/>
      <c r="IR30" s="225"/>
    </row>
    <row r="31" spans="1:252" s="224" customFormat="1" ht="23.1" customHeight="1">
      <c r="A31" s="184" t="s">
        <v>91</v>
      </c>
      <c r="B31" s="185">
        <v>9456</v>
      </c>
      <c r="C31" s="225"/>
      <c r="D31" s="22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5"/>
      <c r="CG31" s="225"/>
      <c r="CH31" s="225"/>
      <c r="CI31" s="225"/>
      <c r="CJ31" s="225"/>
      <c r="CK31" s="225"/>
      <c r="CL31" s="225"/>
      <c r="CM31" s="225"/>
      <c r="CN31" s="225"/>
      <c r="CO31" s="225"/>
      <c r="CP31" s="225"/>
      <c r="CQ31" s="225"/>
      <c r="CR31" s="225"/>
      <c r="CS31" s="225"/>
      <c r="CT31" s="225"/>
      <c r="CU31" s="225"/>
      <c r="CV31" s="225"/>
      <c r="CW31" s="225"/>
      <c r="CX31" s="225"/>
      <c r="CY31" s="225"/>
      <c r="CZ31" s="225"/>
      <c r="DA31" s="225"/>
      <c r="DB31" s="225"/>
      <c r="DC31" s="225"/>
      <c r="DD31" s="225"/>
      <c r="DE31" s="225"/>
      <c r="DF31" s="225"/>
      <c r="DG31" s="225"/>
      <c r="DH31" s="225"/>
      <c r="DI31" s="225"/>
      <c r="DJ31" s="225"/>
      <c r="DK31" s="225"/>
      <c r="DL31" s="225"/>
      <c r="DM31" s="225"/>
      <c r="DN31" s="225"/>
      <c r="DO31" s="225"/>
      <c r="DP31" s="225"/>
      <c r="DQ31" s="225"/>
      <c r="DR31" s="225"/>
      <c r="DS31" s="225"/>
      <c r="DT31" s="225"/>
      <c r="DU31" s="225"/>
      <c r="DV31" s="225"/>
      <c r="DW31" s="225"/>
      <c r="DX31" s="225"/>
      <c r="DY31" s="225"/>
      <c r="DZ31" s="225"/>
      <c r="EA31" s="225"/>
      <c r="EB31" s="225"/>
      <c r="EC31" s="225"/>
      <c r="ED31" s="225"/>
      <c r="EE31" s="225"/>
      <c r="EF31" s="225"/>
      <c r="EG31" s="225"/>
      <c r="EH31" s="225"/>
      <c r="EI31" s="225"/>
      <c r="EJ31" s="225"/>
      <c r="EK31" s="225"/>
      <c r="EL31" s="225"/>
      <c r="EM31" s="225"/>
      <c r="EN31" s="225"/>
      <c r="EO31" s="225"/>
      <c r="EP31" s="225"/>
      <c r="EQ31" s="225"/>
      <c r="ER31" s="225"/>
      <c r="ES31" s="225"/>
      <c r="ET31" s="225"/>
      <c r="EU31" s="225"/>
      <c r="EV31" s="225"/>
      <c r="EW31" s="225"/>
      <c r="EX31" s="225"/>
      <c r="EY31" s="225"/>
      <c r="EZ31" s="225"/>
      <c r="FA31" s="225"/>
      <c r="FB31" s="225"/>
      <c r="FC31" s="225"/>
      <c r="FD31" s="225"/>
      <c r="FE31" s="225"/>
      <c r="FF31" s="225"/>
      <c r="FG31" s="225"/>
      <c r="FH31" s="225"/>
      <c r="FI31" s="225"/>
      <c r="FJ31" s="225"/>
      <c r="FK31" s="225"/>
      <c r="FL31" s="225"/>
      <c r="FM31" s="225"/>
      <c r="FN31" s="225"/>
      <c r="FO31" s="225"/>
      <c r="FP31" s="225"/>
      <c r="FQ31" s="225"/>
      <c r="FR31" s="225"/>
      <c r="FS31" s="225"/>
      <c r="FT31" s="225"/>
      <c r="FU31" s="225"/>
      <c r="FV31" s="225"/>
      <c r="FW31" s="225"/>
      <c r="FX31" s="225"/>
      <c r="FY31" s="225"/>
      <c r="FZ31" s="225"/>
      <c r="GA31" s="225"/>
      <c r="GB31" s="225"/>
      <c r="GC31" s="225"/>
      <c r="GD31" s="225"/>
      <c r="GE31" s="225"/>
      <c r="GF31" s="225"/>
      <c r="GG31" s="225"/>
      <c r="GH31" s="225"/>
      <c r="GI31" s="225"/>
      <c r="GJ31" s="225"/>
      <c r="GK31" s="225"/>
      <c r="GL31" s="225"/>
      <c r="GM31" s="225"/>
      <c r="GN31" s="225"/>
      <c r="GO31" s="225"/>
      <c r="GP31" s="225"/>
      <c r="GQ31" s="225"/>
      <c r="GR31" s="225"/>
      <c r="GS31" s="225"/>
      <c r="GT31" s="225"/>
      <c r="GU31" s="225"/>
      <c r="GV31" s="225"/>
      <c r="GW31" s="225"/>
      <c r="GX31" s="225"/>
      <c r="GY31" s="225"/>
      <c r="GZ31" s="225"/>
      <c r="HA31" s="225"/>
      <c r="HB31" s="225"/>
      <c r="HC31" s="225"/>
      <c r="HD31" s="225"/>
      <c r="HE31" s="225"/>
      <c r="HF31" s="225"/>
      <c r="HG31" s="225"/>
      <c r="HH31" s="225"/>
      <c r="HI31" s="225"/>
      <c r="HJ31" s="225"/>
      <c r="HK31" s="225"/>
      <c r="HL31" s="225"/>
      <c r="HM31" s="225"/>
      <c r="HN31" s="225"/>
      <c r="HO31" s="225"/>
      <c r="HP31" s="225"/>
      <c r="HQ31" s="225"/>
      <c r="HR31" s="225"/>
      <c r="HS31" s="225"/>
      <c r="HT31" s="225"/>
      <c r="HU31" s="225"/>
      <c r="HV31" s="225"/>
      <c r="HW31" s="225"/>
      <c r="HX31" s="225"/>
      <c r="HY31" s="225"/>
      <c r="HZ31" s="225"/>
      <c r="IA31" s="225"/>
      <c r="IB31" s="225"/>
      <c r="IC31" s="225"/>
      <c r="ID31" s="225"/>
      <c r="IE31" s="225"/>
      <c r="IF31" s="225"/>
      <c r="IG31" s="225"/>
      <c r="IH31" s="225"/>
      <c r="II31" s="225"/>
      <c r="IJ31" s="225"/>
      <c r="IK31" s="225"/>
      <c r="IL31" s="225"/>
      <c r="IM31" s="225"/>
      <c r="IN31" s="225"/>
      <c r="IO31" s="225"/>
      <c r="IP31" s="225"/>
      <c r="IQ31" s="225"/>
      <c r="IR31" s="225"/>
    </row>
    <row r="32" spans="1:252" s="224" customFormat="1" ht="23.1" customHeight="1">
      <c r="A32" s="184" t="s">
        <v>92</v>
      </c>
      <c r="B32" s="185">
        <v>3503</v>
      </c>
      <c r="C32" s="225"/>
      <c r="D32" s="22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5"/>
      <c r="CC32" s="225"/>
      <c r="CD32" s="225"/>
      <c r="CE32" s="225"/>
      <c r="CF32" s="225"/>
      <c r="CG32" s="225"/>
      <c r="CH32" s="225"/>
      <c r="CI32" s="225"/>
      <c r="CJ32" s="225"/>
      <c r="CK32" s="225"/>
      <c r="CL32" s="225"/>
      <c r="CM32" s="225"/>
      <c r="CN32" s="225"/>
      <c r="CO32" s="225"/>
      <c r="CP32" s="225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225"/>
      <c r="DE32" s="225"/>
      <c r="DF32" s="225"/>
      <c r="DG32" s="225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  <c r="DR32" s="225"/>
      <c r="DS32" s="225"/>
      <c r="DT32" s="225"/>
      <c r="DU32" s="225"/>
      <c r="DV32" s="225"/>
      <c r="DW32" s="225"/>
      <c r="DX32" s="225"/>
      <c r="DY32" s="225"/>
      <c r="DZ32" s="225"/>
      <c r="EA32" s="225"/>
      <c r="EB32" s="225"/>
      <c r="EC32" s="225"/>
      <c r="ED32" s="225"/>
      <c r="EE32" s="225"/>
      <c r="EF32" s="225"/>
      <c r="EG32" s="225"/>
      <c r="EH32" s="225"/>
      <c r="EI32" s="225"/>
      <c r="EJ32" s="225"/>
      <c r="EK32" s="225"/>
      <c r="EL32" s="225"/>
      <c r="EM32" s="225"/>
      <c r="EN32" s="225"/>
      <c r="EO32" s="225"/>
      <c r="EP32" s="225"/>
      <c r="EQ32" s="225"/>
      <c r="ER32" s="225"/>
      <c r="ES32" s="225"/>
      <c r="ET32" s="225"/>
      <c r="EU32" s="225"/>
      <c r="EV32" s="225"/>
      <c r="EW32" s="225"/>
      <c r="EX32" s="225"/>
      <c r="EY32" s="225"/>
      <c r="EZ32" s="225"/>
      <c r="FA32" s="225"/>
      <c r="FB32" s="225"/>
      <c r="FC32" s="225"/>
      <c r="FD32" s="225"/>
      <c r="FE32" s="225"/>
      <c r="FF32" s="225"/>
      <c r="FG32" s="225"/>
      <c r="FH32" s="225"/>
      <c r="FI32" s="225"/>
      <c r="FJ32" s="225"/>
      <c r="FK32" s="225"/>
      <c r="FL32" s="225"/>
      <c r="FM32" s="225"/>
      <c r="FN32" s="225"/>
      <c r="FO32" s="225"/>
      <c r="FP32" s="225"/>
      <c r="FQ32" s="225"/>
      <c r="FR32" s="225"/>
      <c r="FS32" s="225"/>
      <c r="FT32" s="225"/>
      <c r="FU32" s="225"/>
      <c r="FV32" s="225"/>
      <c r="FW32" s="225"/>
      <c r="FX32" s="225"/>
      <c r="FY32" s="225"/>
      <c r="FZ32" s="225"/>
      <c r="GA32" s="225"/>
      <c r="GB32" s="225"/>
      <c r="GC32" s="225"/>
      <c r="GD32" s="225"/>
      <c r="GE32" s="225"/>
      <c r="GF32" s="225"/>
      <c r="GG32" s="225"/>
      <c r="GH32" s="225"/>
      <c r="GI32" s="225"/>
      <c r="GJ32" s="225"/>
      <c r="GK32" s="225"/>
      <c r="GL32" s="225"/>
      <c r="GM32" s="225"/>
      <c r="GN32" s="225"/>
      <c r="GO32" s="225"/>
      <c r="GP32" s="225"/>
      <c r="GQ32" s="225"/>
      <c r="GR32" s="225"/>
      <c r="GS32" s="225"/>
      <c r="GT32" s="225"/>
      <c r="GU32" s="225"/>
      <c r="GV32" s="225"/>
      <c r="GW32" s="225"/>
      <c r="GX32" s="225"/>
      <c r="GY32" s="225"/>
      <c r="GZ32" s="225"/>
      <c r="HA32" s="225"/>
      <c r="HB32" s="225"/>
      <c r="HC32" s="225"/>
      <c r="HD32" s="225"/>
      <c r="HE32" s="225"/>
      <c r="HF32" s="225"/>
      <c r="HG32" s="225"/>
      <c r="HH32" s="225"/>
      <c r="HI32" s="225"/>
      <c r="HJ32" s="225"/>
      <c r="HK32" s="225"/>
      <c r="HL32" s="225"/>
      <c r="HM32" s="225"/>
      <c r="HN32" s="225"/>
      <c r="HO32" s="225"/>
      <c r="HP32" s="225"/>
      <c r="HQ32" s="225"/>
      <c r="HR32" s="225"/>
      <c r="HS32" s="225"/>
      <c r="HT32" s="225"/>
      <c r="HU32" s="225"/>
      <c r="HV32" s="225"/>
      <c r="HW32" s="225"/>
      <c r="HX32" s="225"/>
      <c r="HY32" s="225"/>
      <c r="HZ32" s="225"/>
      <c r="IA32" s="225"/>
      <c r="IB32" s="225"/>
      <c r="IC32" s="225"/>
      <c r="ID32" s="225"/>
      <c r="IE32" s="225"/>
      <c r="IF32" s="225"/>
      <c r="IG32" s="225"/>
      <c r="IH32" s="225"/>
      <c r="II32" s="225"/>
      <c r="IJ32" s="225"/>
      <c r="IK32" s="225"/>
      <c r="IL32" s="225"/>
      <c r="IM32" s="225"/>
      <c r="IN32" s="225"/>
      <c r="IO32" s="225"/>
      <c r="IP32" s="225"/>
      <c r="IQ32" s="225"/>
      <c r="IR32" s="225"/>
    </row>
    <row r="33" spans="1:252" s="224" customFormat="1" ht="23.1" customHeight="1">
      <c r="A33" s="184" t="s">
        <v>93</v>
      </c>
      <c r="B33" s="185">
        <v>246</v>
      </c>
      <c r="C33" s="225"/>
      <c r="D33" s="225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5"/>
      <c r="CK33" s="225"/>
      <c r="CL33" s="225"/>
      <c r="CM33" s="225"/>
      <c r="CN33" s="225"/>
      <c r="CO33" s="225"/>
      <c r="CP33" s="225"/>
      <c r="CQ33" s="225"/>
      <c r="CR33" s="225"/>
      <c r="CS33" s="225"/>
      <c r="CT33" s="225"/>
      <c r="CU33" s="225"/>
      <c r="CV33" s="225"/>
      <c r="CW33" s="225"/>
      <c r="CX33" s="225"/>
      <c r="CY33" s="225"/>
      <c r="CZ33" s="225"/>
      <c r="DA33" s="225"/>
      <c r="DB33" s="225"/>
      <c r="DC33" s="225"/>
      <c r="DD33" s="225"/>
      <c r="DE33" s="225"/>
      <c r="DF33" s="225"/>
      <c r="DG33" s="225"/>
      <c r="DH33" s="225"/>
      <c r="DI33" s="225"/>
      <c r="DJ33" s="225"/>
      <c r="DK33" s="225"/>
      <c r="DL33" s="225"/>
      <c r="DM33" s="225"/>
      <c r="DN33" s="225"/>
      <c r="DO33" s="225"/>
      <c r="DP33" s="225"/>
      <c r="DQ33" s="225"/>
      <c r="DR33" s="225"/>
      <c r="DS33" s="225"/>
      <c r="DT33" s="225"/>
      <c r="DU33" s="225"/>
      <c r="DV33" s="225"/>
      <c r="DW33" s="225"/>
      <c r="DX33" s="225"/>
      <c r="DY33" s="225"/>
      <c r="DZ33" s="225"/>
      <c r="EA33" s="225"/>
      <c r="EB33" s="225"/>
      <c r="EC33" s="225"/>
      <c r="ED33" s="225"/>
      <c r="EE33" s="225"/>
      <c r="EF33" s="225"/>
      <c r="EG33" s="225"/>
      <c r="EH33" s="225"/>
      <c r="EI33" s="225"/>
      <c r="EJ33" s="225"/>
      <c r="EK33" s="225"/>
      <c r="EL33" s="225"/>
      <c r="EM33" s="225"/>
      <c r="EN33" s="225"/>
      <c r="EO33" s="225"/>
      <c r="EP33" s="225"/>
      <c r="EQ33" s="225"/>
      <c r="ER33" s="225"/>
      <c r="ES33" s="225"/>
      <c r="ET33" s="225"/>
      <c r="EU33" s="225"/>
      <c r="EV33" s="225"/>
      <c r="EW33" s="225"/>
      <c r="EX33" s="225"/>
      <c r="EY33" s="225"/>
      <c r="EZ33" s="225"/>
      <c r="FA33" s="225"/>
      <c r="FB33" s="225"/>
      <c r="FC33" s="225"/>
      <c r="FD33" s="225"/>
      <c r="FE33" s="225"/>
      <c r="FF33" s="225"/>
      <c r="FG33" s="225"/>
      <c r="FH33" s="225"/>
      <c r="FI33" s="225"/>
      <c r="FJ33" s="225"/>
      <c r="FK33" s="225"/>
      <c r="FL33" s="225"/>
      <c r="FM33" s="225"/>
      <c r="FN33" s="225"/>
      <c r="FO33" s="225"/>
      <c r="FP33" s="225"/>
      <c r="FQ33" s="225"/>
      <c r="FR33" s="225"/>
      <c r="FS33" s="225"/>
      <c r="FT33" s="225"/>
      <c r="FU33" s="225"/>
      <c r="FV33" s="225"/>
      <c r="FW33" s="225"/>
      <c r="FX33" s="225"/>
      <c r="FY33" s="225"/>
      <c r="FZ33" s="225"/>
      <c r="GA33" s="225"/>
      <c r="GB33" s="225"/>
      <c r="GC33" s="225"/>
      <c r="GD33" s="225"/>
      <c r="GE33" s="225"/>
      <c r="GF33" s="225"/>
      <c r="GG33" s="225"/>
      <c r="GH33" s="225"/>
      <c r="GI33" s="225"/>
      <c r="GJ33" s="225"/>
      <c r="GK33" s="225"/>
      <c r="GL33" s="225"/>
      <c r="GM33" s="225"/>
      <c r="GN33" s="225"/>
      <c r="GO33" s="225"/>
      <c r="GP33" s="225"/>
      <c r="GQ33" s="225"/>
      <c r="GR33" s="225"/>
      <c r="GS33" s="225"/>
      <c r="GT33" s="225"/>
      <c r="GU33" s="225"/>
      <c r="GV33" s="225"/>
      <c r="GW33" s="225"/>
      <c r="GX33" s="225"/>
      <c r="GY33" s="225"/>
      <c r="GZ33" s="225"/>
      <c r="HA33" s="225"/>
      <c r="HB33" s="225"/>
      <c r="HC33" s="225"/>
      <c r="HD33" s="225"/>
      <c r="HE33" s="225"/>
      <c r="HF33" s="225"/>
      <c r="HG33" s="225"/>
      <c r="HH33" s="225"/>
      <c r="HI33" s="225"/>
      <c r="HJ33" s="225"/>
      <c r="HK33" s="225"/>
      <c r="HL33" s="225"/>
      <c r="HM33" s="225"/>
      <c r="HN33" s="225"/>
      <c r="HO33" s="225"/>
      <c r="HP33" s="225"/>
      <c r="HQ33" s="225"/>
      <c r="HR33" s="225"/>
      <c r="HS33" s="225"/>
      <c r="HT33" s="225"/>
      <c r="HU33" s="225"/>
      <c r="HV33" s="225"/>
      <c r="HW33" s="225"/>
      <c r="HX33" s="225"/>
      <c r="HY33" s="225"/>
      <c r="HZ33" s="225"/>
      <c r="IA33" s="225"/>
      <c r="IB33" s="225"/>
      <c r="IC33" s="225"/>
      <c r="ID33" s="225"/>
      <c r="IE33" s="225"/>
      <c r="IF33" s="225"/>
      <c r="IG33" s="225"/>
      <c r="IH33" s="225"/>
      <c r="II33" s="225"/>
      <c r="IJ33" s="225"/>
      <c r="IK33" s="225"/>
      <c r="IL33" s="225"/>
      <c r="IM33" s="225"/>
      <c r="IN33" s="225"/>
      <c r="IO33" s="225"/>
      <c r="IP33" s="225"/>
      <c r="IQ33" s="225"/>
      <c r="IR33" s="225"/>
    </row>
    <row r="34" spans="1:252" s="224" customFormat="1" ht="23.1" customHeight="1">
      <c r="A34" s="184" t="s">
        <v>94</v>
      </c>
      <c r="B34" s="185">
        <v>115</v>
      </c>
      <c r="C34" s="225"/>
      <c r="D34" s="225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  <c r="CU34" s="225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/>
      <c r="DH34" s="225"/>
      <c r="DI34" s="225"/>
      <c r="DJ34" s="225"/>
      <c r="DK34" s="225"/>
      <c r="DL34" s="225"/>
      <c r="DM34" s="225"/>
      <c r="DN34" s="225"/>
      <c r="DO34" s="225"/>
      <c r="DP34" s="225"/>
      <c r="DQ34" s="225"/>
      <c r="DR34" s="225"/>
      <c r="DS34" s="225"/>
      <c r="DT34" s="225"/>
      <c r="DU34" s="225"/>
      <c r="DV34" s="225"/>
      <c r="DW34" s="225"/>
      <c r="DX34" s="225"/>
      <c r="DY34" s="225"/>
      <c r="DZ34" s="225"/>
      <c r="EA34" s="225"/>
      <c r="EB34" s="225"/>
      <c r="EC34" s="225"/>
      <c r="ED34" s="225"/>
      <c r="EE34" s="225"/>
      <c r="EF34" s="225"/>
      <c r="EG34" s="225"/>
      <c r="EH34" s="225"/>
      <c r="EI34" s="225"/>
      <c r="EJ34" s="225"/>
      <c r="EK34" s="225"/>
      <c r="EL34" s="225"/>
      <c r="EM34" s="225"/>
      <c r="EN34" s="225"/>
      <c r="EO34" s="225"/>
      <c r="EP34" s="225"/>
      <c r="EQ34" s="225"/>
      <c r="ER34" s="225"/>
      <c r="ES34" s="225"/>
      <c r="ET34" s="225"/>
      <c r="EU34" s="225"/>
      <c r="EV34" s="225"/>
      <c r="EW34" s="225"/>
      <c r="EX34" s="225"/>
      <c r="EY34" s="225"/>
      <c r="EZ34" s="225"/>
      <c r="FA34" s="225"/>
      <c r="FB34" s="225"/>
      <c r="FC34" s="225"/>
      <c r="FD34" s="225"/>
      <c r="FE34" s="225"/>
      <c r="FF34" s="225"/>
      <c r="FG34" s="225"/>
      <c r="FH34" s="225"/>
      <c r="FI34" s="225"/>
      <c r="FJ34" s="225"/>
      <c r="FK34" s="225"/>
      <c r="FL34" s="225"/>
      <c r="FM34" s="225"/>
      <c r="FN34" s="225"/>
      <c r="FO34" s="225"/>
      <c r="FP34" s="225"/>
      <c r="FQ34" s="225"/>
      <c r="FR34" s="225"/>
      <c r="FS34" s="225"/>
      <c r="FT34" s="225"/>
      <c r="FU34" s="225"/>
      <c r="FV34" s="225"/>
      <c r="FW34" s="225"/>
      <c r="FX34" s="225"/>
      <c r="FY34" s="225"/>
      <c r="FZ34" s="225"/>
      <c r="GA34" s="225"/>
      <c r="GB34" s="225"/>
      <c r="GC34" s="225"/>
      <c r="GD34" s="225"/>
      <c r="GE34" s="225"/>
      <c r="GF34" s="225"/>
      <c r="GG34" s="225"/>
      <c r="GH34" s="225"/>
      <c r="GI34" s="225"/>
      <c r="GJ34" s="225"/>
      <c r="GK34" s="225"/>
      <c r="GL34" s="225"/>
      <c r="GM34" s="225"/>
      <c r="GN34" s="225"/>
      <c r="GO34" s="225"/>
      <c r="GP34" s="225"/>
      <c r="GQ34" s="225"/>
      <c r="GR34" s="225"/>
      <c r="GS34" s="225"/>
      <c r="GT34" s="225"/>
      <c r="GU34" s="225"/>
      <c r="GV34" s="225"/>
      <c r="GW34" s="225"/>
      <c r="GX34" s="225"/>
      <c r="GY34" s="225"/>
      <c r="GZ34" s="225"/>
      <c r="HA34" s="225"/>
      <c r="HB34" s="225"/>
      <c r="HC34" s="225"/>
      <c r="HD34" s="225"/>
      <c r="HE34" s="225"/>
      <c r="HF34" s="225"/>
      <c r="HG34" s="225"/>
      <c r="HH34" s="225"/>
      <c r="HI34" s="225"/>
      <c r="HJ34" s="225"/>
      <c r="HK34" s="225"/>
      <c r="HL34" s="225"/>
      <c r="HM34" s="225"/>
      <c r="HN34" s="225"/>
      <c r="HO34" s="225"/>
      <c r="HP34" s="225"/>
      <c r="HQ34" s="225"/>
      <c r="HR34" s="225"/>
      <c r="HS34" s="225"/>
      <c r="HT34" s="225"/>
      <c r="HU34" s="225"/>
      <c r="HV34" s="225"/>
      <c r="HW34" s="225"/>
      <c r="HX34" s="225"/>
      <c r="HY34" s="225"/>
      <c r="HZ34" s="225"/>
      <c r="IA34" s="225"/>
      <c r="IB34" s="225"/>
      <c r="IC34" s="225"/>
      <c r="ID34" s="225"/>
      <c r="IE34" s="225"/>
      <c r="IF34" s="225"/>
      <c r="IG34" s="225"/>
      <c r="IH34" s="225"/>
      <c r="II34" s="225"/>
      <c r="IJ34" s="225"/>
      <c r="IK34" s="225"/>
      <c r="IL34" s="225"/>
      <c r="IM34" s="225"/>
      <c r="IN34" s="225"/>
      <c r="IO34" s="225"/>
      <c r="IP34" s="225"/>
      <c r="IQ34" s="225"/>
      <c r="IR34" s="225"/>
    </row>
    <row r="35" spans="1:252" s="224" customFormat="1" ht="23.1" customHeight="1">
      <c r="A35" s="182" t="s">
        <v>95</v>
      </c>
      <c r="B35" s="185">
        <v>55344</v>
      </c>
      <c r="C35" s="225"/>
      <c r="D35" s="225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  <c r="FX35" s="225"/>
      <c r="FY35" s="225"/>
      <c r="FZ35" s="225"/>
      <c r="GA35" s="225"/>
      <c r="GB35" s="225"/>
      <c r="GC35" s="225"/>
      <c r="GD35" s="225"/>
      <c r="GE35" s="225"/>
      <c r="GF35" s="225"/>
      <c r="GG35" s="225"/>
      <c r="GH35" s="225"/>
      <c r="GI35" s="225"/>
      <c r="GJ35" s="225"/>
      <c r="GK35" s="225"/>
      <c r="GL35" s="225"/>
      <c r="GM35" s="225"/>
      <c r="GN35" s="225"/>
      <c r="GO35" s="225"/>
      <c r="GP35" s="225"/>
      <c r="GQ35" s="225"/>
      <c r="GR35" s="225"/>
      <c r="GS35" s="225"/>
      <c r="GT35" s="225"/>
      <c r="GU35" s="225"/>
      <c r="GV35" s="225"/>
      <c r="GW35" s="225"/>
      <c r="GX35" s="225"/>
      <c r="GY35" s="225"/>
      <c r="GZ35" s="225"/>
      <c r="HA35" s="225"/>
      <c r="HB35" s="225"/>
      <c r="HC35" s="225"/>
      <c r="HD35" s="225"/>
      <c r="HE35" s="225"/>
      <c r="HF35" s="225"/>
      <c r="HG35" s="225"/>
      <c r="HH35" s="225"/>
      <c r="HI35" s="225"/>
      <c r="HJ35" s="225"/>
      <c r="HK35" s="225"/>
      <c r="HL35" s="225"/>
      <c r="HM35" s="225"/>
      <c r="HN35" s="225"/>
      <c r="HO35" s="225"/>
      <c r="HP35" s="225"/>
      <c r="HQ35" s="225"/>
      <c r="HR35" s="225"/>
      <c r="HS35" s="225"/>
      <c r="HT35" s="225"/>
      <c r="HU35" s="225"/>
      <c r="HV35" s="225"/>
      <c r="HW35" s="225"/>
      <c r="HX35" s="225"/>
      <c r="HY35" s="225"/>
      <c r="HZ35" s="225"/>
      <c r="IA35" s="225"/>
      <c r="IB35" s="225"/>
      <c r="IC35" s="225"/>
      <c r="ID35" s="225"/>
      <c r="IE35" s="225"/>
      <c r="IF35" s="225"/>
      <c r="IG35" s="225"/>
      <c r="IH35" s="225"/>
      <c r="II35" s="225"/>
      <c r="IJ35" s="225"/>
      <c r="IK35" s="225"/>
      <c r="IL35" s="225"/>
      <c r="IM35" s="225"/>
      <c r="IN35" s="225"/>
      <c r="IO35" s="225"/>
      <c r="IP35" s="225"/>
      <c r="IQ35" s="225"/>
      <c r="IR35" s="225"/>
    </row>
    <row r="36" spans="1:252" s="224" customFormat="1" ht="23.1" customHeight="1">
      <c r="A36" s="184" t="s">
        <v>96</v>
      </c>
      <c r="B36" s="185">
        <v>1717</v>
      </c>
      <c r="C36" s="225"/>
      <c r="D36" s="22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5"/>
      <c r="BQ36" s="225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25"/>
      <c r="DK36" s="225"/>
      <c r="DL36" s="225"/>
      <c r="DM36" s="225"/>
      <c r="DN36" s="225"/>
      <c r="DO36" s="225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5"/>
      <c r="EM36" s="225"/>
      <c r="EN36" s="225"/>
      <c r="EO36" s="225"/>
      <c r="EP36" s="225"/>
      <c r="EQ36" s="225"/>
      <c r="ER36" s="225"/>
      <c r="ES36" s="225"/>
      <c r="ET36" s="225"/>
      <c r="EU36" s="225"/>
      <c r="EV36" s="225"/>
      <c r="EW36" s="225"/>
      <c r="EX36" s="225"/>
      <c r="EY36" s="225"/>
      <c r="EZ36" s="225"/>
      <c r="FA36" s="225"/>
      <c r="FB36" s="225"/>
      <c r="FC36" s="225"/>
      <c r="FD36" s="225"/>
      <c r="FE36" s="225"/>
      <c r="FF36" s="225"/>
      <c r="FG36" s="225"/>
      <c r="FH36" s="225"/>
      <c r="FI36" s="225"/>
      <c r="FJ36" s="225"/>
      <c r="FK36" s="225"/>
      <c r="FL36" s="225"/>
      <c r="FM36" s="225"/>
      <c r="FN36" s="225"/>
      <c r="FO36" s="225"/>
      <c r="FP36" s="225"/>
      <c r="FQ36" s="225"/>
      <c r="FR36" s="225"/>
      <c r="FS36" s="225"/>
      <c r="FT36" s="225"/>
      <c r="FU36" s="225"/>
      <c r="FV36" s="225"/>
      <c r="FW36" s="225"/>
      <c r="FX36" s="225"/>
      <c r="FY36" s="225"/>
      <c r="FZ36" s="225"/>
      <c r="GA36" s="225"/>
      <c r="GB36" s="225"/>
      <c r="GC36" s="225"/>
      <c r="GD36" s="225"/>
      <c r="GE36" s="225"/>
      <c r="GF36" s="225"/>
      <c r="GG36" s="225"/>
      <c r="GH36" s="225"/>
      <c r="GI36" s="225"/>
      <c r="GJ36" s="225"/>
      <c r="GK36" s="225"/>
      <c r="GL36" s="225"/>
      <c r="GM36" s="225"/>
      <c r="GN36" s="225"/>
      <c r="GO36" s="225"/>
      <c r="GP36" s="225"/>
      <c r="GQ36" s="225"/>
      <c r="GR36" s="225"/>
      <c r="GS36" s="225"/>
      <c r="GT36" s="225"/>
      <c r="GU36" s="225"/>
      <c r="GV36" s="225"/>
      <c r="GW36" s="225"/>
      <c r="GX36" s="225"/>
      <c r="GY36" s="225"/>
      <c r="GZ36" s="225"/>
      <c r="HA36" s="225"/>
      <c r="HB36" s="225"/>
      <c r="HC36" s="225"/>
      <c r="HD36" s="225"/>
      <c r="HE36" s="225"/>
      <c r="HF36" s="225"/>
      <c r="HG36" s="225"/>
      <c r="HH36" s="225"/>
      <c r="HI36" s="225"/>
      <c r="HJ36" s="225"/>
      <c r="HK36" s="225"/>
      <c r="HL36" s="225"/>
      <c r="HM36" s="225"/>
      <c r="HN36" s="225"/>
      <c r="HO36" s="225"/>
      <c r="HP36" s="225"/>
      <c r="HQ36" s="225"/>
      <c r="HR36" s="225"/>
      <c r="HS36" s="225"/>
      <c r="HT36" s="225"/>
      <c r="HU36" s="225"/>
      <c r="HV36" s="225"/>
      <c r="HW36" s="225"/>
      <c r="HX36" s="225"/>
      <c r="HY36" s="225"/>
      <c r="HZ36" s="225"/>
      <c r="IA36" s="225"/>
      <c r="IB36" s="225"/>
      <c r="IC36" s="225"/>
      <c r="ID36" s="225"/>
      <c r="IE36" s="225"/>
      <c r="IF36" s="225"/>
      <c r="IG36" s="225"/>
      <c r="IH36" s="225"/>
      <c r="II36" s="225"/>
      <c r="IJ36" s="225"/>
      <c r="IK36" s="225"/>
      <c r="IL36" s="225"/>
      <c r="IM36" s="225"/>
      <c r="IN36" s="225"/>
      <c r="IO36" s="225"/>
      <c r="IP36" s="225"/>
      <c r="IQ36" s="225"/>
      <c r="IR36" s="225"/>
    </row>
    <row r="37" spans="1:252" s="224" customFormat="1" ht="23.1" customHeight="1">
      <c r="A37" s="184" t="s">
        <v>97</v>
      </c>
      <c r="B37" s="185">
        <v>1716</v>
      </c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225"/>
      <c r="BS37" s="225"/>
      <c r="BT37" s="225"/>
      <c r="BU37" s="225"/>
      <c r="BV37" s="225"/>
      <c r="BW37" s="225"/>
      <c r="BX37" s="225"/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5"/>
      <c r="CL37" s="225"/>
      <c r="CM37" s="225"/>
      <c r="CN37" s="225"/>
      <c r="CO37" s="225"/>
      <c r="CP37" s="225"/>
      <c r="CQ37" s="225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  <c r="DD37" s="225"/>
      <c r="DE37" s="225"/>
      <c r="DF37" s="225"/>
      <c r="DG37" s="225"/>
      <c r="DH37" s="225"/>
      <c r="DI37" s="225"/>
      <c r="DJ37" s="225"/>
      <c r="DK37" s="225"/>
      <c r="DL37" s="225"/>
      <c r="DM37" s="225"/>
      <c r="DN37" s="225"/>
      <c r="DO37" s="225"/>
      <c r="DP37" s="225"/>
      <c r="DQ37" s="225"/>
      <c r="DR37" s="225"/>
      <c r="DS37" s="225"/>
      <c r="DT37" s="225"/>
      <c r="DU37" s="225"/>
      <c r="DV37" s="225"/>
      <c r="DW37" s="225"/>
      <c r="DX37" s="225"/>
      <c r="DY37" s="225"/>
      <c r="DZ37" s="225"/>
      <c r="EA37" s="225"/>
      <c r="EB37" s="225"/>
      <c r="EC37" s="225"/>
      <c r="ED37" s="225"/>
      <c r="EE37" s="225"/>
      <c r="EF37" s="225"/>
      <c r="EG37" s="225"/>
      <c r="EH37" s="225"/>
      <c r="EI37" s="225"/>
      <c r="EJ37" s="225"/>
      <c r="EK37" s="225"/>
      <c r="EL37" s="225"/>
      <c r="EM37" s="225"/>
      <c r="EN37" s="225"/>
      <c r="EO37" s="225"/>
      <c r="EP37" s="225"/>
      <c r="EQ37" s="225"/>
      <c r="ER37" s="225"/>
      <c r="ES37" s="225"/>
      <c r="ET37" s="225"/>
      <c r="EU37" s="225"/>
      <c r="EV37" s="225"/>
      <c r="EW37" s="225"/>
      <c r="EX37" s="225"/>
      <c r="EY37" s="225"/>
      <c r="EZ37" s="225"/>
      <c r="FA37" s="225"/>
      <c r="FB37" s="225"/>
      <c r="FC37" s="225"/>
      <c r="FD37" s="225"/>
      <c r="FE37" s="225"/>
      <c r="FF37" s="225"/>
      <c r="FG37" s="225"/>
      <c r="FH37" s="225"/>
      <c r="FI37" s="225"/>
      <c r="FJ37" s="225"/>
      <c r="FK37" s="225"/>
      <c r="FL37" s="225"/>
      <c r="FM37" s="225"/>
      <c r="FN37" s="225"/>
      <c r="FO37" s="225"/>
      <c r="FP37" s="225"/>
      <c r="FQ37" s="225"/>
      <c r="FR37" s="225"/>
      <c r="FS37" s="225"/>
      <c r="FT37" s="225"/>
      <c r="FU37" s="225"/>
      <c r="FV37" s="225"/>
      <c r="FW37" s="225"/>
      <c r="FX37" s="225"/>
      <c r="FY37" s="225"/>
      <c r="FZ37" s="225"/>
      <c r="GA37" s="225"/>
      <c r="GB37" s="225"/>
      <c r="GC37" s="225"/>
      <c r="GD37" s="225"/>
      <c r="GE37" s="225"/>
      <c r="GF37" s="225"/>
      <c r="GG37" s="225"/>
      <c r="GH37" s="225"/>
      <c r="GI37" s="225"/>
      <c r="GJ37" s="225"/>
      <c r="GK37" s="225"/>
      <c r="GL37" s="225"/>
      <c r="GM37" s="225"/>
      <c r="GN37" s="225"/>
      <c r="GO37" s="225"/>
      <c r="GP37" s="225"/>
      <c r="GQ37" s="225"/>
      <c r="GR37" s="225"/>
      <c r="GS37" s="225"/>
      <c r="GT37" s="225"/>
      <c r="GU37" s="225"/>
      <c r="GV37" s="225"/>
      <c r="GW37" s="225"/>
      <c r="GX37" s="225"/>
      <c r="GY37" s="225"/>
      <c r="GZ37" s="225"/>
      <c r="HA37" s="225"/>
      <c r="HB37" s="225"/>
      <c r="HC37" s="225"/>
      <c r="HD37" s="225"/>
      <c r="HE37" s="225"/>
      <c r="HF37" s="225"/>
      <c r="HG37" s="225"/>
      <c r="HH37" s="225"/>
      <c r="HI37" s="225"/>
      <c r="HJ37" s="225"/>
      <c r="HK37" s="225"/>
      <c r="HL37" s="225"/>
      <c r="HM37" s="225"/>
      <c r="HN37" s="225"/>
      <c r="HO37" s="225"/>
      <c r="HP37" s="225"/>
      <c r="HQ37" s="225"/>
      <c r="HR37" s="225"/>
      <c r="HS37" s="225"/>
      <c r="HT37" s="225"/>
      <c r="HU37" s="225"/>
      <c r="HV37" s="225"/>
      <c r="HW37" s="225"/>
      <c r="HX37" s="225"/>
      <c r="HY37" s="225"/>
      <c r="HZ37" s="225"/>
      <c r="IA37" s="225"/>
      <c r="IB37" s="225"/>
      <c r="IC37" s="225"/>
      <c r="ID37" s="225"/>
      <c r="IE37" s="225"/>
      <c r="IF37" s="225"/>
      <c r="IG37" s="225"/>
      <c r="IH37" s="225"/>
      <c r="II37" s="225"/>
      <c r="IJ37" s="225"/>
      <c r="IK37" s="225"/>
      <c r="IL37" s="225"/>
      <c r="IM37" s="225"/>
      <c r="IN37" s="225"/>
      <c r="IO37" s="225"/>
      <c r="IP37" s="225"/>
      <c r="IQ37" s="225"/>
      <c r="IR37" s="225"/>
    </row>
    <row r="38" spans="1:252" s="224" customFormat="1" ht="23.1" customHeight="1">
      <c r="A38" s="184" t="s">
        <v>98</v>
      </c>
      <c r="B38" s="185">
        <v>1785</v>
      </c>
      <c r="C38" s="225"/>
      <c r="D38" s="22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25"/>
      <c r="DK38" s="225"/>
      <c r="DL38" s="225"/>
      <c r="DM38" s="225"/>
      <c r="DN38" s="225"/>
      <c r="DO38" s="225"/>
      <c r="DP38" s="225"/>
      <c r="DQ38" s="225"/>
      <c r="DR38" s="225"/>
      <c r="DS38" s="225"/>
      <c r="DT38" s="225"/>
      <c r="DU38" s="225"/>
      <c r="DV38" s="225"/>
      <c r="DW38" s="225"/>
      <c r="DX38" s="225"/>
      <c r="DY38" s="225"/>
      <c r="DZ38" s="225"/>
      <c r="EA38" s="225"/>
      <c r="EB38" s="225"/>
      <c r="EC38" s="225"/>
      <c r="ED38" s="225"/>
      <c r="EE38" s="225"/>
      <c r="EF38" s="225"/>
      <c r="EG38" s="225"/>
      <c r="EH38" s="225"/>
      <c r="EI38" s="225"/>
      <c r="EJ38" s="225"/>
      <c r="EK38" s="225"/>
      <c r="EL38" s="225"/>
      <c r="EM38" s="225"/>
      <c r="EN38" s="225"/>
      <c r="EO38" s="225"/>
      <c r="EP38" s="225"/>
      <c r="EQ38" s="225"/>
      <c r="ER38" s="225"/>
      <c r="ES38" s="225"/>
      <c r="ET38" s="225"/>
      <c r="EU38" s="225"/>
      <c r="EV38" s="225"/>
      <c r="EW38" s="225"/>
      <c r="EX38" s="225"/>
      <c r="EY38" s="225"/>
      <c r="EZ38" s="225"/>
      <c r="FA38" s="225"/>
      <c r="FB38" s="225"/>
      <c r="FC38" s="225"/>
      <c r="FD38" s="225"/>
      <c r="FE38" s="225"/>
      <c r="FF38" s="225"/>
      <c r="FG38" s="225"/>
      <c r="FH38" s="225"/>
      <c r="FI38" s="225"/>
      <c r="FJ38" s="225"/>
      <c r="FK38" s="225"/>
      <c r="FL38" s="225"/>
      <c r="FM38" s="225"/>
      <c r="FN38" s="225"/>
      <c r="FO38" s="225"/>
      <c r="FP38" s="225"/>
      <c r="FQ38" s="225"/>
      <c r="FR38" s="225"/>
      <c r="FS38" s="225"/>
      <c r="FT38" s="225"/>
      <c r="FU38" s="225"/>
      <c r="FV38" s="225"/>
      <c r="FW38" s="225"/>
      <c r="FX38" s="225"/>
      <c r="FY38" s="225"/>
      <c r="FZ38" s="225"/>
      <c r="GA38" s="225"/>
      <c r="GB38" s="225"/>
      <c r="GC38" s="225"/>
      <c r="GD38" s="225"/>
      <c r="GE38" s="225"/>
      <c r="GF38" s="225"/>
      <c r="GG38" s="225"/>
      <c r="GH38" s="225"/>
      <c r="GI38" s="225"/>
      <c r="GJ38" s="225"/>
      <c r="GK38" s="225"/>
      <c r="GL38" s="225"/>
      <c r="GM38" s="225"/>
      <c r="GN38" s="225"/>
      <c r="GO38" s="225"/>
      <c r="GP38" s="225"/>
      <c r="GQ38" s="225"/>
      <c r="GR38" s="225"/>
      <c r="GS38" s="225"/>
      <c r="GT38" s="225"/>
      <c r="GU38" s="225"/>
      <c r="GV38" s="225"/>
      <c r="GW38" s="225"/>
      <c r="GX38" s="225"/>
      <c r="GY38" s="225"/>
      <c r="GZ38" s="225"/>
      <c r="HA38" s="225"/>
      <c r="HB38" s="225"/>
      <c r="HC38" s="225"/>
      <c r="HD38" s="225"/>
      <c r="HE38" s="225"/>
      <c r="HF38" s="225"/>
      <c r="HG38" s="225"/>
      <c r="HH38" s="225"/>
      <c r="HI38" s="225"/>
      <c r="HJ38" s="225"/>
      <c r="HK38" s="225"/>
      <c r="HL38" s="225"/>
      <c r="HM38" s="225"/>
      <c r="HN38" s="225"/>
      <c r="HO38" s="225"/>
      <c r="HP38" s="225"/>
      <c r="HQ38" s="225"/>
      <c r="HR38" s="225"/>
      <c r="HS38" s="225"/>
      <c r="HT38" s="225"/>
      <c r="HU38" s="225"/>
      <c r="HV38" s="225"/>
      <c r="HW38" s="225"/>
      <c r="HX38" s="225"/>
      <c r="HY38" s="225"/>
      <c r="HZ38" s="225"/>
      <c r="IA38" s="225"/>
      <c r="IB38" s="225"/>
      <c r="IC38" s="225"/>
      <c r="ID38" s="225"/>
      <c r="IE38" s="225"/>
      <c r="IF38" s="225"/>
      <c r="IG38" s="225"/>
      <c r="IH38" s="225"/>
      <c r="II38" s="225"/>
      <c r="IJ38" s="225"/>
      <c r="IK38" s="225"/>
      <c r="IL38" s="225"/>
      <c r="IM38" s="225"/>
      <c r="IN38" s="225"/>
      <c r="IO38" s="225"/>
      <c r="IP38" s="225"/>
      <c r="IQ38" s="225"/>
      <c r="IR38" s="225"/>
    </row>
    <row r="39" spans="1:252" s="224" customFormat="1" ht="23.1" customHeight="1">
      <c r="A39" s="184" t="s">
        <v>99</v>
      </c>
      <c r="B39" s="185">
        <v>2228</v>
      </c>
      <c r="C39" s="225"/>
      <c r="D39" s="22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225"/>
      <c r="DJ39" s="225"/>
      <c r="DK39" s="225"/>
      <c r="DL39" s="225"/>
      <c r="DM39" s="225"/>
      <c r="DN39" s="225"/>
      <c r="DO39" s="225"/>
      <c r="DP39" s="225"/>
      <c r="DQ39" s="225"/>
      <c r="DR39" s="225"/>
      <c r="DS39" s="225"/>
      <c r="DT39" s="225"/>
      <c r="DU39" s="225"/>
      <c r="DV39" s="225"/>
      <c r="DW39" s="225"/>
      <c r="DX39" s="225"/>
      <c r="DY39" s="225"/>
      <c r="DZ39" s="225"/>
      <c r="EA39" s="225"/>
      <c r="EB39" s="225"/>
      <c r="EC39" s="225"/>
      <c r="ED39" s="225"/>
      <c r="EE39" s="225"/>
      <c r="EF39" s="225"/>
      <c r="EG39" s="225"/>
      <c r="EH39" s="225"/>
      <c r="EI39" s="225"/>
      <c r="EJ39" s="225"/>
      <c r="EK39" s="225"/>
      <c r="EL39" s="225"/>
      <c r="EM39" s="225"/>
      <c r="EN39" s="225"/>
      <c r="EO39" s="225"/>
      <c r="EP39" s="225"/>
      <c r="EQ39" s="225"/>
      <c r="ER39" s="225"/>
      <c r="ES39" s="225"/>
      <c r="ET39" s="225"/>
      <c r="EU39" s="225"/>
      <c r="EV39" s="225"/>
      <c r="EW39" s="225"/>
      <c r="EX39" s="225"/>
      <c r="EY39" s="225"/>
      <c r="EZ39" s="225"/>
      <c r="FA39" s="225"/>
      <c r="FB39" s="225"/>
      <c r="FC39" s="225"/>
      <c r="FD39" s="225"/>
      <c r="FE39" s="225"/>
      <c r="FF39" s="225"/>
      <c r="FG39" s="225"/>
      <c r="FH39" s="225"/>
      <c r="FI39" s="225"/>
      <c r="FJ39" s="225"/>
      <c r="FK39" s="225"/>
      <c r="FL39" s="225"/>
      <c r="FM39" s="225"/>
      <c r="FN39" s="225"/>
      <c r="FO39" s="225"/>
      <c r="FP39" s="225"/>
      <c r="FQ39" s="225"/>
      <c r="FR39" s="225"/>
      <c r="FS39" s="225"/>
      <c r="FT39" s="225"/>
      <c r="FU39" s="225"/>
      <c r="FV39" s="225"/>
      <c r="FW39" s="225"/>
      <c r="FX39" s="225"/>
      <c r="FY39" s="225"/>
      <c r="FZ39" s="225"/>
      <c r="GA39" s="225"/>
      <c r="GB39" s="225"/>
      <c r="GC39" s="225"/>
      <c r="GD39" s="225"/>
      <c r="GE39" s="225"/>
      <c r="GF39" s="225"/>
      <c r="GG39" s="225"/>
      <c r="GH39" s="225"/>
      <c r="GI39" s="225"/>
      <c r="GJ39" s="225"/>
      <c r="GK39" s="225"/>
      <c r="GL39" s="225"/>
      <c r="GM39" s="225"/>
      <c r="GN39" s="225"/>
      <c r="GO39" s="225"/>
      <c r="GP39" s="225"/>
      <c r="GQ39" s="225"/>
      <c r="GR39" s="225"/>
      <c r="GS39" s="225"/>
      <c r="GT39" s="225"/>
      <c r="GU39" s="225"/>
      <c r="GV39" s="225"/>
      <c r="GW39" s="225"/>
      <c r="GX39" s="225"/>
      <c r="GY39" s="225"/>
      <c r="GZ39" s="225"/>
      <c r="HA39" s="225"/>
      <c r="HB39" s="225"/>
      <c r="HC39" s="225"/>
      <c r="HD39" s="225"/>
      <c r="HE39" s="225"/>
      <c r="HF39" s="225"/>
      <c r="HG39" s="225"/>
      <c r="HH39" s="225"/>
      <c r="HI39" s="225"/>
      <c r="HJ39" s="225"/>
      <c r="HK39" s="225"/>
      <c r="HL39" s="225"/>
      <c r="HM39" s="225"/>
      <c r="HN39" s="225"/>
      <c r="HO39" s="225"/>
      <c r="HP39" s="225"/>
      <c r="HQ39" s="225"/>
      <c r="HR39" s="225"/>
      <c r="HS39" s="225"/>
      <c r="HT39" s="225"/>
      <c r="HU39" s="225"/>
      <c r="HV39" s="225"/>
      <c r="HW39" s="225"/>
      <c r="HX39" s="225"/>
      <c r="HY39" s="225"/>
      <c r="HZ39" s="225"/>
      <c r="IA39" s="225"/>
      <c r="IB39" s="225"/>
      <c r="IC39" s="225"/>
      <c r="ID39" s="225"/>
      <c r="IE39" s="225"/>
      <c r="IF39" s="225"/>
      <c r="IG39" s="225"/>
      <c r="IH39" s="225"/>
      <c r="II39" s="225"/>
      <c r="IJ39" s="225"/>
      <c r="IK39" s="225"/>
      <c r="IL39" s="225"/>
      <c r="IM39" s="225"/>
      <c r="IN39" s="225"/>
      <c r="IO39" s="225"/>
      <c r="IP39" s="225"/>
      <c r="IQ39" s="225"/>
      <c r="IR39" s="225"/>
    </row>
    <row r="40" spans="1:252" s="224" customFormat="1" ht="23.1" customHeight="1">
      <c r="A40" s="184" t="s">
        <v>100</v>
      </c>
      <c r="B40" s="185">
        <v>4260</v>
      </c>
      <c r="C40" s="225"/>
      <c r="D40" s="22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  <c r="CF40" s="225"/>
      <c r="CG40" s="225"/>
      <c r="CH40" s="225"/>
      <c r="CI40" s="225"/>
      <c r="CJ40" s="225"/>
      <c r="CK40" s="225"/>
      <c r="CL40" s="225"/>
      <c r="CM40" s="225"/>
      <c r="CN40" s="225"/>
      <c r="CO40" s="225"/>
      <c r="CP40" s="225"/>
      <c r="CQ40" s="225"/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225"/>
      <c r="DJ40" s="225"/>
      <c r="DK40" s="225"/>
      <c r="DL40" s="225"/>
      <c r="DM40" s="225"/>
      <c r="DN40" s="225"/>
      <c r="DO40" s="225"/>
      <c r="DP40" s="225"/>
      <c r="DQ40" s="225"/>
      <c r="DR40" s="225"/>
      <c r="DS40" s="225"/>
      <c r="DT40" s="225"/>
      <c r="DU40" s="225"/>
      <c r="DV40" s="225"/>
      <c r="DW40" s="225"/>
      <c r="DX40" s="225"/>
      <c r="DY40" s="225"/>
      <c r="DZ40" s="225"/>
      <c r="EA40" s="225"/>
      <c r="EB40" s="225"/>
      <c r="EC40" s="225"/>
      <c r="ED40" s="225"/>
      <c r="EE40" s="225"/>
      <c r="EF40" s="225"/>
      <c r="EG40" s="225"/>
      <c r="EH40" s="225"/>
      <c r="EI40" s="225"/>
      <c r="EJ40" s="225"/>
      <c r="EK40" s="225"/>
      <c r="EL40" s="225"/>
      <c r="EM40" s="225"/>
      <c r="EN40" s="225"/>
      <c r="EO40" s="225"/>
      <c r="EP40" s="225"/>
      <c r="EQ40" s="225"/>
      <c r="ER40" s="225"/>
      <c r="ES40" s="225"/>
      <c r="ET40" s="225"/>
      <c r="EU40" s="225"/>
      <c r="EV40" s="225"/>
      <c r="EW40" s="225"/>
      <c r="EX40" s="225"/>
      <c r="EY40" s="225"/>
      <c r="EZ40" s="225"/>
      <c r="FA40" s="225"/>
      <c r="FB40" s="225"/>
      <c r="FC40" s="225"/>
      <c r="FD40" s="225"/>
      <c r="FE40" s="225"/>
      <c r="FF40" s="225"/>
      <c r="FG40" s="225"/>
      <c r="FH40" s="225"/>
      <c r="FI40" s="225"/>
      <c r="FJ40" s="225"/>
      <c r="FK40" s="225"/>
      <c r="FL40" s="225"/>
      <c r="FM40" s="225"/>
      <c r="FN40" s="225"/>
      <c r="FO40" s="225"/>
      <c r="FP40" s="225"/>
      <c r="FQ40" s="225"/>
      <c r="FR40" s="225"/>
      <c r="FS40" s="225"/>
      <c r="FT40" s="225"/>
      <c r="FU40" s="225"/>
      <c r="FV40" s="225"/>
      <c r="FW40" s="225"/>
      <c r="FX40" s="225"/>
      <c r="FY40" s="225"/>
      <c r="FZ40" s="225"/>
      <c r="GA40" s="225"/>
      <c r="GB40" s="225"/>
      <c r="GC40" s="225"/>
      <c r="GD40" s="225"/>
      <c r="GE40" s="225"/>
      <c r="GF40" s="225"/>
      <c r="GG40" s="225"/>
      <c r="GH40" s="225"/>
      <c r="GI40" s="225"/>
      <c r="GJ40" s="225"/>
      <c r="GK40" s="225"/>
      <c r="GL40" s="225"/>
      <c r="GM40" s="225"/>
      <c r="GN40" s="225"/>
      <c r="GO40" s="225"/>
      <c r="GP40" s="225"/>
      <c r="GQ40" s="225"/>
      <c r="GR40" s="225"/>
      <c r="GS40" s="225"/>
      <c r="GT40" s="225"/>
      <c r="GU40" s="225"/>
      <c r="GV40" s="225"/>
      <c r="GW40" s="225"/>
      <c r="GX40" s="225"/>
      <c r="GY40" s="225"/>
      <c r="GZ40" s="225"/>
      <c r="HA40" s="225"/>
      <c r="HB40" s="225"/>
      <c r="HC40" s="225"/>
      <c r="HD40" s="225"/>
      <c r="HE40" s="225"/>
      <c r="HF40" s="225"/>
      <c r="HG40" s="225"/>
      <c r="HH40" s="225"/>
      <c r="HI40" s="225"/>
      <c r="HJ40" s="225"/>
      <c r="HK40" s="225"/>
      <c r="HL40" s="225"/>
      <c r="HM40" s="225"/>
      <c r="HN40" s="225"/>
      <c r="HO40" s="225"/>
      <c r="HP40" s="225"/>
      <c r="HQ40" s="225"/>
      <c r="HR40" s="225"/>
      <c r="HS40" s="225"/>
      <c r="HT40" s="225"/>
      <c r="HU40" s="225"/>
      <c r="HV40" s="225"/>
      <c r="HW40" s="225"/>
      <c r="HX40" s="225"/>
      <c r="HY40" s="225"/>
      <c r="HZ40" s="225"/>
      <c r="IA40" s="225"/>
      <c r="IB40" s="225"/>
      <c r="IC40" s="225"/>
      <c r="ID40" s="225"/>
      <c r="IE40" s="225"/>
      <c r="IF40" s="225"/>
      <c r="IG40" s="225"/>
      <c r="IH40" s="225"/>
      <c r="II40" s="225"/>
      <c r="IJ40" s="225"/>
      <c r="IK40" s="225"/>
      <c r="IL40" s="225"/>
      <c r="IM40" s="225"/>
      <c r="IN40" s="225"/>
      <c r="IO40" s="225"/>
      <c r="IP40" s="225"/>
      <c r="IQ40" s="225"/>
      <c r="IR40" s="225"/>
    </row>
    <row r="41" spans="1:252" s="224" customFormat="1" ht="23.1" customHeight="1">
      <c r="A41" s="184" t="s">
        <v>101</v>
      </c>
      <c r="B41" s="185">
        <v>1496</v>
      </c>
      <c r="C41" s="225"/>
      <c r="D41" s="22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  <c r="BB41" s="225"/>
      <c r="BC41" s="225"/>
      <c r="BD41" s="225"/>
      <c r="BE41" s="225"/>
      <c r="BF41" s="225"/>
      <c r="BG41" s="225"/>
      <c r="BH41" s="225"/>
      <c r="BI41" s="225"/>
      <c r="BJ41" s="225"/>
      <c r="BK41" s="225"/>
      <c r="BL41" s="225"/>
      <c r="BM41" s="225"/>
      <c r="BN41" s="225"/>
      <c r="BO41" s="225"/>
      <c r="BP41" s="225"/>
      <c r="BQ41" s="225"/>
      <c r="BR41" s="225"/>
      <c r="BS41" s="225"/>
      <c r="BT41" s="225"/>
      <c r="BU41" s="225"/>
      <c r="BV41" s="225"/>
      <c r="BW41" s="225"/>
      <c r="BX41" s="225"/>
      <c r="BY41" s="225"/>
      <c r="BZ41" s="225"/>
      <c r="CA41" s="225"/>
      <c r="CB41" s="225"/>
      <c r="CC41" s="225"/>
      <c r="CD41" s="225"/>
      <c r="CE41" s="225"/>
      <c r="CF41" s="225"/>
      <c r="CG41" s="225"/>
      <c r="CH41" s="225"/>
      <c r="CI41" s="225"/>
      <c r="CJ41" s="225"/>
      <c r="CK41" s="225"/>
      <c r="CL41" s="225"/>
      <c r="CM41" s="225"/>
      <c r="CN41" s="225"/>
      <c r="CO41" s="225"/>
      <c r="CP41" s="225"/>
      <c r="CQ41" s="225"/>
      <c r="CR41" s="225"/>
      <c r="CS41" s="225"/>
      <c r="CT41" s="225"/>
      <c r="CU41" s="225"/>
      <c r="CV41" s="225"/>
      <c r="CW41" s="225"/>
      <c r="CX41" s="225"/>
      <c r="CY41" s="225"/>
      <c r="CZ41" s="225"/>
      <c r="DA41" s="225"/>
      <c r="DB41" s="225"/>
      <c r="DC41" s="225"/>
      <c r="DD41" s="225"/>
      <c r="DE41" s="225"/>
      <c r="DF41" s="225"/>
      <c r="DG41" s="225"/>
      <c r="DH41" s="225"/>
      <c r="DI41" s="225"/>
      <c r="DJ41" s="225"/>
      <c r="DK41" s="225"/>
      <c r="DL41" s="225"/>
      <c r="DM41" s="225"/>
      <c r="DN41" s="225"/>
      <c r="DO41" s="225"/>
      <c r="DP41" s="225"/>
      <c r="DQ41" s="225"/>
      <c r="DR41" s="225"/>
      <c r="DS41" s="225"/>
      <c r="DT41" s="225"/>
      <c r="DU41" s="225"/>
      <c r="DV41" s="225"/>
      <c r="DW41" s="225"/>
      <c r="DX41" s="225"/>
      <c r="DY41" s="225"/>
      <c r="DZ41" s="225"/>
      <c r="EA41" s="225"/>
      <c r="EB41" s="225"/>
      <c r="EC41" s="225"/>
      <c r="ED41" s="225"/>
      <c r="EE41" s="225"/>
      <c r="EF41" s="225"/>
      <c r="EG41" s="225"/>
      <c r="EH41" s="225"/>
      <c r="EI41" s="225"/>
      <c r="EJ41" s="225"/>
      <c r="EK41" s="225"/>
      <c r="EL41" s="225"/>
      <c r="EM41" s="225"/>
      <c r="EN41" s="225"/>
      <c r="EO41" s="225"/>
      <c r="EP41" s="225"/>
      <c r="EQ41" s="225"/>
      <c r="ER41" s="225"/>
      <c r="ES41" s="225"/>
      <c r="ET41" s="225"/>
      <c r="EU41" s="225"/>
      <c r="EV41" s="225"/>
      <c r="EW41" s="225"/>
      <c r="EX41" s="225"/>
      <c r="EY41" s="225"/>
      <c r="EZ41" s="225"/>
      <c r="FA41" s="225"/>
      <c r="FB41" s="225"/>
      <c r="FC41" s="225"/>
      <c r="FD41" s="225"/>
      <c r="FE41" s="225"/>
      <c r="FF41" s="225"/>
      <c r="FG41" s="225"/>
      <c r="FH41" s="225"/>
      <c r="FI41" s="225"/>
      <c r="FJ41" s="225"/>
      <c r="FK41" s="225"/>
      <c r="FL41" s="225"/>
      <c r="FM41" s="225"/>
      <c r="FN41" s="225"/>
      <c r="FO41" s="225"/>
      <c r="FP41" s="225"/>
      <c r="FQ41" s="225"/>
      <c r="FR41" s="225"/>
      <c r="FS41" s="225"/>
      <c r="FT41" s="225"/>
      <c r="FU41" s="225"/>
      <c r="FV41" s="225"/>
      <c r="FW41" s="225"/>
      <c r="FX41" s="225"/>
      <c r="FY41" s="225"/>
      <c r="FZ41" s="225"/>
      <c r="GA41" s="225"/>
      <c r="GB41" s="225"/>
      <c r="GC41" s="225"/>
      <c r="GD41" s="225"/>
      <c r="GE41" s="225"/>
      <c r="GF41" s="225"/>
      <c r="GG41" s="225"/>
      <c r="GH41" s="225"/>
      <c r="GI41" s="225"/>
      <c r="GJ41" s="225"/>
      <c r="GK41" s="225"/>
      <c r="GL41" s="225"/>
      <c r="GM41" s="225"/>
      <c r="GN41" s="225"/>
      <c r="GO41" s="225"/>
      <c r="GP41" s="225"/>
      <c r="GQ41" s="225"/>
      <c r="GR41" s="225"/>
      <c r="GS41" s="225"/>
      <c r="GT41" s="225"/>
      <c r="GU41" s="225"/>
      <c r="GV41" s="225"/>
      <c r="GW41" s="225"/>
      <c r="GX41" s="225"/>
      <c r="GY41" s="225"/>
      <c r="GZ41" s="225"/>
      <c r="HA41" s="225"/>
      <c r="HB41" s="225"/>
      <c r="HC41" s="225"/>
      <c r="HD41" s="225"/>
      <c r="HE41" s="225"/>
      <c r="HF41" s="225"/>
      <c r="HG41" s="225"/>
      <c r="HH41" s="225"/>
      <c r="HI41" s="225"/>
      <c r="HJ41" s="225"/>
      <c r="HK41" s="225"/>
      <c r="HL41" s="225"/>
      <c r="HM41" s="225"/>
      <c r="HN41" s="225"/>
      <c r="HO41" s="225"/>
      <c r="HP41" s="225"/>
      <c r="HQ41" s="225"/>
      <c r="HR41" s="225"/>
      <c r="HS41" s="225"/>
      <c r="HT41" s="225"/>
      <c r="HU41" s="225"/>
      <c r="HV41" s="225"/>
      <c r="HW41" s="225"/>
      <c r="HX41" s="225"/>
      <c r="HY41" s="225"/>
      <c r="HZ41" s="225"/>
      <c r="IA41" s="225"/>
      <c r="IB41" s="225"/>
      <c r="IC41" s="225"/>
      <c r="ID41" s="225"/>
      <c r="IE41" s="225"/>
      <c r="IF41" s="225"/>
      <c r="IG41" s="225"/>
      <c r="IH41" s="225"/>
      <c r="II41" s="225"/>
      <c r="IJ41" s="225"/>
      <c r="IK41" s="225"/>
      <c r="IL41" s="225"/>
      <c r="IM41" s="225"/>
      <c r="IN41" s="225"/>
      <c r="IO41" s="225"/>
      <c r="IP41" s="225"/>
      <c r="IQ41" s="225"/>
      <c r="IR41" s="225"/>
    </row>
    <row r="42" spans="1:252" s="224" customFormat="1" ht="23.1" customHeight="1">
      <c r="A42" s="184" t="s">
        <v>102</v>
      </c>
      <c r="B42" s="185">
        <v>8090</v>
      </c>
    </row>
    <row r="43" spans="1:252" s="224" customFormat="1" ht="23.1" customHeight="1">
      <c r="A43" s="184" t="s">
        <v>103</v>
      </c>
      <c r="B43" s="185">
        <v>367</v>
      </c>
    </row>
    <row r="44" spans="1:252" s="224" customFormat="1" ht="23.1" customHeight="1">
      <c r="A44" s="184" t="s">
        <v>104</v>
      </c>
      <c r="B44" s="185">
        <v>296</v>
      </c>
    </row>
    <row r="45" spans="1:252" s="224" customFormat="1" ht="23.1" customHeight="1">
      <c r="A45" s="184" t="s">
        <v>105</v>
      </c>
      <c r="B45" s="185">
        <v>6888</v>
      </c>
    </row>
    <row r="46" spans="1:252" s="224" customFormat="1" ht="23.1" customHeight="1">
      <c r="A46" s="184" t="s">
        <v>106</v>
      </c>
      <c r="B46" s="185">
        <v>435</v>
      </c>
    </row>
    <row r="47" spans="1:252" s="224" customFormat="1" ht="23.1" customHeight="1">
      <c r="A47" s="184" t="s">
        <v>107</v>
      </c>
      <c r="B47" s="185">
        <v>13001</v>
      </c>
    </row>
    <row r="48" spans="1:252" s="224" customFormat="1" ht="23.1" customHeight="1">
      <c r="A48" s="184" t="s">
        <v>108</v>
      </c>
      <c r="B48" s="185">
        <v>975</v>
      </c>
    </row>
    <row r="49" spans="1:2" s="224" customFormat="1" ht="23.1" customHeight="1">
      <c r="A49" s="184" t="s">
        <v>109</v>
      </c>
      <c r="B49" s="185">
        <v>181</v>
      </c>
    </row>
    <row r="50" spans="1:2" s="224" customFormat="1" ht="23.1" customHeight="1">
      <c r="A50" s="184" t="s">
        <v>110</v>
      </c>
      <c r="B50" s="185">
        <v>1299</v>
      </c>
    </row>
    <row r="51" spans="1:2" s="224" customFormat="1" ht="23.1" customHeight="1">
      <c r="A51" s="184" t="s">
        <v>111</v>
      </c>
      <c r="B51" s="185">
        <v>5623</v>
      </c>
    </row>
    <row r="52" spans="1:2" s="224" customFormat="1" ht="23.1" customHeight="1">
      <c r="A52" s="184" t="s">
        <v>112</v>
      </c>
      <c r="B52" s="185">
        <v>3148</v>
      </c>
    </row>
    <row r="53" spans="1:2" s="224" customFormat="1" ht="23.1" customHeight="1">
      <c r="A53" s="184" t="s">
        <v>113</v>
      </c>
      <c r="B53" s="185">
        <v>1839</v>
      </c>
    </row>
    <row r="54" spans="1:2" s="224" customFormat="1" ht="23.1" customHeight="1">
      <c r="A54" s="182" t="s">
        <v>114</v>
      </c>
      <c r="B54" s="185">
        <v>29305</v>
      </c>
    </row>
    <row r="55" spans="1:2" s="224" customFormat="1" ht="23.1" customHeight="1">
      <c r="A55" s="184" t="s">
        <v>115</v>
      </c>
      <c r="B55" s="185">
        <v>29305</v>
      </c>
    </row>
    <row r="56" spans="1:2" s="224" customFormat="1" ht="23.1" customHeight="1">
      <c r="A56" s="184" t="s">
        <v>116</v>
      </c>
      <c r="B56" s="185">
        <v>0</v>
      </c>
    </row>
    <row r="57" spans="1:2" s="224" customFormat="1" ht="23.1" customHeight="1">
      <c r="A57" s="182" t="s">
        <v>117</v>
      </c>
      <c r="B57" s="185"/>
    </row>
    <row r="58" spans="1:2" s="224" customFormat="1" ht="23.1" customHeight="1">
      <c r="A58" s="182" t="s">
        <v>118</v>
      </c>
      <c r="B58" s="185">
        <v>0</v>
      </c>
    </row>
    <row r="59" spans="1:2" s="224" customFormat="1" ht="23.1" customHeight="1">
      <c r="A59" s="184"/>
      <c r="B59" s="185"/>
    </row>
    <row r="60" spans="1:2" s="224" customFormat="1" ht="23.1" customHeight="1">
      <c r="A60" s="231" t="s">
        <v>119</v>
      </c>
      <c r="B60" s="183">
        <v>499423</v>
      </c>
    </row>
    <row r="61" spans="1:2" s="224" customFormat="1" ht="23.1" customHeight="1"/>
    <row r="62" spans="1:2" s="224" customFormat="1" ht="23.1" customHeight="1"/>
    <row r="63" spans="1:2" s="224" customFormat="1" ht="23.1" customHeight="1"/>
    <row r="64" spans="1:2" s="224" customFormat="1" ht="23.1" customHeight="1"/>
    <row r="65" s="224" customFormat="1" ht="23.1" customHeight="1"/>
    <row r="66" s="224" customFormat="1" ht="23.1" customHeight="1"/>
    <row r="67" s="224" customFormat="1" ht="23.1" customHeight="1"/>
    <row r="68" s="224" customFormat="1" ht="23.1" customHeight="1"/>
    <row r="69" s="224" customFormat="1" ht="23.1" customHeight="1"/>
    <row r="70" s="224" customFormat="1" ht="23.1" customHeight="1"/>
    <row r="71" s="224" customFormat="1" ht="23.1" customHeight="1"/>
    <row r="72" s="224" customFormat="1" ht="23.1" customHeight="1"/>
    <row r="73" s="224" customFormat="1" ht="23.1" customHeight="1"/>
    <row r="74" s="224" customFormat="1" ht="23.1" customHeight="1"/>
    <row r="75" s="224" customFormat="1" ht="23.1" customHeight="1"/>
    <row r="76" s="224" customFormat="1" ht="23.1" customHeight="1"/>
    <row r="77" s="224" customFormat="1" ht="23.1" customHeight="1"/>
    <row r="78" s="224" customFormat="1" ht="23.1" customHeight="1"/>
    <row r="79" s="224" customFormat="1" ht="23.1" customHeight="1"/>
    <row r="80" s="224" customFormat="1" ht="23.1" customHeight="1"/>
    <row r="81" spans="1:2" s="224" customFormat="1" ht="23.1" customHeight="1"/>
    <row r="82" spans="1:2" s="224" customFormat="1" ht="23.1" customHeight="1"/>
    <row r="83" spans="1:2" s="224" customFormat="1" ht="23.1" customHeight="1"/>
    <row r="84" spans="1:2" s="224" customFormat="1" ht="23.1" customHeight="1"/>
    <row r="85" spans="1:2" s="224" customFormat="1" ht="23.1" customHeight="1"/>
    <row r="86" spans="1:2" s="224" customFormat="1" ht="23.1" customHeight="1"/>
    <row r="87" spans="1:2" s="224" customFormat="1" ht="23.1" customHeight="1"/>
    <row r="88" spans="1:2" ht="23.1" customHeight="1">
      <c r="A88" s="224"/>
      <c r="B88" s="224"/>
    </row>
    <row r="89" spans="1:2" ht="23.1" customHeight="1">
      <c r="A89" s="224"/>
      <c r="B89" s="224"/>
    </row>
    <row r="90" spans="1:2" ht="23.1" customHeight="1">
      <c r="A90" s="224"/>
      <c r="B90" s="224"/>
    </row>
    <row r="91" spans="1:2" ht="23.1" customHeight="1">
      <c r="A91" s="224"/>
      <c r="B91" s="224"/>
    </row>
    <row r="92" spans="1:2" ht="23.1" customHeight="1">
      <c r="A92" s="224"/>
      <c r="B92" s="224"/>
    </row>
    <row r="93" spans="1:2" ht="23.1" customHeight="1">
      <c r="A93" s="224"/>
      <c r="B93" s="224"/>
    </row>
    <row r="94" spans="1:2" ht="23.1" customHeight="1">
      <c r="A94" s="224"/>
      <c r="B94" s="224"/>
    </row>
    <row r="95" spans="1:2" ht="23.1" customHeight="1">
      <c r="A95" s="224"/>
      <c r="B95" s="224"/>
    </row>
    <row r="96" spans="1:2" ht="23.1" customHeight="1">
      <c r="A96" s="224"/>
      <c r="B96" s="224"/>
    </row>
    <row r="97" spans="1:2" ht="23.1" customHeight="1">
      <c r="A97" s="224"/>
      <c r="B97" s="224"/>
    </row>
    <row r="98" spans="1:2" ht="23.1" customHeight="1">
      <c r="A98" s="224"/>
      <c r="B98" s="224"/>
    </row>
    <row r="99" spans="1:2" ht="23.1" customHeight="1">
      <c r="A99" s="224"/>
      <c r="B99" s="224"/>
    </row>
    <row r="100" spans="1:2" ht="23.1" customHeight="1">
      <c r="A100" s="224"/>
      <c r="B100" s="224"/>
    </row>
    <row r="101" spans="1:2" ht="23.1" customHeight="1">
      <c r="A101" s="224"/>
      <c r="B101" s="224"/>
    </row>
  </sheetData>
  <mergeCells count="2">
    <mergeCell ref="A1:B1"/>
    <mergeCell ref="A3:B3"/>
  </mergeCells>
  <phoneticPr fontId="95" type="noConversion"/>
  <printOptions horizontalCentered="1"/>
  <pageMargins left="0.27500000000000002" right="0.27500000000000002" top="0.85" bottom="0.72777777777777797" header="0.51180555555555596" footer="0.33055555555555599"/>
  <pageSetup paperSize="9" scale="75" firstPageNumber="7" orientation="portrait" useFirstPageNumber="1"/>
  <headerFooter>
    <oddFooter>&amp;C第 &amp;P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Z16"/>
  <sheetViews>
    <sheetView workbookViewId="0">
      <selection activeCell="B16" sqref="B16"/>
    </sheetView>
  </sheetViews>
  <sheetFormatPr defaultColWidth="6.875" defaultRowHeight="12.75" customHeight="1"/>
  <cols>
    <col min="1" max="1" width="50" style="120" customWidth="1"/>
    <col min="2" max="2" width="30" style="120" customWidth="1"/>
    <col min="3" max="16380" width="6.875" style="120"/>
  </cols>
  <sheetData>
    <row r="1" spans="1:2" s="120" customFormat="1" ht="18" customHeight="1">
      <c r="A1" s="258" t="s">
        <v>34</v>
      </c>
      <c r="B1" s="258"/>
    </row>
    <row r="2" spans="1:2" s="120" customFormat="1" ht="21.75" customHeight="1">
      <c r="A2" s="258"/>
      <c r="B2" s="258"/>
    </row>
    <row r="3" spans="1:2" s="120" customFormat="1" ht="30" customHeight="1">
      <c r="A3" s="45"/>
      <c r="B3" s="123" t="s">
        <v>61</v>
      </c>
    </row>
    <row r="4" spans="1:2" s="120" customFormat="1" ht="27.95" customHeight="1">
      <c r="A4" s="13" t="s">
        <v>1156</v>
      </c>
      <c r="B4" s="27" t="s">
        <v>1358</v>
      </c>
    </row>
    <row r="5" spans="1:2" s="121" customFormat="1" ht="27.95" customHeight="1">
      <c r="A5" s="127" t="s">
        <v>1359</v>
      </c>
      <c r="B5" s="128"/>
    </row>
    <row r="6" spans="1:2" s="121" customFormat="1" ht="27.95" customHeight="1">
      <c r="A6" s="127" t="s">
        <v>1379</v>
      </c>
      <c r="B6" s="128"/>
    </row>
    <row r="7" spans="1:2" s="121" customFormat="1" ht="27.95" customHeight="1">
      <c r="A7" s="127" t="s">
        <v>1380</v>
      </c>
      <c r="B7" s="128"/>
    </row>
    <row r="8" spans="1:2" s="121" customFormat="1" ht="27.95" customHeight="1">
      <c r="A8" s="127" t="s">
        <v>1381</v>
      </c>
      <c r="B8" s="128"/>
    </row>
    <row r="9" spans="1:2" s="121" customFormat="1" ht="27.95" customHeight="1">
      <c r="A9" s="127" t="s">
        <v>1382</v>
      </c>
      <c r="B9" s="128"/>
    </row>
    <row r="10" spans="1:2" s="121" customFormat="1" ht="27.95" customHeight="1">
      <c r="A10" s="127" t="s">
        <v>1383</v>
      </c>
      <c r="B10" s="128"/>
    </row>
    <row r="11" spans="1:2" s="121" customFormat="1" ht="27.95" customHeight="1">
      <c r="A11" s="127" t="s">
        <v>1384</v>
      </c>
      <c r="B11" s="128"/>
    </row>
    <row r="12" spans="1:2" s="121" customFormat="1" ht="27.95" customHeight="1">
      <c r="A12" s="127" t="s">
        <v>1373</v>
      </c>
      <c r="B12" s="128"/>
    </row>
    <row r="13" spans="1:2" s="121" customFormat="1" ht="27.95" customHeight="1">
      <c r="A13" s="127" t="s">
        <v>1374</v>
      </c>
      <c r="B13" s="128"/>
    </row>
    <row r="14" spans="1:2" s="121" customFormat="1" ht="27.95" customHeight="1">
      <c r="A14" s="127" t="s">
        <v>1375</v>
      </c>
      <c r="B14" s="128"/>
    </row>
    <row r="15" spans="1:2" s="121" customFormat="1" ht="27.95" customHeight="1">
      <c r="A15" s="127" t="s">
        <v>1376</v>
      </c>
      <c r="B15" s="118">
        <v>3562</v>
      </c>
    </row>
    <row r="16" spans="1:2" s="120" customFormat="1" ht="27.95" customHeight="1">
      <c r="A16" s="129" t="s">
        <v>1377</v>
      </c>
      <c r="B16" s="118">
        <v>3562</v>
      </c>
    </row>
  </sheetData>
  <mergeCells count="1">
    <mergeCell ref="A1:B2"/>
  </mergeCells>
  <phoneticPr fontId="95" type="noConversion"/>
  <printOptions horizontalCentered="1"/>
  <pageMargins left="0.75138888888888899" right="0.75138888888888899" top="1" bottom="1" header="0.51180555555555596" footer="0.51180555555555596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Z16"/>
  <sheetViews>
    <sheetView workbookViewId="0">
      <selection activeCell="B16" sqref="B16"/>
    </sheetView>
  </sheetViews>
  <sheetFormatPr defaultColWidth="6.875" defaultRowHeight="12.75" customHeight="1"/>
  <cols>
    <col min="1" max="1" width="50" style="120" customWidth="1"/>
    <col min="2" max="2" width="30" style="120" customWidth="1"/>
    <col min="3" max="16380" width="6.875" style="120"/>
  </cols>
  <sheetData>
    <row r="1" spans="1:2" s="120" customFormat="1" ht="18" customHeight="1">
      <c r="A1" s="258" t="s">
        <v>35</v>
      </c>
      <c r="B1" s="258"/>
    </row>
    <row r="2" spans="1:2" s="120" customFormat="1" ht="21.75" customHeight="1">
      <c r="A2" s="258"/>
      <c r="B2" s="258"/>
    </row>
    <row r="3" spans="1:2" s="120" customFormat="1" ht="30" customHeight="1">
      <c r="A3" s="45"/>
      <c r="B3" s="123" t="s">
        <v>61</v>
      </c>
    </row>
    <row r="4" spans="1:2" s="120" customFormat="1" ht="27.95" customHeight="1">
      <c r="A4" s="13" t="s">
        <v>1156</v>
      </c>
      <c r="B4" s="27" t="s">
        <v>1358</v>
      </c>
    </row>
    <row r="5" spans="1:2" s="121" customFormat="1" ht="27.95" customHeight="1">
      <c r="A5" s="127" t="s">
        <v>1359</v>
      </c>
      <c r="B5" s="128"/>
    </row>
    <row r="6" spans="1:2" s="121" customFormat="1" ht="27.95" customHeight="1">
      <c r="A6" s="127" t="s">
        <v>1379</v>
      </c>
      <c r="B6" s="128"/>
    </row>
    <row r="7" spans="1:2" s="121" customFormat="1" ht="27.95" customHeight="1">
      <c r="A7" s="127" t="s">
        <v>1380</v>
      </c>
      <c r="B7" s="128"/>
    </row>
    <row r="8" spans="1:2" s="121" customFormat="1" ht="27.95" customHeight="1">
      <c r="A8" s="127" t="s">
        <v>1381</v>
      </c>
      <c r="B8" s="128"/>
    </row>
    <row r="9" spans="1:2" s="121" customFormat="1" ht="27.95" customHeight="1">
      <c r="A9" s="127" t="s">
        <v>1382</v>
      </c>
      <c r="B9" s="128"/>
    </row>
    <row r="10" spans="1:2" s="121" customFormat="1" ht="27.95" customHeight="1">
      <c r="A10" s="127" t="s">
        <v>1383</v>
      </c>
      <c r="B10" s="128"/>
    </row>
    <row r="11" spans="1:2" s="121" customFormat="1" ht="27.95" customHeight="1">
      <c r="A11" s="127" t="s">
        <v>1384</v>
      </c>
      <c r="B11" s="128"/>
    </row>
    <row r="12" spans="1:2" s="121" customFormat="1" ht="27.95" customHeight="1">
      <c r="A12" s="127" t="s">
        <v>1373</v>
      </c>
      <c r="B12" s="128"/>
    </row>
    <row r="13" spans="1:2" s="121" customFormat="1" ht="27.95" customHeight="1">
      <c r="A13" s="127" t="s">
        <v>1374</v>
      </c>
      <c r="B13" s="128"/>
    </row>
    <row r="14" spans="1:2" s="121" customFormat="1" ht="27.95" customHeight="1">
      <c r="A14" s="127" t="s">
        <v>1375</v>
      </c>
      <c r="B14" s="128"/>
    </row>
    <row r="15" spans="1:2" s="121" customFormat="1" ht="27.95" customHeight="1">
      <c r="A15" s="127" t="s">
        <v>1376</v>
      </c>
      <c r="B15" s="118">
        <v>3562</v>
      </c>
    </row>
    <row r="16" spans="1:2" s="120" customFormat="1" ht="27.95" customHeight="1">
      <c r="A16" s="129" t="s">
        <v>1377</v>
      </c>
      <c r="B16" s="118">
        <v>3562</v>
      </c>
    </row>
  </sheetData>
  <mergeCells count="1">
    <mergeCell ref="A1:B2"/>
  </mergeCells>
  <phoneticPr fontId="95" type="noConversion"/>
  <printOptions horizontalCentered="1"/>
  <pageMargins left="0.75138888888888899" right="0.75138888888888899" top="1" bottom="1" header="0.51180555555555596" footer="0.51180555555555596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X13"/>
  <sheetViews>
    <sheetView workbookViewId="0">
      <selection activeCell="B13" sqref="B13"/>
    </sheetView>
  </sheetViews>
  <sheetFormatPr defaultColWidth="6.875" defaultRowHeight="12.75" customHeight="1"/>
  <cols>
    <col min="1" max="1" width="48.25" style="120" customWidth="1"/>
    <col min="2" max="2" width="34.5" style="120" customWidth="1"/>
    <col min="3" max="16378" width="6.875" style="120"/>
  </cols>
  <sheetData>
    <row r="1" spans="1:16378" s="120" customFormat="1" ht="18" customHeight="1">
      <c r="A1" s="258" t="s">
        <v>36</v>
      </c>
      <c r="B1" s="258"/>
    </row>
    <row r="2" spans="1:16378" s="120" customFormat="1" ht="21.75" customHeight="1">
      <c r="A2" s="258"/>
      <c r="B2" s="258"/>
    </row>
    <row r="3" spans="1:16378" s="120" customFormat="1" ht="27.95" customHeight="1">
      <c r="A3" s="45"/>
      <c r="B3" s="123" t="s">
        <v>61</v>
      </c>
    </row>
    <row r="4" spans="1:16378" s="120" customFormat="1" ht="27.95" customHeight="1">
      <c r="A4" s="13" t="s">
        <v>1156</v>
      </c>
      <c r="B4" s="13" t="s">
        <v>1358</v>
      </c>
    </row>
    <row r="5" spans="1:16378" s="121" customFormat="1" ht="27.95" customHeight="1">
      <c r="A5" s="114" t="s">
        <v>1360</v>
      </c>
      <c r="B5" s="124"/>
    </row>
    <row r="6" spans="1:16378" s="122" customFormat="1" ht="27.95" customHeight="1">
      <c r="A6" s="114" t="s">
        <v>1362</v>
      </c>
      <c r="B6" s="124"/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  <c r="FQ6" s="125"/>
      <c r="FR6" s="125"/>
      <c r="FS6" s="125"/>
      <c r="FT6" s="125"/>
      <c r="FU6" s="125"/>
      <c r="FV6" s="125"/>
      <c r="FW6" s="125"/>
      <c r="FX6" s="125"/>
      <c r="FY6" s="125"/>
      <c r="FZ6" s="125"/>
      <c r="GA6" s="125"/>
      <c r="GB6" s="125"/>
      <c r="GC6" s="125"/>
      <c r="GD6" s="125"/>
      <c r="GE6" s="125"/>
      <c r="GF6" s="125"/>
      <c r="GG6" s="125"/>
      <c r="GH6" s="125"/>
      <c r="GI6" s="125"/>
      <c r="GJ6" s="125"/>
      <c r="GK6" s="125"/>
      <c r="GL6" s="125"/>
      <c r="GM6" s="125"/>
      <c r="GN6" s="125"/>
      <c r="GO6" s="125"/>
      <c r="GP6" s="125"/>
      <c r="GQ6" s="125"/>
      <c r="GR6" s="125"/>
      <c r="GS6" s="125"/>
      <c r="GT6" s="125"/>
      <c r="GU6" s="125"/>
      <c r="GV6" s="125"/>
      <c r="GW6" s="125"/>
      <c r="GX6" s="125"/>
      <c r="GY6" s="125"/>
      <c r="GZ6" s="125"/>
      <c r="HA6" s="125"/>
      <c r="HB6" s="125"/>
      <c r="HC6" s="125"/>
      <c r="HD6" s="125"/>
      <c r="HE6" s="125"/>
      <c r="HF6" s="125"/>
      <c r="HG6" s="125"/>
      <c r="HH6" s="125"/>
      <c r="HI6" s="125"/>
      <c r="HJ6" s="125"/>
      <c r="HK6" s="125"/>
      <c r="HL6" s="125"/>
      <c r="HM6" s="125"/>
      <c r="HN6" s="125"/>
      <c r="HO6" s="125"/>
      <c r="HP6" s="125"/>
      <c r="HQ6" s="125"/>
      <c r="HR6" s="125"/>
      <c r="HS6" s="125"/>
      <c r="HT6" s="125"/>
      <c r="HU6" s="125"/>
      <c r="HV6" s="125"/>
      <c r="HW6" s="125"/>
      <c r="HX6" s="125"/>
      <c r="HY6" s="125"/>
      <c r="HZ6" s="125"/>
      <c r="IA6" s="125"/>
      <c r="IB6" s="125"/>
      <c r="IC6" s="125"/>
      <c r="ID6" s="125"/>
      <c r="IE6" s="125"/>
      <c r="IF6" s="125"/>
      <c r="IG6" s="125"/>
      <c r="IH6" s="125"/>
      <c r="II6" s="125"/>
      <c r="IJ6" s="125"/>
      <c r="IK6" s="125"/>
      <c r="IL6" s="125"/>
      <c r="IM6" s="125"/>
      <c r="IN6" s="125"/>
      <c r="IO6" s="125"/>
      <c r="IP6" s="125"/>
      <c r="IQ6" s="125"/>
      <c r="IR6" s="125"/>
      <c r="IS6" s="125"/>
      <c r="IT6" s="125"/>
      <c r="IU6" s="125"/>
      <c r="IV6" s="125"/>
      <c r="IW6" s="125"/>
      <c r="IX6" s="125"/>
      <c r="IY6" s="125"/>
      <c r="IZ6" s="125"/>
      <c r="JA6" s="125"/>
      <c r="JB6" s="125"/>
      <c r="JC6" s="125"/>
      <c r="JD6" s="125"/>
      <c r="JE6" s="125"/>
      <c r="JF6" s="125"/>
      <c r="JG6" s="125"/>
      <c r="JH6" s="125"/>
      <c r="JI6" s="125"/>
      <c r="JJ6" s="125"/>
      <c r="JK6" s="125"/>
      <c r="JL6" s="125"/>
      <c r="JM6" s="125"/>
      <c r="JN6" s="125"/>
      <c r="JO6" s="125"/>
      <c r="JP6" s="125"/>
      <c r="JQ6" s="125"/>
      <c r="JR6" s="125"/>
      <c r="JS6" s="125"/>
      <c r="JT6" s="125"/>
      <c r="JU6" s="125"/>
      <c r="JV6" s="125"/>
      <c r="JW6" s="125"/>
      <c r="JX6" s="125"/>
      <c r="JY6" s="125"/>
      <c r="JZ6" s="125"/>
      <c r="KA6" s="125"/>
      <c r="KB6" s="125"/>
      <c r="KC6" s="125"/>
      <c r="KD6" s="125"/>
      <c r="KE6" s="125"/>
      <c r="KF6" s="125"/>
      <c r="KG6" s="125"/>
      <c r="KH6" s="125"/>
      <c r="KI6" s="125"/>
      <c r="KJ6" s="125"/>
      <c r="KK6" s="125"/>
      <c r="KL6" s="125"/>
      <c r="KM6" s="125"/>
      <c r="KN6" s="125"/>
      <c r="KO6" s="125"/>
      <c r="KP6" s="125"/>
      <c r="KQ6" s="125"/>
      <c r="KR6" s="125"/>
      <c r="KS6" s="125"/>
      <c r="KT6" s="125"/>
      <c r="KU6" s="125"/>
      <c r="KV6" s="125"/>
      <c r="KW6" s="125"/>
      <c r="KX6" s="125"/>
      <c r="KY6" s="125"/>
      <c r="KZ6" s="125"/>
      <c r="LA6" s="125"/>
      <c r="LB6" s="125"/>
      <c r="LC6" s="125"/>
      <c r="LD6" s="125"/>
      <c r="LE6" s="125"/>
      <c r="LF6" s="125"/>
      <c r="LG6" s="125"/>
      <c r="LH6" s="125"/>
      <c r="LI6" s="125"/>
      <c r="LJ6" s="125"/>
      <c r="LK6" s="125"/>
      <c r="LL6" s="125"/>
      <c r="LM6" s="125"/>
      <c r="LN6" s="125"/>
      <c r="LO6" s="125"/>
      <c r="LP6" s="125"/>
      <c r="LQ6" s="125"/>
      <c r="LR6" s="125"/>
      <c r="LS6" s="125"/>
      <c r="LT6" s="125"/>
      <c r="LU6" s="125"/>
      <c r="LV6" s="125"/>
      <c r="LW6" s="125"/>
      <c r="LX6" s="125"/>
      <c r="LY6" s="125"/>
      <c r="LZ6" s="125"/>
      <c r="MA6" s="125"/>
      <c r="MB6" s="125"/>
      <c r="MC6" s="125"/>
      <c r="MD6" s="125"/>
      <c r="ME6" s="125"/>
      <c r="MF6" s="125"/>
      <c r="MG6" s="125"/>
      <c r="MH6" s="125"/>
      <c r="MI6" s="125"/>
      <c r="MJ6" s="125"/>
      <c r="MK6" s="125"/>
      <c r="ML6" s="125"/>
      <c r="MM6" s="125"/>
      <c r="MN6" s="125"/>
      <c r="MO6" s="125"/>
      <c r="MP6" s="125"/>
      <c r="MQ6" s="125"/>
      <c r="MR6" s="125"/>
      <c r="MS6" s="125"/>
      <c r="MT6" s="125"/>
      <c r="MU6" s="125"/>
      <c r="MV6" s="125"/>
      <c r="MW6" s="125"/>
      <c r="MX6" s="125"/>
      <c r="MY6" s="125"/>
      <c r="MZ6" s="125"/>
      <c r="NA6" s="125"/>
      <c r="NB6" s="125"/>
      <c r="NC6" s="125"/>
      <c r="ND6" s="125"/>
      <c r="NE6" s="125"/>
      <c r="NF6" s="125"/>
      <c r="NG6" s="125"/>
      <c r="NH6" s="125"/>
      <c r="NI6" s="125"/>
      <c r="NJ6" s="125"/>
      <c r="NK6" s="125"/>
      <c r="NL6" s="125"/>
      <c r="NM6" s="125"/>
      <c r="NN6" s="125"/>
      <c r="NO6" s="125"/>
      <c r="NP6" s="125"/>
      <c r="NQ6" s="125"/>
      <c r="NR6" s="125"/>
      <c r="NS6" s="125"/>
      <c r="NT6" s="125"/>
      <c r="NU6" s="125"/>
      <c r="NV6" s="125"/>
      <c r="NW6" s="125"/>
      <c r="NX6" s="125"/>
      <c r="NY6" s="125"/>
      <c r="NZ6" s="125"/>
      <c r="OA6" s="125"/>
      <c r="OB6" s="125"/>
      <c r="OC6" s="125"/>
      <c r="OD6" s="125"/>
      <c r="OE6" s="125"/>
      <c r="OF6" s="125"/>
      <c r="OG6" s="125"/>
      <c r="OH6" s="125"/>
      <c r="OI6" s="125"/>
      <c r="OJ6" s="125"/>
      <c r="OK6" s="125"/>
      <c r="OL6" s="125"/>
      <c r="OM6" s="125"/>
      <c r="ON6" s="125"/>
      <c r="OO6" s="125"/>
      <c r="OP6" s="125"/>
      <c r="OQ6" s="125"/>
      <c r="OR6" s="125"/>
      <c r="OS6" s="125"/>
      <c r="OT6" s="125"/>
      <c r="OU6" s="125"/>
      <c r="OV6" s="125"/>
      <c r="OW6" s="125"/>
      <c r="OX6" s="125"/>
      <c r="OY6" s="125"/>
      <c r="OZ6" s="125"/>
      <c r="PA6" s="125"/>
      <c r="PB6" s="125"/>
      <c r="PC6" s="125"/>
      <c r="PD6" s="125"/>
      <c r="PE6" s="125"/>
      <c r="PF6" s="125"/>
      <c r="PG6" s="125"/>
      <c r="PH6" s="125"/>
      <c r="PI6" s="125"/>
      <c r="PJ6" s="125"/>
      <c r="PK6" s="125"/>
      <c r="PL6" s="125"/>
      <c r="PM6" s="125"/>
      <c r="PN6" s="125"/>
      <c r="PO6" s="125"/>
      <c r="PP6" s="125"/>
      <c r="PQ6" s="125"/>
      <c r="PR6" s="125"/>
      <c r="PS6" s="125"/>
      <c r="PT6" s="125"/>
      <c r="PU6" s="125"/>
      <c r="PV6" s="125"/>
      <c r="PW6" s="125"/>
      <c r="PX6" s="125"/>
      <c r="PY6" s="125"/>
      <c r="PZ6" s="125"/>
      <c r="QA6" s="125"/>
      <c r="QB6" s="125"/>
      <c r="QC6" s="125"/>
      <c r="QD6" s="125"/>
      <c r="QE6" s="125"/>
      <c r="QF6" s="125"/>
      <c r="QG6" s="125"/>
      <c r="QH6" s="125"/>
      <c r="QI6" s="125"/>
      <c r="QJ6" s="125"/>
      <c r="QK6" s="125"/>
      <c r="QL6" s="125"/>
      <c r="QM6" s="125"/>
      <c r="QN6" s="125"/>
      <c r="QO6" s="125"/>
      <c r="QP6" s="125"/>
      <c r="QQ6" s="125"/>
      <c r="QR6" s="125"/>
      <c r="QS6" s="125"/>
      <c r="QT6" s="125"/>
      <c r="QU6" s="125"/>
      <c r="QV6" s="125"/>
      <c r="QW6" s="125"/>
      <c r="QX6" s="125"/>
      <c r="QY6" s="125"/>
      <c r="QZ6" s="125"/>
      <c r="RA6" s="125"/>
      <c r="RB6" s="125"/>
      <c r="RC6" s="125"/>
      <c r="RD6" s="125"/>
      <c r="RE6" s="125"/>
      <c r="RF6" s="125"/>
      <c r="RG6" s="125"/>
      <c r="RH6" s="125"/>
      <c r="RI6" s="125"/>
      <c r="RJ6" s="125"/>
      <c r="RK6" s="125"/>
      <c r="RL6" s="125"/>
      <c r="RM6" s="125"/>
      <c r="RN6" s="125"/>
      <c r="RO6" s="125"/>
      <c r="RP6" s="125"/>
      <c r="RQ6" s="125"/>
      <c r="RR6" s="125"/>
      <c r="RS6" s="125"/>
      <c r="RT6" s="125"/>
      <c r="RU6" s="125"/>
      <c r="RV6" s="125"/>
      <c r="RW6" s="125"/>
      <c r="RX6" s="125"/>
      <c r="RY6" s="125"/>
      <c r="RZ6" s="125"/>
      <c r="SA6" s="125"/>
      <c r="SB6" s="125"/>
      <c r="SC6" s="125"/>
      <c r="SD6" s="125"/>
      <c r="SE6" s="125"/>
      <c r="SF6" s="125"/>
      <c r="SG6" s="125"/>
      <c r="SH6" s="125"/>
      <c r="SI6" s="125"/>
      <c r="SJ6" s="125"/>
      <c r="SK6" s="125"/>
      <c r="SL6" s="125"/>
      <c r="SM6" s="125"/>
      <c r="SN6" s="125"/>
      <c r="SO6" s="125"/>
      <c r="SP6" s="125"/>
      <c r="SQ6" s="125"/>
      <c r="SR6" s="125"/>
      <c r="SS6" s="125"/>
      <c r="ST6" s="125"/>
      <c r="SU6" s="125"/>
      <c r="SV6" s="125"/>
      <c r="SW6" s="125"/>
      <c r="SX6" s="125"/>
      <c r="SY6" s="125"/>
      <c r="SZ6" s="125"/>
      <c r="TA6" s="125"/>
      <c r="TB6" s="125"/>
      <c r="TC6" s="125"/>
      <c r="TD6" s="125"/>
      <c r="TE6" s="125"/>
      <c r="TF6" s="125"/>
      <c r="TG6" s="125"/>
      <c r="TH6" s="125"/>
      <c r="TI6" s="125"/>
      <c r="TJ6" s="125"/>
      <c r="TK6" s="125"/>
      <c r="TL6" s="125"/>
      <c r="TM6" s="125"/>
      <c r="TN6" s="125"/>
      <c r="TO6" s="125"/>
      <c r="TP6" s="125"/>
      <c r="TQ6" s="125"/>
      <c r="TR6" s="125"/>
      <c r="TS6" s="125"/>
      <c r="TT6" s="125"/>
      <c r="TU6" s="125"/>
      <c r="TV6" s="125"/>
      <c r="TW6" s="125"/>
      <c r="TX6" s="125"/>
      <c r="TY6" s="125"/>
      <c r="TZ6" s="125"/>
      <c r="UA6" s="125"/>
      <c r="UB6" s="125"/>
      <c r="UC6" s="125"/>
      <c r="UD6" s="125"/>
      <c r="UE6" s="125"/>
      <c r="UF6" s="125"/>
      <c r="UG6" s="125"/>
      <c r="UH6" s="125"/>
      <c r="UI6" s="125"/>
      <c r="UJ6" s="125"/>
      <c r="UK6" s="125"/>
      <c r="UL6" s="125"/>
      <c r="UM6" s="125"/>
      <c r="UN6" s="125"/>
      <c r="UO6" s="125"/>
      <c r="UP6" s="125"/>
      <c r="UQ6" s="125"/>
      <c r="UR6" s="125"/>
      <c r="US6" s="125"/>
      <c r="UT6" s="125"/>
      <c r="UU6" s="125"/>
      <c r="UV6" s="125"/>
      <c r="UW6" s="125"/>
      <c r="UX6" s="125"/>
      <c r="UY6" s="125"/>
      <c r="UZ6" s="125"/>
      <c r="VA6" s="125"/>
      <c r="VB6" s="125"/>
      <c r="VC6" s="125"/>
      <c r="VD6" s="125"/>
      <c r="VE6" s="125"/>
      <c r="VF6" s="125"/>
      <c r="VG6" s="125"/>
      <c r="VH6" s="125"/>
      <c r="VI6" s="125"/>
      <c r="VJ6" s="125"/>
      <c r="VK6" s="125"/>
      <c r="VL6" s="125"/>
      <c r="VM6" s="125"/>
      <c r="VN6" s="125"/>
      <c r="VO6" s="125"/>
      <c r="VP6" s="125"/>
      <c r="VQ6" s="125"/>
      <c r="VR6" s="125"/>
      <c r="VS6" s="125"/>
      <c r="VT6" s="125"/>
      <c r="VU6" s="125"/>
      <c r="VV6" s="125"/>
      <c r="VW6" s="125"/>
      <c r="VX6" s="125"/>
      <c r="VY6" s="125"/>
      <c r="VZ6" s="125"/>
      <c r="WA6" s="125"/>
      <c r="WB6" s="125"/>
      <c r="WC6" s="125"/>
      <c r="WD6" s="125"/>
      <c r="WE6" s="125"/>
      <c r="WF6" s="125"/>
      <c r="WG6" s="125"/>
      <c r="WH6" s="125"/>
      <c r="WI6" s="125"/>
      <c r="WJ6" s="125"/>
      <c r="WK6" s="125"/>
      <c r="WL6" s="125"/>
      <c r="WM6" s="125"/>
      <c r="WN6" s="125"/>
      <c r="WO6" s="125"/>
      <c r="WP6" s="125"/>
      <c r="WQ6" s="125"/>
      <c r="WR6" s="125"/>
      <c r="WS6" s="125"/>
      <c r="WT6" s="125"/>
      <c r="WU6" s="125"/>
      <c r="WV6" s="125"/>
      <c r="WW6" s="125"/>
      <c r="WX6" s="125"/>
      <c r="WY6" s="125"/>
      <c r="WZ6" s="125"/>
      <c r="XA6" s="125"/>
      <c r="XB6" s="125"/>
      <c r="XC6" s="125"/>
      <c r="XD6" s="125"/>
      <c r="XE6" s="125"/>
      <c r="XF6" s="125"/>
      <c r="XG6" s="125"/>
      <c r="XH6" s="125"/>
      <c r="XI6" s="125"/>
      <c r="XJ6" s="125"/>
      <c r="XK6" s="125"/>
      <c r="XL6" s="125"/>
      <c r="XM6" s="125"/>
      <c r="XN6" s="125"/>
      <c r="XO6" s="125"/>
      <c r="XP6" s="125"/>
      <c r="XQ6" s="125"/>
      <c r="XR6" s="125"/>
      <c r="XS6" s="125"/>
      <c r="XT6" s="125"/>
      <c r="XU6" s="125"/>
      <c r="XV6" s="125"/>
      <c r="XW6" s="125"/>
      <c r="XX6" s="125"/>
      <c r="XY6" s="125"/>
      <c r="XZ6" s="125"/>
      <c r="YA6" s="125"/>
      <c r="YB6" s="125"/>
      <c r="YC6" s="125"/>
      <c r="YD6" s="125"/>
      <c r="YE6" s="125"/>
      <c r="YF6" s="125"/>
      <c r="YG6" s="125"/>
      <c r="YH6" s="125"/>
      <c r="YI6" s="125"/>
      <c r="YJ6" s="125"/>
      <c r="YK6" s="125"/>
      <c r="YL6" s="125"/>
      <c r="YM6" s="125"/>
      <c r="YN6" s="125"/>
      <c r="YO6" s="125"/>
      <c r="YP6" s="125"/>
      <c r="YQ6" s="125"/>
      <c r="YR6" s="125"/>
      <c r="YS6" s="125"/>
      <c r="YT6" s="125"/>
      <c r="YU6" s="125"/>
      <c r="YV6" s="125"/>
      <c r="YW6" s="125"/>
      <c r="YX6" s="125"/>
      <c r="YY6" s="125"/>
      <c r="YZ6" s="125"/>
      <c r="ZA6" s="125"/>
      <c r="ZB6" s="125"/>
      <c r="ZC6" s="125"/>
      <c r="ZD6" s="125"/>
      <c r="ZE6" s="125"/>
      <c r="ZF6" s="125"/>
      <c r="ZG6" s="125"/>
      <c r="ZH6" s="125"/>
      <c r="ZI6" s="125"/>
      <c r="ZJ6" s="125"/>
      <c r="ZK6" s="125"/>
      <c r="ZL6" s="125"/>
      <c r="ZM6" s="125"/>
      <c r="ZN6" s="125"/>
      <c r="ZO6" s="125"/>
      <c r="ZP6" s="125"/>
      <c r="ZQ6" s="125"/>
      <c r="ZR6" s="125"/>
      <c r="ZS6" s="125"/>
      <c r="ZT6" s="125"/>
      <c r="ZU6" s="125"/>
      <c r="ZV6" s="125"/>
      <c r="ZW6" s="125"/>
      <c r="ZX6" s="125"/>
      <c r="ZY6" s="125"/>
      <c r="ZZ6" s="125"/>
      <c r="AAA6" s="125"/>
      <c r="AAB6" s="125"/>
      <c r="AAC6" s="125"/>
      <c r="AAD6" s="125"/>
      <c r="AAE6" s="125"/>
      <c r="AAF6" s="125"/>
      <c r="AAG6" s="125"/>
      <c r="AAH6" s="125"/>
      <c r="AAI6" s="125"/>
      <c r="AAJ6" s="125"/>
      <c r="AAK6" s="125"/>
      <c r="AAL6" s="125"/>
      <c r="AAM6" s="125"/>
      <c r="AAN6" s="125"/>
      <c r="AAO6" s="125"/>
      <c r="AAP6" s="125"/>
      <c r="AAQ6" s="125"/>
      <c r="AAR6" s="125"/>
      <c r="AAS6" s="125"/>
      <c r="AAT6" s="125"/>
      <c r="AAU6" s="125"/>
      <c r="AAV6" s="125"/>
      <c r="AAW6" s="125"/>
      <c r="AAX6" s="125"/>
      <c r="AAY6" s="125"/>
      <c r="AAZ6" s="125"/>
      <c r="ABA6" s="125"/>
      <c r="ABB6" s="125"/>
      <c r="ABC6" s="125"/>
      <c r="ABD6" s="125"/>
      <c r="ABE6" s="125"/>
      <c r="ABF6" s="125"/>
      <c r="ABG6" s="125"/>
      <c r="ABH6" s="125"/>
      <c r="ABI6" s="125"/>
      <c r="ABJ6" s="125"/>
      <c r="ABK6" s="125"/>
      <c r="ABL6" s="125"/>
      <c r="ABM6" s="125"/>
      <c r="ABN6" s="125"/>
      <c r="ABO6" s="125"/>
      <c r="ABP6" s="125"/>
      <c r="ABQ6" s="125"/>
      <c r="ABR6" s="125"/>
      <c r="ABS6" s="125"/>
      <c r="ABT6" s="125"/>
      <c r="ABU6" s="125"/>
      <c r="ABV6" s="125"/>
      <c r="ABW6" s="125"/>
      <c r="ABX6" s="125"/>
      <c r="ABY6" s="125"/>
      <c r="ABZ6" s="125"/>
      <c r="ACA6" s="125"/>
      <c r="ACB6" s="125"/>
      <c r="ACC6" s="125"/>
      <c r="ACD6" s="125"/>
      <c r="ACE6" s="125"/>
      <c r="ACF6" s="125"/>
      <c r="ACG6" s="125"/>
      <c r="ACH6" s="125"/>
      <c r="ACI6" s="125"/>
      <c r="ACJ6" s="125"/>
      <c r="ACK6" s="125"/>
      <c r="ACL6" s="125"/>
      <c r="ACM6" s="125"/>
      <c r="ACN6" s="125"/>
      <c r="ACO6" s="125"/>
      <c r="ACP6" s="125"/>
      <c r="ACQ6" s="125"/>
      <c r="ACR6" s="125"/>
      <c r="ACS6" s="125"/>
      <c r="ACT6" s="125"/>
      <c r="ACU6" s="125"/>
      <c r="ACV6" s="125"/>
      <c r="ACW6" s="125"/>
      <c r="ACX6" s="125"/>
      <c r="ACY6" s="125"/>
      <c r="ACZ6" s="125"/>
      <c r="ADA6" s="125"/>
      <c r="ADB6" s="125"/>
      <c r="ADC6" s="125"/>
      <c r="ADD6" s="125"/>
      <c r="ADE6" s="125"/>
      <c r="ADF6" s="125"/>
      <c r="ADG6" s="125"/>
      <c r="ADH6" s="125"/>
      <c r="ADI6" s="125"/>
      <c r="ADJ6" s="125"/>
      <c r="ADK6" s="125"/>
      <c r="ADL6" s="125"/>
      <c r="ADM6" s="125"/>
      <c r="ADN6" s="125"/>
      <c r="ADO6" s="125"/>
      <c r="ADP6" s="125"/>
      <c r="ADQ6" s="125"/>
      <c r="ADR6" s="125"/>
      <c r="ADS6" s="125"/>
      <c r="ADT6" s="125"/>
      <c r="ADU6" s="125"/>
      <c r="ADV6" s="125"/>
      <c r="ADW6" s="125"/>
      <c r="ADX6" s="125"/>
      <c r="ADY6" s="125"/>
      <c r="ADZ6" s="125"/>
      <c r="AEA6" s="125"/>
      <c r="AEB6" s="125"/>
      <c r="AEC6" s="125"/>
      <c r="AED6" s="125"/>
      <c r="AEE6" s="125"/>
      <c r="AEF6" s="125"/>
      <c r="AEG6" s="125"/>
      <c r="AEH6" s="125"/>
      <c r="AEI6" s="125"/>
      <c r="AEJ6" s="125"/>
      <c r="AEK6" s="125"/>
      <c r="AEL6" s="125"/>
      <c r="AEM6" s="125"/>
      <c r="AEN6" s="125"/>
      <c r="AEO6" s="125"/>
      <c r="AEP6" s="125"/>
      <c r="AEQ6" s="125"/>
      <c r="AER6" s="125"/>
      <c r="AES6" s="125"/>
      <c r="AET6" s="125"/>
      <c r="AEU6" s="125"/>
      <c r="AEV6" s="125"/>
      <c r="AEW6" s="125"/>
      <c r="AEX6" s="125"/>
      <c r="AEY6" s="125"/>
      <c r="AEZ6" s="125"/>
      <c r="AFA6" s="125"/>
      <c r="AFB6" s="125"/>
      <c r="AFC6" s="125"/>
      <c r="AFD6" s="125"/>
      <c r="AFE6" s="125"/>
      <c r="AFF6" s="125"/>
      <c r="AFG6" s="125"/>
      <c r="AFH6" s="125"/>
      <c r="AFI6" s="125"/>
      <c r="AFJ6" s="125"/>
      <c r="AFK6" s="125"/>
      <c r="AFL6" s="125"/>
      <c r="AFM6" s="125"/>
      <c r="AFN6" s="125"/>
      <c r="AFO6" s="125"/>
      <c r="AFP6" s="125"/>
      <c r="AFQ6" s="125"/>
      <c r="AFR6" s="125"/>
      <c r="AFS6" s="125"/>
      <c r="AFT6" s="125"/>
      <c r="AFU6" s="125"/>
      <c r="AFV6" s="125"/>
      <c r="AFW6" s="125"/>
      <c r="AFX6" s="125"/>
      <c r="AFY6" s="125"/>
      <c r="AFZ6" s="125"/>
      <c r="AGA6" s="125"/>
      <c r="AGB6" s="125"/>
      <c r="AGC6" s="125"/>
      <c r="AGD6" s="125"/>
      <c r="AGE6" s="125"/>
      <c r="AGF6" s="125"/>
      <c r="AGG6" s="125"/>
      <c r="AGH6" s="125"/>
      <c r="AGI6" s="125"/>
      <c r="AGJ6" s="125"/>
      <c r="AGK6" s="125"/>
      <c r="AGL6" s="125"/>
      <c r="AGM6" s="125"/>
      <c r="AGN6" s="125"/>
      <c r="AGO6" s="125"/>
      <c r="AGP6" s="125"/>
      <c r="AGQ6" s="125"/>
      <c r="AGR6" s="125"/>
      <c r="AGS6" s="125"/>
      <c r="AGT6" s="125"/>
      <c r="AGU6" s="125"/>
      <c r="AGV6" s="125"/>
      <c r="AGW6" s="125"/>
      <c r="AGX6" s="125"/>
      <c r="AGY6" s="125"/>
      <c r="AGZ6" s="125"/>
      <c r="AHA6" s="125"/>
      <c r="AHB6" s="125"/>
      <c r="AHC6" s="125"/>
      <c r="AHD6" s="125"/>
      <c r="AHE6" s="125"/>
      <c r="AHF6" s="125"/>
      <c r="AHG6" s="125"/>
      <c r="AHH6" s="125"/>
      <c r="AHI6" s="125"/>
      <c r="AHJ6" s="125"/>
      <c r="AHK6" s="125"/>
      <c r="AHL6" s="125"/>
      <c r="AHM6" s="125"/>
      <c r="AHN6" s="125"/>
      <c r="AHO6" s="125"/>
      <c r="AHP6" s="125"/>
      <c r="AHQ6" s="125"/>
      <c r="AHR6" s="125"/>
      <c r="AHS6" s="125"/>
      <c r="AHT6" s="125"/>
      <c r="AHU6" s="125"/>
      <c r="AHV6" s="125"/>
      <c r="AHW6" s="125"/>
      <c r="AHX6" s="125"/>
      <c r="AHY6" s="125"/>
      <c r="AHZ6" s="125"/>
      <c r="AIA6" s="125"/>
      <c r="AIB6" s="125"/>
      <c r="AIC6" s="125"/>
      <c r="AID6" s="125"/>
      <c r="AIE6" s="125"/>
      <c r="AIF6" s="125"/>
      <c r="AIG6" s="125"/>
      <c r="AIH6" s="125"/>
      <c r="AII6" s="125"/>
      <c r="AIJ6" s="125"/>
      <c r="AIK6" s="125"/>
      <c r="AIL6" s="125"/>
      <c r="AIM6" s="125"/>
      <c r="AIN6" s="125"/>
      <c r="AIO6" s="125"/>
      <c r="AIP6" s="125"/>
      <c r="AIQ6" s="125"/>
      <c r="AIR6" s="125"/>
      <c r="AIS6" s="125"/>
      <c r="AIT6" s="125"/>
      <c r="AIU6" s="125"/>
      <c r="AIV6" s="125"/>
      <c r="AIW6" s="125"/>
      <c r="AIX6" s="125"/>
      <c r="AIY6" s="125"/>
      <c r="AIZ6" s="125"/>
      <c r="AJA6" s="125"/>
      <c r="AJB6" s="125"/>
      <c r="AJC6" s="125"/>
      <c r="AJD6" s="125"/>
      <c r="AJE6" s="125"/>
      <c r="AJF6" s="125"/>
      <c r="AJG6" s="125"/>
      <c r="AJH6" s="125"/>
      <c r="AJI6" s="125"/>
      <c r="AJJ6" s="125"/>
      <c r="AJK6" s="125"/>
      <c r="AJL6" s="125"/>
      <c r="AJM6" s="125"/>
      <c r="AJN6" s="125"/>
      <c r="AJO6" s="125"/>
      <c r="AJP6" s="125"/>
      <c r="AJQ6" s="125"/>
      <c r="AJR6" s="125"/>
      <c r="AJS6" s="125"/>
      <c r="AJT6" s="125"/>
      <c r="AJU6" s="125"/>
      <c r="AJV6" s="125"/>
      <c r="AJW6" s="125"/>
      <c r="AJX6" s="125"/>
      <c r="AJY6" s="125"/>
      <c r="AJZ6" s="125"/>
      <c r="AKA6" s="125"/>
      <c r="AKB6" s="125"/>
      <c r="AKC6" s="125"/>
      <c r="AKD6" s="125"/>
      <c r="AKE6" s="125"/>
      <c r="AKF6" s="125"/>
      <c r="AKG6" s="125"/>
      <c r="AKH6" s="125"/>
      <c r="AKI6" s="125"/>
      <c r="AKJ6" s="125"/>
      <c r="AKK6" s="125"/>
      <c r="AKL6" s="125"/>
      <c r="AKM6" s="125"/>
      <c r="AKN6" s="125"/>
      <c r="AKO6" s="125"/>
      <c r="AKP6" s="125"/>
      <c r="AKQ6" s="125"/>
      <c r="AKR6" s="125"/>
      <c r="AKS6" s="125"/>
      <c r="AKT6" s="125"/>
      <c r="AKU6" s="125"/>
      <c r="AKV6" s="125"/>
      <c r="AKW6" s="125"/>
      <c r="AKX6" s="125"/>
      <c r="AKY6" s="125"/>
      <c r="AKZ6" s="125"/>
      <c r="ALA6" s="125"/>
      <c r="ALB6" s="125"/>
      <c r="ALC6" s="125"/>
      <c r="ALD6" s="125"/>
      <c r="ALE6" s="125"/>
      <c r="ALF6" s="125"/>
      <c r="ALG6" s="125"/>
      <c r="ALH6" s="125"/>
      <c r="ALI6" s="125"/>
      <c r="ALJ6" s="125"/>
      <c r="ALK6" s="125"/>
      <c r="ALL6" s="125"/>
      <c r="ALM6" s="125"/>
      <c r="ALN6" s="125"/>
      <c r="ALO6" s="125"/>
      <c r="ALP6" s="125"/>
      <c r="ALQ6" s="125"/>
      <c r="ALR6" s="125"/>
      <c r="ALS6" s="125"/>
      <c r="ALT6" s="125"/>
      <c r="ALU6" s="125"/>
      <c r="ALV6" s="125"/>
      <c r="ALW6" s="125"/>
      <c r="ALX6" s="125"/>
      <c r="ALY6" s="125"/>
      <c r="ALZ6" s="125"/>
      <c r="AMA6" s="125"/>
      <c r="AMB6" s="125"/>
      <c r="AMC6" s="125"/>
      <c r="AMD6" s="125"/>
      <c r="AME6" s="125"/>
      <c r="AMF6" s="125"/>
      <c r="AMG6" s="125"/>
      <c r="AMH6" s="125"/>
      <c r="AMI6" s="125"/>
      <c r="AMJ6" s="125"/>
      <c r="AMK6" s="125"/>
      <c r="AML6" s="125"/>
      <c r="AMM6" s="125"/>
      <c r="AMN6" s="125"/>
      <c r="AMO6" s="125"/>
      <c r="AMP6" s="125"/>
      <c r="AMQ6" s="125"/>
      <c r="AMR6" s="125"/>
      <c r="AMS6" s="125"/>
      <c r="AMT6" s="125"/>
      <c r="AMU6" s="125"/>
      <c r="AMV6" s="125"/>
      <c r="AMW6" s="125"/>
      <c r="AMX6" s="125"/>
      <c r="AMY6" s="125"/>
      <c r="AMZ6" s="125"/>
      <c r="ANA6" s="125"/>
      <c r="ANB6" s="125"/>
      <c r="ANC6" s="125"/>
      <c r="AND6" s="125"/>
      <c r="ANE6" s="125"/>
      <c r="ANF6" s="125"/>
      <c r="ANG6" s="125"/>
      <c r="ANH6" s="125"/>
      <c r="ANI6" s="125"/>
      <c r="ANJ6" s="125"/>
      <c r="ANK6" s="125"/>
      <c r="ANL6" s="125"/>
      <c r="ANM6" s="125"/>
      <c r="ANN6" s="125"/>
      <c r="ANO6" s="125"/>
      <c r="ANP6" s="125"/>
      <c r="ANQ6" s="125"/>
      <c r="ANR6" s="125"/>
      <c r="ANS6" s="125"/>
      <c r="ANT6" s="125"/>
      <c r="ANU6" s="125"/>
      <c r="ANV6" s="125"/>
      <c r="ANW6" s="125"/>
      <c r="ANX6" s="125"/>
      <c r="ANY6" s="125"/>
      <c r="ANZ6" s="125"/>
      <c r="AOA6" s="125"/>
      <c r="AOB6" s="125"/>
      <c r="AOC6" s="125"/>
      <c r="AOD6" s="125"/>
      <c r="AOE6" s="125"/>
      <c r="AOF6" s="125"/>
      <c r="AOG6" s="125"/>
      <c r="AOH6" s="125"/>
      <c r="AOI6" s="125"/>
      <c r="AOJ6" s="125"/>
      <c r="AOK6" s="125"/>
      <c r="AOL6" s="125"/>
      <c r="AOM6" s="125"/>
      <c r="AON6" s="125"/>
      <c r="AOO6" s="125"/>
      <c r="AOP6" s="125"/>
      <c r="AOQ6" s="125"/>
      <c r="AOR6" s="125"/>
      <c r="AOS6" s="125"/>
      <c r="AOT6" s="125"/>
      <c r="AOU6" s="125"/>
      <c r="AOV6" s="125"/>
      <c r="AOW6" s="125"/>
      <c r="AOX6" s="125"/>
      <c r="AOY6" s="125"/>
      <c r="AOZ6" s="125"/>
      <c r="APA6" s="125"/>
      <c r="APB6" s="125"/>
      <c r="APC6" s="125"/>
      <c r="APD6" s="125"/>
      <c r="APE6" s="125"/>
      <c r="APF6" s="125"/>
      <c r="APG6" s="125"/>
      <c r="APH6" s="125"/>
      <c r="API6" s="125"/>
      <c r="APJ6" s="125"/>
      <c r="APK6" s="125"/>
      <c r="APL6" s="125"/>
      <c r="APM6" s="125"/>
      <c r="APN6" s="125"/>
      <c r="APO6" s="125"/>
      <c r="APP6" s="125"/>
      <c r="APQ6" s="125"/>
      <c r="APR6" s="125"/>
      <c r="APS6" s="125"/>
      <c r="APT6" s="125"/>
      <c r="APU6" s="125"/>
      <c r="APV6" s="125"/>
      <c r="APW6" s="125"/>
      <c r="APX6" s="125"/>
      <c r="APY6" s="125"/>
      <c r="APZ6" s="125"/>
      <c r="AQA6" s="125"/>
      <c r="AQB6" s="125"/>
      <c r="AQC6" s="125"/>
      <c r="AQD6" s="125"/>
      <c r="AQE6" s="125"/>
      <c r="AQF6" s="125"/>
      <c r="AQG6" s="125"/>
      <c r="AQH6" s="125"/>
      <c r="AQI6" s="125"/>
      <c r="AQJ6" s="125"/>
      <c r="AQK6" s="125"/>
      <c r="AQL6" s="125"/>
      <c r="AQM6" s="125"/>
      <c r="AQN6" s="125"/>
      <c r="AQO6" s="125"/>
      <c r="AQP6" s="125"/>
      <c r="AQQ6" s="125"/>
      <c r="AQR6" s="125"/>
      <c r="AQS6" s="125"/>
      <c r="AQT6" s="125"/>
      <c r="AQU6" s="125"/>
      <c r="AQV6" s="125"/>
      <c r="AQW6" s="125"/>
      <c r="AQX6" s="125"/>
      <c r="AQY6" s="125"/>
      <c r="AQZ6" s="125"/>
      <c r="ARA6" s="125"/>
      <c r="ARB6" s="125"/>
      <c r="ARC6" s="125"/>
      <c r="ARD6" s="125"/>
      <c r="ARE6" s="125"/>
      <c r="ARF6" s="125"/>
      <c r="ARG6" s="125"/>
      <c r="ARH6" s="125"/>
      <c r="ARI6" s="125"/>
      <c r="ARJ6" s="125"/>
      <c r="ARK6" s="125"/>
      <c r="ARL6" s="125"/>
      <c r="ARM6" s="125"/>
      <c r="ARN6" s="125"/>
      <c r="ARO6" s="125"/>
      <c r="ARP6" s="125"/>
      <c r="ARQ6" s="125"/>
      <c r="ARR6" s="125"/>
      <c r="ARS6" s="125"/>
      <c r="ART6" s="125"/>
      <c r="ARU6" s="125"/>
      <c r="ARV6" s="125"/>
      <c r="ARW6" s="125"/>
      <c r="ARX6" s="125"/>
      <c r="ARY6" s="125"/>
      <c r="ARZ6" s="125"/>
      <c r="ASA6" s="125"/>
      <c r="ASB6" s="125"/>
      <c r="ASC6" s="125"/>
      <c r="ASD6" s="125"/>
      <c r="ASE6" s="125"/>
      <c r="ASF6" s="125"/>
      <c r="ASG6" s="125"/>
      <c r="ASH6" s="125"/>
      <c r="ASI6" s="125"/>
      <c r="ASJ6" s="125"/>
      <c r="ASK6" s="125"/>
      <c r="ASL6" s="125"/>
      <c r="ASM6" s="125"/>
      <c r="ASN6" s="125"/>
      <c r="ASO6" s="125"/>
      <c r="ASP6" s="125"/>
      <c r="ASQ6" s="125"/>
      <c r="ASR6" s="125"/>
      <c r="ASS6" s="125"/>
      <c r="AST6" s="125"/>
      <c r="ASU6" s="125"/>
      <c r="ASV6" s="125"/>
      <c r="ASW6" s="125"/>
      <c r="ASX6" s="125"/>
      <c r="ASY6" s="125"/>
      <c r="ASZ6" s="125"/>
      <c r="ATA6" s="125"/>
      <c r="ATB6" s="125"/>
      <c r="ATC6" s="125"/>
      <c r="ATD6" s="125"/>
      <c r="ATE6" s="125"/>
      <c r="ATF6" s="125"/>
      <c r="ATG6" s="125"/>
      <c r="ATH6" s="125"/>
      <c r="ATI6" s="125"/>
      <c r="ATJ6" s="125"/>
      <c r="ATK6" s="125"/>
      <c r="ATL6" s="125"/>
      <c r="ATM6" s="125"/>
      <c r="ATN6" s="125"/>
      <c r="ATO6" s="125"/>
      <c r="ATP6" s="125"/>
      <c r="ATQ6" s="125"/>
      <c r="ATR6" s="125"/>
      <c r="ATS6" s="125"/>
      <c r="ATT6" s="125"/>
      <c r="ATU6" s="125"/>
      <c r="ATV6" s="125"/>
      <c r="ATW6" s="125"/>
      <c r="ATX6" s="125"/>
      <c r="ATY6" s="125"/>
      <c r="ATZ6" s="125"/>
      <c r="AUA6" s="125"/>
      <c r="AUB6" s="125"/>
      <c r="AUC6" s="125"/>
      <c r="AUD6" s="125"/>
      <c r="AUE6" s="125"/>
      <c r="AUF6" s="125"/>
      <c r="AUG6" s="125"/>
      <c r="AUH6" s="125"/>
      <c r="AUI6" s="125"/>
      <c r="AUJ6" s="125"/>
      <c r="AUK6" s="125"/>
      <c r="AUL6" s="125"/>
      <c r="AUM6" s="125"/>
      <c r="AUN6" s="125"/>
      <c r="AUO6" s="125"/>
      <c r="AUP6" s="125"/>
      <c r="AUQ6" s="125"/>
      <c r="AUR6" s="125"/>
      <c r="AUS6" s="125"/>
      <c r="AUT6" s="125"/>
      <c r="AUU6" s="125"/>
      <c r="AUV6" s="125"/>
      <c r="AUW6" s="125"/>
      <c r="AUX6" s="125"/>
      <c r="AUY6" s="125"/>
      <c r="AUZ6" s="125"/>
      <c r="AVA6" s="125"/>
      <c r="AVB6" s="125"/>
      <c r="AVC6" s="125"/>
      <c r="AVD6" s="125"/>
      <c r="AVE6" s="125"/>
      <c r="AVF6" s="125"/>
      <c r="AVG6" s="125"/>
      <c r="AVH6" s="125"/>
      <c r="AVI6" s="125"/>
      <c r="AVJ6" s="125"/>
      <c r="AVK6" s="125"/>
      <c r="AVL6" s="125"/>
      <c r="AVM6" s="125"/>
      <c r="AVN6" s="125"/>
      <c r="AVO6" s="125"/>
      <c r="AVP6" s="125"/>
      <c r="AVQ6" s="125"/>
      <c r="AVR6" s="125"/>
      <c r="AVS6" s="125"/>
      <c r="AVT6" s="125"/>
      <c r="AVU6" s="125"/>
      <c r="AVV6" s="125"/>
      <c r="AVW6" s="125"/>
      <c r="AVX6" s="125"/>
      <c r="AVY6" s="125"/>
      <c r="AVZ6" s="125"/>
      <c r="AWA6" s="125"/>
      <c r="AWB6" s="125"/>
      <c r="AWC6" s="125"/>
      <c r="AWD6" s="125"/>
      <c r="AWE6" s="125"/>
      <c r="AWF6" s="125"/>
      <c r="AWG6" s="125"/>
      <c r="AWH6" s="125"/>
      <c r="AWI6" s="125"/>
      <c r="AWJ6" s="125"/>
      <c r="AWK6" s="125"/>
      <c r="AWL6" s="125"/>
      <c r="AWM6" s="125"/>
      <c r="AWN6" s="125"/>
      <c r="AWO6" s="125"/>
      <c r="AWP6" s="125"/>
      <c r="AWQ6" s="125"/>
      <c r="AWR6" s="125"/>
      <c r="AWS6" s="125"/>
      <c r="AWT6" s="125"/>
      <c r="AWU6" s="125"/>
      <c r="AWV6" s="125"/>
      <c r="AWW6" s="125"/>
      <c r="AWX6" s="125"/>
      <c r="AWY6" s="125"/>
      <c r="AWZ6" s="125"/>
      <c r="AXA6" s="125"/>
      <c r="AXB6" s="125"/>
      <c r="AXC6" s="125"/>
      <c r="AXD6" s="125"/>
      <c r="AXE6" s="125"/>
      <c r="AXF6" s="125"/>
      <c r="AXG6" s="125"/>
      <c r="AXH6" s="125"/>
      <c r="AXI6" s="125"/>
      <c r="AXJ6" s="125"/>
      <c r="AXK6" s="125"/>
      <c r="AXL6" s="125"/>
      <c r="AXM6" s="125"/>
      <c r="AXN6" s="125"/>
      <c r="AXO6" s="125"/>
      <c r="AXP6" s="125"/>
      <c r="AXQ6" s="125"/>
      <c r="AXR6" s="125"/>
      <c r="AXS6" s="125"/>
      <c r="AXT6" s="125"/>
      <c r="AXU6" s="125"/>
      <c r="AXV6" s="125"/>
      <c r="AXW6" s="125"/>
      <c r="AXX6" s="125"/>
      <c r="AXY6" s="125"/>
      <c r="AXZ6" s="125"/>
      <c r="AYA6" s="125"/>
      <c r="AYB6" s="125"/>
      <c r="AYC6" s="125"/>
      <c r="AYD6" s="125"/>
      <c r="AYE6" s="125"/>
      <c r="AYF6" s="125"/>
      <c r="AYG6" s="125"/>
      <c r="AYH6" s="125"/>
      <c r="AYI6" s="125"/>
      <c r="AYJ6" s="125"/>
      <c r="AYK6" s="125"/>
      <c r="AYL6" s="125"/>
      <c r="AYM6" s="125"/>
      <c r="AYN6" s="125"/>
      <c r="AYO6" s="125"/>
      <c r="AYP6" s="125"/>
      <c r="AYQ6" s="125"/>
      <c r="AYR6" s="125"/>
      <c r="AYS6" s="125"/>
      <c r="AYT6" s="125"/>
      <c r="AYU6" s="125"/>
      <c r="AYV6" s="125"/>
      <c r="AYW6" s="125"/>
      <c r="AYX6" s="125"/>
      <c r="AYY6" s="125"/>
      <c r="AYZ6" s="125"/>
      <c r="AZA6" s="125"/>
      <c r="AZB6" s="125"/>
      <c r="AZC6" s="125"/>
      <c r="AZD6" s="125"/>
      <c r="AZE6" s="125"/>
      <c r="AZF6" s="125"/>
      <c r="AZG6" s="125"/>
      <c r="AZH6" s="125"/>
      <c r="AZI6" s="125"/>
      <c r="AZJ6" s="125"/>
      <c r="AZK6" s="125"/>
      <c r="AZL6" s="125"/>
      <c r="AZM6" s="125"/>
      <c r="AZN6" s="125"/>
      <c r="AZO6" s="125"/>
      <c r="AZP6" s="125"/>
      <c r="AZQ6" s="125"/>
      <c r="AZR6" s="125"/>
      <c r="AZS6" s="125"/>
      <c r="AZT6" s="125"/>
      <c r="AZU6" s="125"/>
      <c r="AZV6" s="125"/>
      <c r="AZW6" s="125"/>
      <c r="AZX6" s="125"/>
      <c r="AZY6" s="125"/>
      <c r="AZZ6" s="125"/>
      <c r="BAA6" s="125"/>
      <c r="BAB6" s="125"/>
      <c r="BAC6" s="125"/>
      <c r="BAD6" s="125"/>
      <c r="BAE6" s="125"/>
      <c r="BAF6" s="125"/>
      <c r="BAG6" s="125"/>
      <c r="BAH6" s="125"/>
      <c r="BAI6" s="125"/>
      <c r="BAJ6" s="125"/>
      <c r="BAK6" s="125"/>
      <c r="BAL6" s="125"/>
      <c r="BAM6" s="125"/>
      <c r="BAN6" s="125"/>
      <c r="BAO6" s="125"/>
      <c r="BAP6" s="125"/>
      <c r="BAQ6" s="125"/>
      <c r="BAR6" s="125"/>
      <c r="BAS6" s="125"/>
      <c r="BAT6" s="125"/>
      <c r="BAU6" s="125"/>
      <c r="BAV6" s="125"/>
      <c r="BAW6" s="125"/>
      <c r="BAX6" s="125"/>
      <c r="BAY6" s="125"/>
      <c r="BAZ6" s="125"/>
      <c r="BBA6" s="125"/>
      <c r="BBB6" s="125"/>
      <c r="BBC6" s="125"/>
      <c r="BBD6" s="125"/>
      <c r="BBE6" s="125"/>
      <c r="BBF6" s="125"/>
      <c r="BBG6" s="125"/>
      <c r="BBH6" s="125"/>
      <c r="BBI6" s="125"/>
      <c r="BBJ6" s="125"/>
      <c r="BBK6" s="125"/>
      <c r="BBL6" s="125"/>
      <c r="BBM6" s="125"/>
      <c r="BBN6" s="125"/>
      <c r="BBO6" s="125"/>
      <c r="BBP6" s="125"/>
      <c r="BBQ6" s="125"/>
      <c r="BBR6" s="125"/>
      <c r="BBS6" s="125"/>
      <c r="BBT6" s="125"/>
      <c r="BBU6" s="125"/>
      <c r="BBV6" s="125"/>
      <c r="BBW6" s="125"/>
      <c r="BBX6" s="125"/>
      <c r="BBY6" s="125"/>
      <c r="BBZ6" s="125"/>
      <c r="BCA6" s="125"/>
      <c r="BCB6" s="125"/>
      <c r="BCC6" s="125"/>
      <c r="BCD6" s="125"/>
      <c r="BCE6" s="125"/>
      <c r="BCF6" s="125"/>
      <c r="BCG6" s="125"/>
      <c r="BCH6" s="125"/>
      <c r="BCI6" s="125"/>
      <c r="BCJ6" s="125"/>
      <c r="BCK6" s="125"/>
      <c r="BCL6" s="125"/>
      <c r="BCM6" s="125"/>
      <c r="BCN6" s="125"/>
      <c r="BCO6" s="125"/>
      <c r="BCP6" s="125"/>
      <c r="BCQ6" s="125"/>
      <c r="BCR6" s="125"/>
      <c r="BCS6" s="125"/>
      <c r="BCT6" s="125"/>
      <c r="BCU6" s="125"/>
      <c r="BCV6" s="125"/>
      <c r="BCW6" s="125"/>
      <c r="BCX6" s="125"/>
      <c r="BCY6" s="125"/>
      <c r="BCZ6" s="125"/>
      <c r="BDA6" s="125"/>
      <c r="BDB6" s="125"/>
      <c r="BDC6" s="125"/>
      <c r="BDD6" s="125"/>
      <c r="BDE6" s="125"/>
      <c r="BDF6" s="125"/>
      <c r="BDG6" s="125"/>
      <c r="BDH6" s="125"/>
      <c r="BDI6" s="125"/>
      <c r="BDJ6" s="125"/>
      <c r="BDK6" s="125"/>
      <c r="BDL6" s="125"/>
      <c r="BDM6" s="125"/>
      <c r="BDN6" s="125"/>
      <c r="BDO6" s="125"/>
      <c r="BDP6" s="125"/>
      <c r="BDQ6" s="125"/>
      <c r="BDR6" s="125"/>
      <c r="BDS6" s="125"/>
      <c r="BDT6" s="125"/>
      <c r="BDU6" s="125"/>
      <c r="BDV6" s="125"/>
      <c r="BDW6" s="125"/>
      <c r="BDX6" s="125"/>
      <c r="BDY6" s="125"/>
      <c r="BDZ6" s="125"/>
      <c r="BEA6" s="125"/>
      <c r="BEB6" s="125"/>
      <c r="BEC6" s="125"/>
      <c r="BED6" s="125"/>
      <c r="BEE6" s="125"/>
      <c r="BEF6" s="125"/>
      <c r="BEG6" s="125"/>
      <c r="BEH6" s="125"/>
      <c r="BEI6" s="125"/>
      <c r="BEJ6" s="125"/>
      <c r="BEK6" s="125"/>
      <c r="BEL6" s="125"/>
      <c r="BEM6" s="125"/>
      <c r="BEN6" s="125"/>
      <c r="BEO6" s="125"/>
      <c r="BEP6" s="125"/>
      <c r="BEQ6" s="125"/>
      <c r="BER6" s="125"/>
      <c r="BES6" s="125"/>
      <c r="BET6" s="125"/>
      <c r="BEU6" s="125"/>
      <c r="BEV6" s="125"/>
      <c r="BEW6" s="125"/>
      <c r="BEX6" s="125"/>
      <c r="BEY6" s="125"/>
      <c r="BEZ6" s="125"/>
      <c r="BFA6" s="125"/>
      <c r="BFB6" s="125"/>
      <c r="BFC6" s="125"/>
      <c r="BFD6" s="125"/>
      <c r="BFE6" s="125"/>
      <c r="BFF6" s="125"/>
      <c r="BFG6" s="125"/>
      <c r="BFH6" s="125"/>
      <c r="BFI6" s="125"/>
      <c r="BFJ6" s="125"/>
      <c r="BFK6" s="125"/>
      <c r="BFL6" s="125"/>
      <c r="BFM6" s="125"/>
      <c r="BFN6" s="125"/>
      <c r="BFO6" s="125"/>
      <c r="BFP6" s="125"/>
      <c r="BFQ6" s="125"/>
      <c r="BFR6" s="125"/>
      <c r="BFS6" s="125"/>
      <c r="BFT6" s="125"/>
      <c r="BFU6" s="125"/>
      <c r="BFV6" s="125"/>
      <c r="BFW6" s="125"/>
      <c r="BFX6" s="125"/>
      <c r="BFY6" s="125"/>
      <c r="BFZ6" s="125"/>
      <c r="BGA6" s="125"/>
      <c r="BGB6" s="125"/>
      <c r="BGC6" s="125"/>
      <c r="BGD6" s="125"/>
      <c r="BGE6" s="125"/>
      <c r="BGF6" s="125"/>
      <c r="BGG6" s="125"/>
      <c r="BGH6" s="125"/>
      <c r="BGI6" s="125"/>
      <c r="BGJ6" s="125"/>
      <c r="BGK6" s="125"/>
      <c r="BGL6" s="125"/>
      <c r="BGM6" s="125"/>
      <c r="BGN6" s="125"/>
      <c r="BGO6" s="125"/>
      <c r="BGP6" s="125"/>
      <c r="BGQ6" s="125"/>
      <c r="BGR6" s="125"/>
      <c r="BGS6" s="125"/>
      <c r="BGT6" s="125"/>
      <c r="BGU6" s="125"/>
      <c r="BGV6" s="125"/>
      <c r="BGW6" s="125"/>
      <c r="BGX6" s="125"/>
      <c r="BGY6" s="125"/>
      <c r="BGZ6" s="125"/>
      <c r="BHA6" s="125"/>
      <c r="BHB6" s="125"/>
      <c r="BHC6" s="125"/>
      <c r="BHD6" s="125"/>
      <c r="BHE6" s="125"/>
      <c r="BHF6" s="125"/>
      <c r="BHG6" s="125"/>
      <c r="BHH6" s="125"/>
      <c r="BHI6" s="125"/>
      <c r="BHJ6" s="125"/>
      <c r="BHK6" s="125"/>
      <c r="BHL6" s="125"/>
      <c r="BHM6" s="125"/>
      <c r="BHN6" s="125"/>
      <c r="BHO6" s="125"/>
      <c r="BHP6" s="125"/>
      <c r="BHQ6" s="125"/>
      <c r="BHR6" s="125"/>
      <c r="BHS6" s="125"/>
      <c r="BHT6" s="125"/>
      <c r="BHU6" s="125"/>
      <c r="BHV6" s="125"/>
      <c r="BHW6" s="125"/>
      <c r="BHX6" s="125"/>
      <c r="BHY6" s="125"/>
      <c r="BHZ6" s="125"/>
      <c r="BIA6" s="125"/>
      <c r="BIB6" s="125"/>
      <c r="BIC6" s="125"/>
      <c r="BID6" s="125"/>
      <c r="BIE6" s="125"/>
      <c r="BIF6" s="125"/>
      <c r="BIG6" s="125"/>
      <c r="BIH6" s="125"/>
      <c r="BII6" s="125"/>
      <c r="BIJ6" s="125"/>
      <c r="BIK6" s="125"/>
      <c r="BIL6" s="125"/>
      <c r="BIM6" s="125"/>
      <c r="BIN6" s="125"/>
      <c r="BIO6" s="125"/>
      <c r="BIP6" s="125"/>
      <c r="BIQ6" s="125"/>
      <c r="BIR6" s="125"/>
      <c r="BIS6" s="125"/>
      <c r="BIT6" s="125"/>
      <c r="BIU6" s="125"/>
      <c r="BIV6" s="125"/>
      <c r="BIW6" s="125"/>
      <c r="BIX6" s="125"/>
      <c r="BIY6" s="125"/>
      <c r="BIZ6" s="125"/>
      <c r="BJA6" s="125"/>
      <c r="BJB6" s="125"/>
      <c r="BJC6" s="125"/>
      <c r="BJD6" s="125"/>
      <c r="BJE6" s="125"/>
      <c r="BJF6" s="125"/>
      <c r="BJG6" s="125"/>
      <c r="BJH6" s="125"/>
      <c r="BJI6" s="125"/>
      <c r="BJJ6" s="125"/>
      <c r="BJK6" s="125"/>
      <c r="BJL6" s="125"/>
      <c r="BJM6" s="125"/>
      <c r="BJN6" s="125"/>
      <c r="BJO6" s="125"/>
      <c r="BJP6" s="125"/>
      <c r="BJQ6" s="125"/>
      <c r="BJR6" s="125"/>
      <c r="BJS6" s="125"/>
      <c r="BJT6" s="125"/>
      <c r="BJU6" s="125"/>
      <c r="BJV6" s="125"/>
      <c r="BJW6" s="125"/>
      <c r="BJX6" s="125"/>
      <c r="BJY6" s="125"/>
      <c r="BJZ6" s="125"/>
      <c r="BKA6" s="125"/>
      <c r="BKB6" s="125"/>
      <c r="BKC6" s="125"/>
      <c r="BKD6" s="125"/>
      <c r="BKE6" s="125"/>
      <c r="BKF6" s="125"/>
      <c r="BKG6" s="125"/>
      <c r="BKH6" s="125"/>
      <c r="BKI6" s="125"/>
      <c r="BKJ6" s="125"/>
      <c r="BKK6" s="125"/>
      <c r="BKL6" s="125"/>
      <c r="BKM6" s="125"/>
      <c r="BKN6" s="125"/>
      <c r="BKO6" s="125"/>
      <c r="BKP6" s="125"/>
      <c r="BKQ6" s="125"/>
      <c r="BKR6" s="125"/>
      <c r="BKS6" s="125"/>
      <c r="BKT6" s="125"/>
      <c r="BKU6" s="125"/>
      <c r="BKV6" s="125"/>
      <c r="BKW6" s="125"/>
      <c r="BKX6" s="125"/>
      <c r="BKY6" s="125"/>
      <c r="BKZ6" s="125"/>
      <c r="BLA6" s="125"/>
      <c r="BLB6" s="125"/>
      <c r="BLC6" s="125"/>
      <c r="BLD6" s="125"/>
      <c r="BLE6" s="125"/>
      <c r="BLF6" s="125"/>
      <c r="BLG6" s="125"/>
      <c r="BLH6" s="125"/>
      <c r="BLI6" s="125"/>
      <c r="BLJ6" s="125"/>
      <c r="BLK6" s="125"/>
      <c r="BLL6" s="125"/>
      <c r="BLM6" s="125"/>
      <c r="BLN6" s="125"/>
      <c r="BLO6" s="125"/>
      <c r="BLP6" s="125"/>
      <c r="BLQ6" s="125"/>
      <c r="BLR6" s="125"/>
      <c r="BLS6" s="125"/>
      <c r="BLT6" s="125"/>
      <c r="BLU6" s="125"/>
      <c r="BLV6" s="125"/>
      <c r="BLW6" s="125"/>
      <c r="BLX6" s="125"/>
      <c r="BLY6" s="125"/>
      <c r="BLZ6" s="125"/>
      <c r="BMA6" s="125"/>
      <c r="BMB6" s="125"/>
      <c r="BMC6" s="125"/>
      <c r="BMD6" s="125"/>
      <c r="BME6" s="125"/>
      <c r="BMF6" s="125"/>
      <c r="BMG6" s="125"/>
      <c r="BMH6" s="125"/>
      <c r="BMI6" s="125"/>
      <c r="BMJ6" s="125"/>
      <c r="BMK6" s="125"/>
      <c r="BML6" s="125"/>
      <c r="BMM6" s="125"/>
      <c r="BMN6" s="125"/>
      <c r="BMO6" s="125"/>
      <c r="BMP6" s="125"/>
      <c r="BMQ6" s="125"/>
      <c r="BMR6" s="125"/>
      <c r="BMS6" s="125"/>
      <c r="BMT6" s="125"/>
      <c r="BMU6" s="125"/>
      <c r="BMV6" s="125"/>
      <c r="BMW6" s="125"/>
      <c r="BMX6" s="125"/>
      <c r="BMY6" s="125"/>
      <c r="BMZ6" s="125"/>
      <c r="BNA6" s="125"/>
      <c r="BNB6" s="125"/>
      <c r="BNC6" s="125"/>
      <c r="BND6" s="125"/>
      <c r="BNE6" s="125"/>
      <c r="BNF6" s="125"/>
      <c r="BNG6" s="125"/>
      <c r="BNH6" s="125"/>
      <c r="BNI6" s="125"/>
      <c r="BNJ6" s="125"/>
      <c r="BNK6" s="125"/>
      <c r="BNL6" s="125"/>
      <c r="BNM6" s="125"/>
      <c r="BNN6" s="125"/>
      <c r="BNO6" s="125"/>
      <c r="BNP6" s="125"/>
      <c r="BNQ6" s="125"/>
      <c r="BNR6" s="125"/>
      <c r="BNS6" s="125"/>
      <c r="BNT6" s="125"/>
      <c r="BNU6" s="125"/>
      <c r="BNV6" s="125"/>
      <c r="BNW6" s="125"/>
      <c r="BNX6" s="125"/>
      <c r="BNY6" s="125"/>
      <c r="BNZ6" s="125"/>
      <c r="BOA6" s="125"/>
      <c r="BOB6" s="125"/>
      <c r="BOC6" s="125"/>
      <c r="BOD6" s="125"/>
      <c r="BOE6" s="125"/>
      <c r="BOF6" s="125"/>
      <c r="BOG6" s="125"/>
      <c r="BOH6" s="125"/>
      <c r="BOI6" s="125"/>
      <c r="BOJ6" s="125"/>
      <c r="BOK6" s="125"/>
      <c r="BOL6" s="125"/>
      <c r="BOM6" s="125"/>
      <c r="BON6" s="125"/>
      <c r="BOO6" s="125"/>
      <c r="BOP6" s="125"/>
      <c r="BOQ6" s="125"/>
      <c r="BOR6" s="125"/>
      <c r="BOS6" s="125"/>
      <c r="BOT6" s="125"/>
      <c r="BOU6" s="125"/>
      <c r="BOV6" s="125"/>
      <c r="BOW6" s="125"/>
      <c r="BOX6" s="125"/>
      <c r="BOY6" s="125"/>
      <c r="BOZ6" s="125"/>
      <c r="BPA6" s="125"/>
      <c r="BPB6" s="125"/>
      <c r="BPC6" s="125"/>
      <c r="BPD6" s="125"/>
      <c r="BPE6" s="125"/>
      <c r="BPF6" s="125"/>
      <c r="BPG6" s="125"/>
      <c r="BPH6" s="125"/>
      <c r="BPI6" s="125"/>
      <c r="BPJ6" s="125"/>
      <c r="BPK6" s="125"/>
      <c r="BPL6" s="125"/>
      <c r="BPM6" s="125"/>
      <c r="BPN6" s="125"/>
      <c r="BPO6" s="125"/>
      <c r="BPP6" s="125"/>
      <c r="BPQ6" s="125"/>
      <c r="BPR6" s="125"/>
      <c r="BPS6" s="125"/>
      <c r="BPT6" s="125"/>
      <c r="BPU6" s="125"/>
      <c r="BPV6" s="125"/>
      <c r="BPW6" s="125"/>
      <c r="BPX6" s="125"/>
      <c r="BPY6" s="125"/>
      <c r="BPZ6" s="125"/>
      <c r="BQA6" s="125"/>
      <c r="BQB6" s="125"/>
      <c r="BQC6" s="125"/>
      <c r="BQD6" s="125"/>
      <c r="BQE6" s="125"/>
      <c r="BQF6" s="125"/>
      <c r="BQG6" s="125"/>
      <c r="BQH6" s="125"/>
      <c r="BQI6" s="125"/>
      <c r="BQJ6" s="125"/>
      <c r="BQK6" s="125"/>
      <c r="BQL6" s="125"/>
      <c r="BQM6" s="125"/>
      <c r="BQN6" s="125"/>
      <c r="BQO6" s="125"/>
      <c r="BQP6" s="125"/>
      <c r="BQQ6" s="125"/>
      <c r="BQR6" s="125"/>
      <c r="BQS6" s="125"/>
      <c r="BQT6" s="125"/>
      <c r="BQU6" s="125"/>
      <c r="BQV6" s="125"/>
      <c r="BQW6" s="125"/>
      <c r="BQX6" s="125"/>
      <c r="BQY6" s="125"/>
      <c r="BQZ6" s="125"/>
      <c r="BRA6" s="125"/>
      <c r="BRB6" s="125"/>
      <c r="BRC6" s="125"/>
      <c r="BRD6" s="125"/>
      <c r="BRE6" s="125"/>
      <c r="BRF6" s="125"/>
      <c r="BRG6" s="125"/>
      <c r="BRH6" s="125"/>
      <c r="BRI6" s="125"/>
      <c r="BRJ6" s="125"/>
      <c r="BRK6" s="125"/>
      <c r="BRL6" s="125"/>
      <c r="BRM6" s="125"/>
      <c r="BRN6" s="125"/>
      <c r="BRO6" s="125"/>
      <c r="BRP6" s="125"/>
      <c r="BRQ6" s="125"/>
      <c r="BRR6" s="125"/>
      <c r="BRS6" s="125"/>
      <c r="BRT6" s="125"/>
      <c r="BRU6" s="125"/>
      <c r="BRV6" s="125"/>
      <c r="BRW6" s="125"/>
      <c r="BRX6" s="125"/>
      <c r="BRY6" s="125"/>
      <c r="BRZ6" s="125"/>
      <c r="BSA6" s="125"/>
      <c r="BSB6" s="125"/>
      <c r="BSC6" s="125"/>
      <c r="BSD6" s="125"/>
      <c r="BSE6" s="125"/>
      <c r="BSF6" s="125"/>
      <c r="BSG6" s="125"/>
      <c r="BSH6" s="125"/>
      <c r="BSI6" s="125"/>
      <c r="BSJ6" s="125"/>
      <c r="BSK6" s="125"/>
      <c r="BSL6" s="125"/>
      <c r="BSM6" s="125"/>
      <c r="BSN6" s="125"/>
      <c r="BSO6" s="125"/>
      <c r="BSP6" s="125"/>
      <c r="BSQ6" s="125"/>
      <c r="BSR6" s="125"/>
      <c r="BSS6" s="125"/>
      <c r="BST6" s="125"/>
      <c r="BSU6" s="125"/>
      <c r="BSV6" s="125"/>
      <c r="BSW6" s="125"/>
      <c r="BSX6" s="125"/>
      <c r="BSY6" s="125"/>
      <c r="BSZ6" s="125"/>
      <c r="BTA6" s="125"/>
      <c r="BTB6" s="125"/>
      <c r="BTC6" s="125"/>
      <c r="BTD6" s="125"/>
      <c r="BTE6" s="125"/>
      <c r="BTF6" s="125"/>
      <c r="BTG6" s="125"/>
      <c r="BTH6" s="125"/>
      <c r="BTI6" s="125"/>
      <c r="BTJ6" s="125"/>
      <c r="BTK6" s="125"/>
      <c r="BTL6" s="125"/>
      <c r="BTM6" s="125"/>
      <c r="BTN6" s="125"/>
      <c r="BTO6" s="125"/>
      <c r="BTP6" s="125"/>
      <c r="BTQ6" s="125"/>
      <c r="BTR6" s="125"/>
      <c r="BTS6" s="125"/>
      <c r="BTT6" s="125"/>
      <c r="BTU6" s="125"/>
      <c r="BTV6" s="125"/>
      <c r="BTW6" s="125"/>
      <c r="BTX6" s="125"/>
      <c r="BTY6" s="125"/>
      <c r="BTZ6" s="125"/>
      <c r="BUA6" s="125"/>
      <c r="BUB6" s="125"/>
      <c r="BUC6" s="125"/>
      <c r="BUD6" s="125"/>
      <c r="BUE6" s="125"/>
      <c r="BUF6" s="125"/>
      <c r="BUG6" s="125"/>
      <c r="BUH6" s="125"/>
      <c r="BUI6" s="125"/>
      <c r="BUJ6" s="125"/>
      <c r="BUK6" s="125"/>
      <c r="BUL6" s="125"/>
      <c r="BUM6" s="125"/>
      <c r="BUN6" s="125"/>
      <c r="BUO6" s="125"/>
      <c r="BUP6" s="125"/>
      <c r="BUQ6" s="125"/>
      <c r="BUR6" s="125"/>
      <c r="BUS6" s="125"/>
      <c r="BUT6" s="125"/>
      <c r="BUU6" s="125"/>
      <c r="BUV6" s="125"/>
      <c r="BUW6" s="125"/>
      <c r="BUX6" s="125"/>
      <c r="BUY6" s="125"/>
      <c r="BUZ6" s="125"/>
      <c r="BVA6" s="125"/>
      <c r="BVB6" s="125"/>
      <c r="BVC6" s="125"/>
      <c r="BVD6" s="125"/>
      <c r="BVE6" s="125"/>
      <c r="BVF6" s="125"/>
      <c r="BVG6" s="125"/>
      <c r="BVH6" s="125"/>
      <c r="BVI6" s="125"/>
      <c r="BVJ6" s="125"/>
      <c r="BVK6" s="125"/>
      <c r="BVL6" s="125"/>
      <c r="BVM6" s="125"/>
      <c r="BVN6" s="125"/>
      <c r="BVO6" s="125"/>
      <c r="BVP6" s="125"/>
      <c r="BVQ6" s="125"/>
      <c r="BVR6" s="125"/>
      <c r="BVS6" s="125"/>
      <c r="BVT6" s="125"/>
      <c r="BVU6" s="125"/>
      <c r="BVV6" s="125"/>
      <c r="BVW6" s="125"/>
      <c r="BVX6" s="125"/>
      <c r="BVY6" s="125"/>
      <c r="BVZ6" s="125"/>
      <c r="BWA6" s="125"/>
      <c r="BWB6" s="125"/>
      <c r="BWC6" s="125"/>
      <c r="BWD6" s="125"/>
      <c r="BWE6" s="125"/>
      <c r="BWF6" s="125"/>
      <c r="BWG6" s="125"/>
      <c r="BWH6" s="125"/>
      <c r="BWI6" s="125"/>
      <c r="BWJ6" s="125"/>
      <c r="BWK6" s="125"/>
      <c r="BWL6" s="125"/>
      <c r="BWM6" s="125"/>
      <c r="BWN6" s="125"/>
      <c r="BWO6" s="125"/>
      <c r="BWP6" s="125"/>
      <c r="BWQ6" s="125"/>
      <c r="BWR6" s="125"/>
      <c r="BWS6" s="125"/>
      <c r="BWT6" s="125"/>
      <c r="BWU6" s="125"/>
      <c r="BWV6" s="125"/>
      <c r="BWW6" s="125"/>
      <c r="BWX6" s="125"/>
      <c r="BWY6" s="125"/>
      <c r="BWZ6" s="125"/>
      <c r="BXA6" s="125"/>
      <c r="BXB6" s="125"/>
      <c r="BXC6" s="125"/>
      <c r="BXD6" s="125"/>
      <c r="BXE6" s="125"/>
      <c r="BXF6" s="125"/>
      <c r="BXG6" s="125"/>
      <c r="BXH6" s="125"/>
      <c r="BXI6" s="125"/>
      <c r="BXJ6" s="125"/>
      <c r="BXK6" s="125"/>
      <c r="BXL6" s="125"/>
      <c r="BXM6" s="125"/>
      <c r="BXN6" s="125"/>
      <c r="BXO6" s="125"/>
      <c r="BXP6" s="125"/>
      <c r="BXQ6" s="125"/>
      <c r="BXR6" s="125"/>
      <c r="BXS6" s="125"/>
      <c r="BXT6" s="125"/>
      <c r="BXU6" s="125"/>
      <c r="BXV6" s="125"/>
      <c r="BXW6" s="125"/>
      <c r="BXX6" s="125"/>
      <c r="BXY6" s="125"/>
      <c r="BXZ6" s="125"/>
      <c r="BYA6" s="125"/>
      <c r="BYB6" s="125"/>
      <c r="BYC6" s="125"/>
      <c r="BYD6" s="125"/>
      <c r="BYE6" s="125"/>
      <c r="BYF6" s="125"/>
      <c r="BYG6" s="125"/>
      <c r="BYH6" s="125"/>
      <c r="BYI6" s="125"/>
      <c r="BYJ6" s="125"/>
      <c r="BYK6" s="125"/>
      <c r="BYL6" s="125"/>
      <c r="BYM6" s="125"/>
      <c r="BYN6" s="125"/>
      <c r="BYO6" s="125"/>
      <c r="BYP6" s="125"/>
      <c r="BYQ6" s="125"/>
      <c r="BYR6" s="125"/>
      <c r="BYS6" s="125"/>
      <c r="BYT6" s="125"/>
      <c r="BYU6" s="125"/>
      <c r="BYV6" s="125"/>
      <c r="BYW6" s="125"/>
      <c r="BYX6" s="125"/>
      <c r="BYY6" s="125"/>
      <c r="BYZ6" s="125"/>
      <c r="BZA6" s="125"/>
      <c r="BZB6" s="125"/>
      <c r="BZC6" s="125"/>
      <c r="BZD6" s="125"/>
      <c r="BZE6" s="125"/>
      <c r="BZF6" s="125"/>
      <c r="BZG6" s="125"/>
      <c r="BZH6" s="125"/>
      <c r="BZI6" s="125"/>
      <c r="BZJ6" s="125"/>
      <c r="BZK6" s="125"/>
      <c r="BZL6" s="125"/>
      <c r="BZM6" s="125"/>
      <c r="BZN6" s="125"/>
      <c r="BZO6" s="125"/>
      <c r="BZP6" s="125"/>
      <c r="BZQ6" s="125"/>
      <c r="BZR6" s="125"/>
      <c r="BZS6" s="125"/>
      <c r="BZT6" s="125"/>
      <c r="BZU6" s="125"/>
      <c r="BZV6" s="125"/>
      <c r="BZW6" s="125"/>
      <c r="BZX6" s="125"/>
      <c r="BZY6" s="125"/>
      <c r="BZZ6" s="125"/>
      <c r="CAA6" s="125"/>
      <c r="CAB6" s="125"/>
      <c r="CAC6" s="125"/>
      <c r="CAD6" s="125"/>
      <c r="CAE6" s="125"/>
      <c r="CAF6" s="125"/>
      <c r="CAG6" s="125"/>
      <c r="CAH6" s="125"/>
      <c r="CAI6" s="125"/>
      <c r="CAJ6" s="125"/>
      <c r="CAK6" s="125"/>
      <c r="CAL6" s="125"/>
      <c r="CAM6" s="125"/>
      <c r="CAN6" s="125"/>
      <c r="CAO6" s="125"/>
      <c r="CAP6" s="125"/>
      <c r="CAQ6" s="125"/>
      <c r="CAR6" s="125"/>
      <c r="CAS6" s="125"/>
      <c r="CAT6" s="125"/>
      <c r="CAU6" s="125"/>
      <c r="CAV6" s="125"/>
      <c r="CAW6" s="125"/>
      <c r="CAX6" s="125"/>
      <c r="CAY6" s="125"/>
      <c r="CAZ6" s="125"/>
      <c r="CBA6" s="125"/>
      <c r="CBB6" s="125"/>
      <c r="CBC6" s="125"/>
      <c r="CBD6" s="125"/>
      <c r="CBE6" s="125"/>
      <c r="CBF6" s="125"/>
      <c r="CBG6" s="125"/>
      <c r="CBH6" s="125"/>
      <c r="CBI6" s="125"/>
      <c r="CBJ6" s="125"/>
      <c r="CBK6" s="125"/>
      <c r="CBL6" s="125"/>
      <c r="CBM6" s="125"/>
      <c r="CBN6" s="125"/>
      <c r="CBO6" s="125"/>
      <c r="CBP6" s="125"/>
      <c r="CBQ6" s="125"/>
      <c r="CBR6" s="125"/>
      <c r="CBS6" s="125"/>
      <c r="CBT6" s="125"/>
      <c r="CBU6" s="125"/>
      <c r="CBV6" s="125"/>
      <c r="CBW6" s="125"/>
      <c r="CBX6" s="125"/>
      <c r="CBY6" s="125"/>
      <c r="CBZ6" s="125"/>
      <c r="CCA6" s="125"/>
      <c r="CCB6" s="125"/>
      <c r="CCC6" s="125"/>
      <c r="CCD6" s="125"/>
      <c r="CCE6" s="125"/>
      <c r="CCF6" s="125"/>
      <c r="CCG6" s="125"/>
      <c r="CCH6" s="125"/>
      <c r="CCI6" s="125"/>
      <c r="CCJ6" s="125"/>
      <c r="CCK6" s="125"/>
      <c r="CCL6" s="125"/>
      <c r="CCM6" s="125"/>
      <c r="CCN6" s="125"/>
      <c r="CCO6" s="125"/>
      <c r="CCP6" s="125"/>
      <c r="CCQ6" s="125"/>
      <c r="CCR6" s="125"/>
      <c r="CCS6" s="125"/>
      <c r="CCT6" s="125"/>
      <c r="CCU6" s="125"/>
      <c r="CCV6" s="125"/>
      <c r="CCW6" s="125"/>
      <c r="CCX6" s="125"/>
      <c r="CCY6" s="125"/>
      <c r="CCZ6" s="125"/>
      <c r="CDA6" s="125"/>
      <c r="CDB6" s="125"/>
      <c r="CDC6" s="125"/>
      <c r="CDD6" s="125"/>
      <c r="CDE6" s="125"/>
      <c r="CDF6" s="125"/>
      <c r="CDG6" s="125"/>
      <c r="CDH6" s="125"/>
      <c r="CDI6" s="125"/>
      <c r="CDJ6" s="125"/>
      <c r="CDK6" s="125"/>
      <c r="CDL6" s="125"/>
      <c r="CDM6" s="125"/>
      <c r="CDN6" s="125"/>
      <c r="CDO6" s="125"/>
      <c r="CDP6" s="125"/>
      <c r="CDQ6" s="125"/>
      <c r="CDR6" s="125"/>
      <c r="CDS6" s="125"/>
      <c r="CDT6" s="125"/>
      <c r="CDU6" s="125"/>
      <c r="CDV6" s="125"/>
      <c r="CDW6" s="125"/>
      <c r="CDX6" s="125"/>
      <c r="CDY6" s="125"/>
      <c r="CDZ6" s="125"/>
      <c r="CEA6" s="125"/>
      <c r="CEB6" s="125"/>
      <c r="CEC6" s="125"/>
      <c r="CED6" s="125"/>
      <c r="CEE6" s="125"/>
      <c r="CEF6" s="125"/>
      <c r="CEG6" s="125"/>
      <c r="CEH6" s="125"/>
      <c r="CEI6" s="125"/>
      <c r="CEJ6" s="125"/>
      <c r="CEK6" s="125"/>
      <c r="CEL6" s="125"/>
      <c r="CEM6" s="125"/>
      <c r="CEN6" s="125"/>
      <c r="CEO6" s="125"/>
      <c r="CEP6" s="125"/>
      <c r="CEQ6" s="125"/>
      <c r="CER6" s="125"/>
      <c r="CES6" s="125"/>
      <c r="CET6" s="125"/>
      <c r="CEU6" s="125"/>
      <c r="CEV6" s="125"/>
      <c r="CEW6" s="125"/>
      <c r="CEX6" s="125"/>
      <c r="CEY6" s="125"/>
      <c r="CEZ6" s="125"/>
      <c r="CFA6" s="125"/>
      <c r="CFB6" s="125"/>
      <c r="CFC6" s="125"/>
      <c r="CFD6" s="125"/>
      <c r="CFE6" s="125"/>
      <c r="CFF6" s="125"/>
      <c r="CFG6" s="125"/>
      <c r="CFH6" s="125"/>
      <c r="CFI6" s="125"/>
      <c r="CFJ6" s="125"/>
      <c r="CFK6" s="125"/>
      <c r="CFL6" s="125"/>
      <c r="CFM6" s="125"/>
      <c r="CFN6" s="125"/>
      <c r="CFO6" s="125"/>
      <c r="CFP6" s="125"/>
      <c r="CFQ6" s="125"/>
      <c r="CFR6" s="125"/>
      <c r="CFS6" s="125"/>
      <c r="CFT6" s="125"/>
      <c r="CFU6" s="125"/>
      <c r="CFV6" s="125"/>
      <c r="CFW6" s="125"/>
      <c r="CFX6" s="125"/>
      <c r="CFY6" s="125"/>
      <c r="CFZ6" s="125"/>
      <c r="CGA6" s="125"/>
      <c r="CGB6" s="125"/>
      <c r="CGC6" s="125"/>
      <c r="CGD6" s="125"/>
      <c r="CGE6" s="125"/>
      <c r="CGF6" s="125"/>
      <c r="CGG6" s="125"/>
      <c r="CGH6" s="125"/>
      <c r="CGI6" s="125"/>
      <c r="CGJ6" s="125"/>
      <c r="CGK6" s="125"/>
      <c r="CGL6" s="125"/>
      <c r="CGM6" s="125"/>
      <c r="CGN6" s="125"/>
      <c r="CGO6" s="125"/>
      <c r="CGP6" s="125"/>
      <c r="CGQ6" s="125"/>
      <c r="CGR6" s="125"/>
      <c r="CGS6" s="125"/>
      <c r="CGT6" s="125"/>
      <c r="CGU6" s="125"/>
      <c r="CGV6" s="125"/>
      <c r="CGW6" s="125"/>
      <c r="CGX6" s="125"/>
      <c r="CGY6" s="125"/>
      <c r="CGZ6" s="125"/>
      <c r="CHA6" s="125"/>
      <c r="CHB6" s="125"/>
      <c r="CHC6" s="125"/>
      <c r="CHD6" s="125"/>
      <c r="CHE6" s="125"/>
      <c r="CHF6" s="125"/>
      <c r="CHG6" s="125"/>
      <c r="CHH6" s="125"/>
      <c r="CHI6" s="125"/>
      <c r="CHJ6" s="125"/>
      <c r="CHK6" s="125"/>
      <c r="CHL6" s="125"/>
      <c r="CHM6" s="125"/>
      <c r="CHN6" s="125"/>
      <c r="CHO6" s="125"/>
      <c r="CHP6" s="125"/>
      <c r="CHQ6" s="125"/>
      <c r="CHR6" s="125"/>
      <c r="CHS6" s="125"/>
      <c r="CHT6" s="125"/>
      <c r="CHU6" s="125"/>
      <c r="CHV6" s="125"/>
      <c r="CHW6" s="125"/>
      <c r="CHX6" s="125"/>
      <c r="CHY6" s="125"/>
      <c r="CHZ6" s="125"/>
      <c r="CIA6" s="125"/>
      <c r="CIB6" s="125"/>
      <c r="CIC6" s="125"/>
      <c r="CID6" s="125"/>
      <c r="CIE6" s="125"/>
      <c r="CIF6" s="125"/>
      <c r="CIG6" s="125"/>
      <c r="CIH6" s="125"/>
      <c r="CII6" s="125"/>
      <c r="CIJ6" s="125"/>
      <c r="CIK6" s="125"/>
      <c r="CIL6" s="125"/>
      <c r="CIM6" s="125"/>
      <c r="CIN6" s="125"/>
      <c r="CIO6" s="125"/>
      <c r="CIP6" s="125"/>
      <c r="CIQ6" s="125"/>
      <c r="CIR6" s="125"/>
      <c r="CIS6" s="125"/>
      <c r="CIT6" s="125"/>
      <c r="CIU6" s="125"/>
      <c r="CIV6" s="125"/>
      <c r="CIW6" s="125"/>
      <c r="CIX6" s="125"/>
      <c r="CIY6" s="125"/>
      <c r="CIZ6" s="125"/>
      <c r="CJA6" s="125"/>
      <c r="CJB6" s="125"/>
      <c r="CJC6" s="125"/>
      <c r="CJD6" s="125"/>
      <c r="CJE6" s="125"/>
      <c r="CJF6" s="125"/>
      <c r="CJG6" s="125"/>
      <c r="CJH6" s="125"/>
      <c r="CJI6" s="125"/>
      <c r="CJJ6" s="125"/>
      <c r="CJK6" s="125"/>
      <c r="CJL6" s="125"/>
      <c r="CJM6" s="125"/>
      <c r="CJN6" s="125"/>
      <c r="CJO6" s="125"/>
      <c r="CJP6" s="125"/>
      <c r="CJQ6" s="125"/>
      <c r="CJR6" s="125"/>
      <c r="CJS6" s="125"/>
      <c r="CJT6" s="125"/>
      <c r="CJU6" s="125"/>
      <c r="CJV6" s="125"/>
      <c r="CJW6" s="125"/>
      <c r="CJX6" s="125"/>
      <c r="CJY6" s="125"/>
      <c r="CJZ6" s="125"/>
      <c r="CKA6" s="125"/>
      <c r="CKB6" s="125"/>
      <c r="CKC6" s="125"/>
      <c r="CKD6" s="125"/>
      <c r="CKE6" s="125"/>
      <c r="CKF6" s="125"/>
      <c r="CKG6" s="125"/>
      <c r="CKH6" s="125"/>
      <c r="CKI6" s="125"/>
      <c r="CKJ6" s="125"/>
      <c r="CKK6" s="125"/>
      <c r="CKL6" s="125"/>
      <c r="CKM6" s="125"/>
      <c r="CKN6" s="125"/>
      <c r="CKO6" s="125"/>
      <c r="CKP6" s="125"/>
      <c r="CKQ6" s="125"/>
      <c r="CKR6" s="125"/>
      <c r="CKS6" s="125"/>
      <c r="CKT6" s="125"/>
      <c r="CKU6" s="125"/>
      <c r="CKV6" s="125"/>
      <c r="CKW6" s="125"/>
      <c r="CKX6" s="125"/>
      <c r="CKY6" s="125"/>
      <c r="CKZ6" s="125"/>
      <c r="CLA6" s="125"/>
      <c r="CLB6" s="125"/>
      <c r="CLC6" s="125"/>
      <c r="CLD6" s="125"/>
      <c r="CLE6" s="125"/>
      <c r="CLF6" s="125"/>
      <c r="CLG6" s="125"/>
      <c r="CLH6" s="125"/>
      <c r="CLI6" s="125"/>
      <c r="CLJ6" s="125"/>
      <c r="CLK6" s="125"/>
      <c r="CLL6" s="125"/>
      <c r="CLM6" s="125"/>
      <c r="CLN6" s="125"/>
      <c r="CLO6" s="125"/>
      <c r="CLP6" s="125"/>
      <c r="CLQ6" s="125"/>
      <c r="CLR6" s="125"/>
      <c r="CLS6" s="125"/>
      <c r="CLT6" s="125"/>
      <c r="CLU6" s="125"/>
      <c r="CLV6" s="125"/>
      <c r="CLW6" s="125"/>
      <c r="CLX6" s="125"/>
      <c r="CLY6" s="125"/>
      <c r="CLZ6" s="125"/>
      <c r="CMA6" s="125"/>
      <c r="CMB6" s="125"/>
      <c r="CMC6" s="125"/>
      <c r="CMD6" s="125"/>
      <c r="CME6" s="125"/>
      <c r="CMF6" s="125"/>
      <c r="CMG6" s="125"/>
      <c r="CMH6" s="125"/>
      <c r="CMI6" s="125"/>
      <c r="CMJ6" s="125"/>
      <c r="CMK6" s="125"/>
      <c r="CML6" s="125"/>
      <c r="CMM6" s="125"/>
      <c r="CMN6" s="125"/>
      <c r="CMO6" s="125"/>
      <c r="CMP6" s="125"/>
      <c r="CMQ6" s="125"/>
      <c r="CMR6" s="125"/>
      <c r="CMS6" s="125"/>
      <c r="CMT6" s="125"/>
      <c r="CMU6" s="125"/>
      <c r="CMV6" s="125"/>
      <c r="CMW6" s="125"/>
      <c r="CMX6" s="125"/>
      <c r="CMY6" s="125"/>
      <c r="CMZ6" s="125"/>
      <c r="CNA6" s="125"/>
      <c r="CNB6" s="125"/>
      <c r="CNC6" s="125"/>
      <c r="CND6" s="125"/>
      <c r="CNE6" s="125"/>
      <c r="CNF6" s="125"/>
      <c r="CNG6" s="125"/>
      <c r="CNH6" s="125"/>
      <c r="CNI6" s="125"/>
      <c r="CNJ6" s="125"/>
      <c r="CNK6" s="125"/>
      <c r="CNL6" s="125"/>
      <c r="CNM6" s="125"/>
      <c r="CNN6" s="125"/>
      <c r="CNO6" s="125"/>
      <c r="CNP6" s="125"/>
      <c r="CNQ6" s="125"/>
      <c r="CNR6" s="125"/>
      <c r="CNS6" s="125"/>
      <c r="CNT6" s="125"/>
      <c r="CNU6" s="125"/>
      <c r="CNV6" s="125"/>
      <c r="CNW6" s="125"/>
      <c r="CNX6" s="125"/>
      <c r="CNY6" s="125"/>
      <c r="CNZ6" s="125"/>
      <c r="COA6" s="125"/>
      <c r="COB6" s="125"/>
      <c r="COC6" s="125"/>
      <c r="COD6" s="125"/>
      <c r="COE6" s="125"/>
      <c r="COF6" s="125"/>
      <c r="COG6" s="125"/>
      <c r="COH6" s="125"/>
      <c r="COI6" s="125"/>
      <c r="COJ6" s="125"/>
      <c r="COK6" s="125"/>
      <c r="COL6" s="125"/>
      <c r="COM6" s="125"/>
      <c r="CON6" s="125"/>
      <c r="COO6" s="125"/>
      <c r="COP6" s="125"/>
      <c r="COQ6" s="125"/>
      <c r="COR6" s="125"/>
      <c r="COS6" s="125"/>
      <c r="COT6" s="125"/>
      <c r="COU6" s="125"/>
      <c r="COV6" s="125"/>
      <c r="COW6" s="125"/>
      <c r="COX6" s="125"/>
      <c r="COY6" s="125"/>
      <c r="COZ6" s="125"/>
      <c r="CPA6" s="125"/>
      <c r="CPB6" s="125"/>
      <c r="CPC6" s="125"/>
      <c r="CPD6" s="125"/>
      <c r="CPE6" s="125"/>
      <c r="CPF6" s="125"/>
      <c r="CPG6" s="125"/>
      <c r="CPH6" s="125"/>
      <c r="CPI6" s="125"/>
      <c r="CPJ6" s="125"/>
      <c r="CPK6" s="125"/>
      <c r="CPL6" s="125"/>
      <c r="CPM6" s="125"/>
      <c r="CPN6" s="125"/>
      <c r="CPO6" s="125"/>
      <c r="CPP6" s="125"/>
      <c r="CPQ6" s="125"/>
      <c r="CPR6" s="125"/>
      <c r="CPS6" s="125"/>
      <c r="CPT6" s="125"/>
      <c r="CPU6" s="125"/>
      <c r="CPV6" s="125"/>
      <c r="CPW6" s="125"/>
      <c r="CPX6" s="125"/>
      <c r="CPY6" s="125"/>
      <c r="CPZ6" s="125"/>
      <c r="CQA6" s="125"/>
      <c r="CQB6" s="125"/>
      <c r="CQC6" s="125"/>
      <c r="CQD6" s="125"/>
      <c r="CQE6" s="125"/>
      <c r="CQF6" s="125"/>
      <c r="CQG6" s="125"/>
      <c r="CQH6" s="125"/>
      <c r="CQI6" s="125"/>
      <c r="CQJ6" s="125"/>
      <c r="CQK6" s="125"/>
      <c r="CQL6" s="125"/>
      <c r="CQM6" s="125"/>
      <c r="CQN6" s="125"/>
      <c r="CQO6" s="125"/>
      <c r="CQP6" s="125"/>
      <c r="CQQ6" s="125"/>
      <c r="CQR6" s="125"/>
      <c r="CQS6" s="125"/>
      <c r="CQT6" s="125"/>
      <c r="CQU6" s="125"/>
      <c r="CQV6" s="125"/>
      <c r="CQW6" s="125"/>
      <c r="CQX6" s="125"/>
      <c r="CQY6" s="125"/>
      <c r="CQZ6" s="125"/>
      <c r="CRA6" s="125"/>
      <c r="CRB6" s="125"/>
      <c r="CRC6" s="125"/>
      <c r="CRD6" s="125"/>
      <c r="CRE6" s="125"/>
      <c r="CRF6" s="125"/>
      <c r="CRG6" s="125"/>
      <c r="CRH6" s="125"/>
      <c r="CRI6" s="125"/>
      <c r="CRJ6" s="125"/>
      <c r="CRK6" s="125"/>
      <c r="CRL6" s="125"/>
      <c r="CRM6" s="125"/>
      <c r="CRN6" s="125"/>
      <c r="CRO6" s="125"/>
      <c r="CRP6" s="125"/>
      <c r="CRQ6" s="125"/>
      <c r="CRR6" s="125"/>
      <c r="CRS6" s="125"/>
      <c r="CRT6" s="125"/>
      <c r="CRU6" s="125"/>
      <c r="CRV6" s="125"/>
      <c r="CRW6" s="125"/>
      <c r="CRX6" s="125"/>
      <c r="CRY6" s="125"/>
      <c r="CRZ6" s="125"/>
      <c r="CSA6" s="125"/>
      <c r="CSB6" s="125"/>
      <c r="CSC6" s="125"/>
      <c r="CSD6" s="125"/>
      <c r="CSE6" s="125"/>
      <c r="CSF6" s="125"/>
      <c r="CSG6" s="125"/>
      <c r="CSH6" s="125"/>
      <c r="CSI6" s="125"/>
      <c r="CSJ6" s="125"/>
      <c r="CSK6" s="125"/>
      <c r="CSL6" s="125"/>
      <c r="CSM6" s="125"/>
      <c r="CSN6" s="125"/>
      <c r="CSO6" s="125"/>
      <c r="CSP6" s="125"/>
      <c r="CSQ6" s="125"/>
      <c r="CSR6" s="125"/>
      <c r="CSS6" s="125"/>
      <c r="CST6" s="125"/>
      <c r="CSU6" s="125"/>
      <c r="CSV6" s="125"/>
      <c r="CSW6" s="125"/>
      <c r="CSX6" s="125"/>
      <c r="CSY6" s="125"/>
      <c r="CSZ6" s="125"/>
      <c r="CTA6" s="125"/>
      <c r="CTB6" s="125"/>
      <c r="CTC6" s="125"/>
      <c r="CTD6" s="125"/>
      <c r="CTE6" s="125"/>
      <c r="CTF6" s="125"/>
      <c r="CTG6" s="125"/>
      <c r="CTH6" s="125"/>
      <c r="CTI6" s="125"/>
      <c r="CTJ6" s="125"/>
      <c r="CTK6" s="125"/>
      <c r="CTL6" s="125"/>
      <c r="CTM6" s="125"/>
      <c r="CTN6" s="125"/>
      <c r="CTO6" s="125"/>
      <c r="CTP6" s="125"/>
      <c r="CTQ6" s="125"/>
      <c r="CTR6" s="125"/>
      <c r="CTS6" s="125"/>
      <c r="CTT6" s="125"/>
      <c r="CTU6" s="125"/>
      <c r="CTV6" s="125"/>
      <c r="CTW6" s="125"/>
      <c r="CTX6" s="125"/>
      <c r="CTY6" s="125"/>
      <c r="CTZ6" s="125"/>
      <c r="CUA6" s="125"/>
      <c r="CUB6" s="125"/>
      <c r="CUC6" s="125"/>
      <c r="CUD6" s="125"/>
      <c r="CUE6" s="125"/>
      <c r="CUF6" s="125"/>
      <c r="CUG6" s="125"/>
      <c r="CUH6" s="125"/>
      <c r="CUI6" s="125"/>
      <c r="CUJ6" s="125"/>
      <c r="CUK6" s="125"/>
      <c r="CUL6" s="125"/>
      <c r="CUM6" s="125"/>
      <c r="CUN6" s="125"/>
      <c r="CUO6" s="125"/>
      <c r="CUP6" s="125"/>
      <c r="CUQ6" s="125"/>
      <c r="CUR6" s="125"/>
      <c r="CUS6" s="125"/>
      <c r="CUT6" s="125"/>
      <c r="CUU6" s="125"/>
      <c r="CUV6" s="125"/>
      <c r="CUW6" s="125"/>
      <c r="CUX6" s="125"/>
      <c r="CUY6" s="125"/>
      <c r="CUZ6" s="125"/>
      <c r="CVA6" s="125"/>
      <c r="CVB6" s="125"/>
      <c r="CVC6" s="125"/>
      <c r="CVD6" s="125"/>
      <c r="CVE6" s="125"/>
      <c r="CVF6" s="125"/>
      <c r="CVG6" s="125"/>
      <c r="CVH6" s="125"/>
      <c r="CVI6" s="125"/>
      <c r="CVJ6" s="125"/>
      <c r="CVK6" s="125"/>
      <c r="CVL6" s="125"/>
      <c r="CVM6" s="125"/>
      <c r="CVN6" s="125"/>
      <c r="CVO6" s="125"/>
      <c r="CVP6" s="125"/>
      <c r="CVQ6" s="125"/>
      <c r="CVR6" s="125"/>
      <c r="CVS6" s="125"/>
      <c r="CVT6" s="125"/>
      <c r="CVU6" s="125"/>
      <c r="CVV6" s="125"/>
      <c r="CVW6" s="125"/>
      <c r="CVX6" s="125"/>
      <c r="CVY6" s="125"/>
      <c r="CVZ6" s="125"/>
      <c r="CWA6" s="125"/>
      <c r="CWB6" s="125"/>
      <c r="CWC6" s="125"/>
      <c r="CWD6" s="125"/>
      <c r="CWE6" s="125"/>
      <c r="CWF6" s="125"/>
      <c r="CWG6" s="125"/>
      <c r="CWH6" s="125"/>
      <c r="CWI6" s="125"/>
      <c r="CWJ6" s="125"/>
      <c r="CWK6" s="125"/>
      <c r="CWL6" s="125"/>
      <c r="CWM6" s="125"/>
      <c r="CWN6" s="125"/>
      <c r="CWO6" s="125"/>
      <c r="CWP6" s="125"/>
      <c r="CWQ6" s="125"/>
      <c r="CWR6" s="125"/>
      <c r="CWS6" s="125"/>
      <c r="CWT6" s="125"/>
      <c r="CWU6" s="125"/>
      <c r="CWV6" s="125"/>
      <c r="CWW6" s="125"/>
      <c r="CWX6" s="125"/>
      <c r="CWY6" s="125"/>
      <c r="CWZ6" s="125"/>
      <c r="CXA6" s="125"/>
      <c r="CXB6" s="125"/>
      <c r="CXC6" s="125"/>
      <c r="CXD6" s="125"/>
      <c r="CXE6" s="125"/>
      <c r="CXF6" s="125"/>
      <c r="CXG6" s="125"/>
      <c r="CXH6" s="125"/>
      <c r="CXI6" s="125"/>
      <c r="CXJ6" s="125"/>
      <c r="CXK6" s="125"/>
      <c r="CXL6" s="125"/>
      <c r="CXM6" s="125"/>
      <c r="CXN6" s="125"/>
      <c r="CXO6" s="125"/>
      <c r="CXP6" s="125"/>
      <c r="CXQ6" s="125"/>
      <c r="CXR6" s="125"/>
      <c r="CXS6" s="125"/>
      <c r="CXT6" s="125"/>
      <c r="CXU6" s="125"/>
      <c r="CXV6" s="125"/>
      <c r="CXW6" s="125"/>
      <c r="CXX6" s="125"/>
      <c r="CXY6" s="125"/>
      <c r="CXZ6" s="125"/>
      <c r="CYA6" s="125"/>
      <c r="CYB6" s="125"/>
      <c r="CYC6" s="125"/>
      <c r="CYD6" s="125"/>
      <c r="CYE6" s="125"/>
      <c r="CYF6" s="125"/>
      <c r="CYG6" s="125"/>
      <c r="CYH6" s="125"/>
      <c r="CYI6" s="125"/>
      <c r="CYJ6" s="125"/>
      <c r="CYK6" s="125"/>
      <c r="CYL6" s="125"/>
      <c r="CYM6" s="125"/>
      <c r="CYN6" s="125"/>
      <c r="CYO6" s="125"/>
      <c r="CYP6" s="125"/>
      <c r="CYQ6" s="125"/>
      <c r="CYR6" s="125"/>
      <c r="CYS6" s="125"/>
      <c r="CYT6" s="125"/>
      <c r="CYU6" s="125"/>
      <c r="CYV6" s="125"/>
      <c r="CYW6" s="125"/>
      <c r="CYX6" s="125"/>
      <c r="CYY6" s="125"/>
      <c r="CYZ6" s="125"/>
      <c r="CZA6" s="125"/>
      <c r="CZB6" s="125"/>
      <c r="CZC6" s="125"/>
      <c r="CZD6" s="125"/>
      <c r="CZE6" s="125"/>
      <c r="CZF6" s="125"/>
      <c r="CZG6" s="125"/>
      <c r="CZH6" s="125"/>
      <c r="CZI6" s="125"/>
      <c r="CZJ6" s="125"/>
      <c r="CZK6" s="125"/>
      <c r="CZL6" s="125"/>
      <c r="CZM6" s="125"/>
      <c r="CZN6" s="125"/>
      <c r="CZO6" s="125"/>
      <c r="CZP6" s="125"/>
      <c r="CZQ6" s="125"/>
      <c r="CZR6" s="125"/>
      <c r="CZS6" s="125"/>
      <c r="CZT6" s="125"/>
      <c r="CZU6" s="125"/>
      <c r="CZV6" s="125"/>
      <c r="CZW6" s="125"/>
      <c r="CZX6" s="125"/>
      <c r="CZY6" s="125"/>
      <c r="CZZ6" s="125"/>
      <c r="DAA6" s="125"/>
      <c r="DAB6" s="125"/>
      <c r="DAC6" s="125"/>
      <c r="DAD6" s="125"/>
      <c r="DAE6" s="125"/>
      <c r="DAF6" s="125"/>
      <c r="DAG6" s="125"/>
      <c r="DAH6" s="125"/>
      <c r="DAI6" s="125"/>
      <c r="DAJ6" s="125"/>
      <c r="DAK6" s="125"/>
      <c r="DAL6" s="125"/>
      <c r="DAM6" s="125"/>
      <c r="DAN6" s="125"/>
      <c r="DAO6" s="125"/>
      <c r="DAP6" s="125"/>
      <c r="DAQ6" s="125"/>
      <c r="DAR6" s="125"/>
      <c r="DAS6" s="125"/>
      <c r="DAT6" s="125"/>
      <c r="DAU6" s="125"/>
      <c r="DAV6" s="125"/>
      <c r="DAW6" s="125"/>
      <c r="DAX6" s="125"/>
      <c r="DAY6" s="125"/>
      <c r="DAZ6" s="125"/>
      <c r="DBA6" s="125"/>
      <c r="DBB6" s="125"/>
      <c r="DBC6" s="125"/>
      <c r="DBD6" s="125"/>
      <c r="DBE6" s="125"/>
      <c r="DBF6" s="125"/>
      <c r="DBG6" s="125"/>
      <c r="DBH6" s="125"/>
      <c r="DBI6" s="125"/>
      <c r="DBJ6" s="125"/>
      <c r="DBK6" s="125"/>
      <c r="DBL6" s="125"/>
      <c r="DBM6" s="125"/>
      <c r="DBN6" s="125"/>
      <c r="DBO6" s="125"/>
      <c r="DBP6" s="125"/>
      <c r="DBQ6" s="125"/>
      <c r="DBR6" s="125"/>
      <c r="DBS6" s="125"/>
      <c r="DBT6" s="125"/>
      <c r="DBU6" s="125"/>
      <c r="DBV6" s="125"/>
      <c r="DBW6" s="125"/>
      <c r="DBX6" s="125"/>
      <c r="DBY6" s="125"/>
      <c r="DBZ6" s="125"/>
      <c r="DCA6" s="125"/>
      <c r="DCB6" s="125"/>
      <c r="DCC6" s="125"/>
      <c r="DCD6" s="125"/>
      <c r="DCE6" s="125"/>
      <c r="DCF6" s="125"/>
      <c r="DCG6" s="125"/>
      <c r="DCH6" s="125"/>
      <c r="DCI6" s="125"/>
      <c r="DCJ6" s="125"/>
      <c r="DCK6" s="125"/>
      <c r="DCL6" s="125"/>
      <c r="DCM6" s="125"/>
      <c r="DCN6" s="125"/>
      <c r="DCO6" s="125"/>
      <c r="DCP6" s="125"/>
      <c r="DCQ6" s="125"/>
      <c r="DCR6" s="125"/>
      <c r="DCS6" s="125"/>
      <c r="DCT6" s="125"/>
      <c r="DCU6" s="125"/>
      <c r="DCV6" s="125"/>
      <c r="DCW6" s="125"/>
      <c r="DCX6" s="125"/>
      <c r="DCY6" s="125"/>
      <c r="DCZ6" s="125"/>
      <c r="DDA6" s="125"/>
      <c r="DDB6" s="125"/>
      <c r="DDC6" s="125"/>
      <c r="DDD6" s="125"/>
      <c r="DDE6" s="125"/>
      <c r="DDF6" s="125"/>
      <c r="DDG6" s="125"/>
      <c r="DDH6" s="125"/>
      <c r="DDI6" s="125"/>
      <c r="DDJ6" s="125"/>
      <c r="DDK6" s="125"/>
      <c r="DDL6" s="125"/>
      <c r="DDM6" s="125"/>
      <c r="DDN6" s="125"/>
      <c r="DDO6" s="125"/>
      <c r="DDP6" s="125"/>
      <c r="DDQ6" s="125"/>
      <c r="DDR6" s="125"/>
      <c r="DDS6" s="125"/>
      <c r="DDT6" s="125"/>
      <c r="DDU6" s="125"/>
      <c r="DDV6" s="125"/>
      <c r="DDW6" s="125"/>
      <c r="DDX6" s="125"/>
      <c r="DDY6" s="125"/>
      <c r="DDZ6" s="125"/>
      <c r="DEA6" s="125"/>
      <c r="DEB6" s="125"/>
      <c r="DEC6" s="125"/>
      <c r="DED6" s="125"/>
      <c r="DEE6" s="125"/>
      <c r="DEF6" s="125"/>
      <c r="DEG6" s="125"/>
      <c r="DEH6" s="125"/>
      <c r="DEI6" s="125"/>
      <c r="DEJ6" s="125"/>
      <c r="DEK6" s="125"/>
      <c r="DEL6" s="125"/>
      <c r="DEM6" s="125"/>
      <c r="DEN6" s="125"/>
      <c r="DEO6" s="125"/>
      <c r="DEP6" s="125"/>
      <c r="DEQ6" s="125"/>
      <c r="DER6" s="125"/>
      <c r="DES6" s="125"/>
      <c r="DET6" s="125"/>
      <c r="DEU6" s="125"/>
      <c r="DEV6" s="125"/>
      <c r="DEW6" s="125"/>
      <c r="DEX6" s="125"/>
      <c r="DEY6" s="125"/>
      <c r="DEZ6" s="125"/>
      <c r="DFA6" s="125"/>
      <c r="DFB6" s="125"/>
      <c r="DFC6" s="125"/>
      <c r="DFD6" s="125"/>
      <c r="DFE6" s="125"/>
      <c r="DFF6" s="125"/>
      <c r="DFG6" s="125"/>
      <c r="DFH6" s="125"/>
      <c r="DFI6" s="125"/>
      <c r="DFJ6" s="125"/>
      <c r="DFK6" s="125"/>
      <c r="DFL6" s="125"/>
      <c r="DFM6" s="125"/>
      <c r="DFN6" s="125"/>
      <c r="DFO6" s="125"/>
      <c r="DFP6" s="125"/>
      <c r="DFQ6" s="125"/>
      <c r="DFR6" s="125"/>
      <c r="DFS6" s="125"/>
      <c r="DFT6" s="125"/>
      <c r="DFU6" s="125"/>
      <c r="DFV6" s="125"/>
      <c r="DFW6" s="125"/>
      <c r="DFX6" s="125"/>
      <c r="DFY6" s="125"/>
      <c r="DFZ6" s="125"/>
      <c r="DGA6" s="125"/>
      <c r="DGB6" s="125"/>
      <c r="DGC6" s="125"/>
      <c r="DGD6" s="125"/>
      <c r="DGE6" s="125"/>
      <c r="DGF6" s="125"/>
      <c r="DGG6" s="125"/>
      <c r="DGH6" s="125"/>
      <c r="DGI6" s="125"/>
      <c r="DGJ6" s="125"/>
      <c r="DGK6" s="125"/>
      <c r="DGL6" s="125"/>
      <c r="DGM6" s="125"/>
      <c r="DGN6" s="125"/>
      <c r="DGO6" s="125"/>
      <c r="DGP6" s="125"/>
      <c r="DGQ6" s="125"/>
      <c r="DGR6" s="125"/>
      <c r="DGS6" s="125"/>
      <c r="DGT6" s="125"/>
      <c r="DGU6" s="125"/>
      <c r="DGV6" s="125"/>
      <c r="DGW6" s="125"/>
      <c r="DGX6" s="125"/>
      <c r="DGY6" s="125"/>
      <c r="DGZ6" s="125"/>
      <c r="DHA6" s="125"/>
      <c r="DHB6" s="125"/>
      <c r="DHC6" s="125"/>
      <c r="DHD6" s="125"/>
      <c r="DHE6" s="125"/>
      <c r="DHF6" s="125"/>
      <c r="DHG6" s="125"/>
      <c r="DHH6" s="125"/>
      <c r="DHI6" s="125"/>
      <c r="DHJ6" s="125"/>
      <c r="DHK6" s="125"/>
      <c r="DHL6" s="125"/>
      <c r="DHM6" s="125"/>
      <c r="DHN6" s="125"/>
      <c r="DHO6" s="125"/>
      <c r="DHP6" s="125"/>
      <c r="DHQ6" s="125"/>
      <c r="DHR6" s="125"/>
      <c r="DHS6" s="125"/>
      <c r="DHT6" s="125"/>
      <c r="DHU6" s="125"/>
      <c r="DHV6" s="125"/>
      <c r="DHW6" s="125"/>
      <c r="DHX6" s="125"/>
      <c r="DHY6" s="125"/>
      <c r="DHZ6" s="125"/>
      <c r="DIA6" s="125"/>
      <c r="DIB6" s="125"/>
      <c r="DIC6" s="125"/>
      <c r="DID6" s="125"/>
      <c r="DIE6" s="125"/>
      <c r="DIF6" s="125"/>
      <c r="DIG6" s="125"/>
      <c r="DIH6" s="125"/>
      <c r="DII6" s="125"/>
      <c r="DIJ6" s="125"/>
      <c r="DIK6" s="125"/>
      <c r="DIL6" s="125"/>
      <c r="DIM6" s="125"/>
      <c r="DIN6" s="125"/>
      <c r="DIO6" s="125"/>
      <c r="DIP6" s="125"/>
      <c r="DIQ6" s="125"/>
      <c r="DIR6" s="125"/>
      <c r="DIS6" s="125"/>
      <c r="DIT6" s="125"/>
      <c r="DIU6" s="125"/>
      <c r="DIV6" s="125"/>
      <c r="DIW6" s="125"/>
      <c r="DIX6" s="125"/>
      <c r="DIY6" s="125"/>
      <c r="DIZ6" s="125"/>
      <c r="DJA6" s="125"/>
      <c r="DJB6" s="125"/>
      <c r="DJC6" s="125"/>
      <c r="DJD6" s="125"/>
      <c r="DJE6" s="125"/>
      <c r="DJF6" s="125"/>
      <c r="DJG6" s="125"/>
      <c r="DJH6" s="125"/>
      <c r="DJI6" s="125"/>
      <c r="DJJ6" s="125"/>
      <c r="DJK6" s="125"/>
      <c r="DJL6" s="125"/>
      <c r="DJM6" s="125"/>
      <c r="DJN6" s="125"/>
      <c r="DJO6" s="125"/>
      <c r="DJP6" s="125"/>
      <c r="DJQ6" s="125"/>
      <c r="DJR6" s="125"/>
      <c r="DJS6" s="125"/>
      <c r="DJT6" s="125"/>
      <c r="DJU6" s="125"/>
      <c r="DJV6" s="125"/>
      <c r="DJW6" s="125"/>
      <c r="DJX6" s="125"/>
      <c r="DJY6" s="125"/>
      <c r="DJZ6" s="125"/>
      <c r="DKA6" s="125"/>
      <c r="DKB6" s="125"/>
      <c r="DKC6" s="125"/>
      <c r="DKD6" s="125"/>
      <c r="DKE6" s="125"/>
      <c r="DKF6" s="125"/>
      <c r="DKG6" s="125"/>
      <c r="DKH6" s="125"/>
      <c r="DKI6" s="125"/>
      <c r="DKJ6" s="125"/>
      <c r="DKK6" s="125"/>
      <c r="DKL6" s="125"/>
      <c r="DKM6" s="125"/>
      <c r="DKN6" s="125"/>
      <c r="DKO6" s="125"/>
      <c r="DKP6" s="125"/>
      <c r="DKQ6" s="125"/>
      <c r="DKR6" s="125"/>
      <c r="DKS6" s="125"/>
      <c r="DKT6" s="125"/>
      <c r="DKU6" s="125"/>
      <c r="DKV6" s="125"/>
      <c r="DKW6" s="125"/>
      <c r="DKX6" s="125"/>
      <c r="DKY6" s="125"/>
      <c r="DKZ6" s="125"/>
      <c r="DLA6" s="125"/>
      <c r="DLB6" s="125"/>
      <c r="DLC6" s="125"/>
      <c r="DLD6" s="125"/>
      <c r="DLE6" s="125"/>
      <c r="DLF6" s="125"/>
      <c r="DLG6" s="125"/>
      <c r="DLH6" s="125"/>
      <c r="DLI6" s="125"/>
      <c r="DLJ6" s="125"/>
      <c r="DLK6" s="125"/>
      <c r="DLL6" s="125"/>
      <c r="DLM6" s="125"/>
      <c r="DLN6" s="125"/>
      <c r="DLO6" s="125"/>
      <c r="DLP6" s="125"/>
      <c r="DLQ6" s="125"/>
      <c r="DLR6" s="125"/>
      <c r="DLS6" s="125"/>
      <c r="DLT6" s="125"/>
      <c r="DLU6" s="125"/>
      <c r="DLV6" s="125"/>
      <c r="DLW6" s="125"/>
      <c r="DLX6" s="125"/>
      <c r="DLY6" s="125"/>
      <c r="DLZ6" s="125"/>
      <c r="DMA6" s="125"/>
      <c r="DMB6" s="125"/>
      <c r="DMC6" s="125"/>
      <c r="DMD6" s="125"/>
      <c r="DME6" s="125"/>
      <c r="DMF6" s="125"/>
      <c r="DMG6" s="125"/>
      <c r="DMH6" s="125"/>
      <c r="DMI6" s="125"/>
      <c r="DMJ6" s="125"/>
      <c r="DMK6" s="125"/>
      <c r="DML6" s="125"/>
      <c r="DMM6" s="125"/>
      <c r="DMN6" s="125"/>
      <c r="DMO6" s="125"/>
      <c r="DMP6" s="125"/>
      <c r="DMQ6" s="125"/>
      <c r="DMR6" s="125"/>
      <c r="DMS6" s="125"/>
      <c r="DMT6" s="125"/>
      <c r="DMU6" s="125"/>
      <c r="DMV6" s="125"/>
      <c r="DMW6" s="125"/>
      <c r="DMX6" s="125"/>
      <c r="DMY6" s="125"/>
      <c r="DMZ6" s="125"/>
      <c r="DNA6" s="125"/>
      <c r="DNB6" s="125"/>
      <c r="DNC6" s="125"/>
      <c r="DND6" s="125"/>
      <c r="DNE6" s="125"/>
      <c r="DNF6" s="125"/>
      <c r="DNG6" s="125"/>
      <c r="DNH6" s="125"/>
      <c r="DNI6" s="125"/>
      <c r="DNJ6" s="125"/>
      <c r="DNK6" s="125"/>
      <c r="DNL6" s="125"/>
      <c r="DNM6" s="125"/>
      <c r="DNN6" s="125"/>
      <c r="DNO6" s="125"/>
      <c r="DNP6" s="125"/>
      <c r="DNQ6" s="125"/>
      <c r="DNR6" s="125"/>
      <c r="DNS6" s="125"/>
      <c r="DNT6" s="125"/>
      <c r="DNU6" s="125"/>
      <c r="DNV6" s="125"/>
      <c r="DNW6" s="125"/>
      <c r="DNX6" s="125"/>
      <c r="DNY6" s="125"/>
      <c r="DNZ6" s="125"/>
      <c r="DOA6" s="125"/>
      <c r="DOB6" s="125"/>
      <c r="DOC6" s="125"/>
      <c r="DOD6" s="125"/>
      <c r="DOE6" s="125"/>
      <c r="DOF6" s="125"/>
      <c r="DOG6" s="125"/>
      <c r="DOH6" s="125"/>
      <c r="DOI6" s="125"/>
      <c r="DOJ6" s="125"/>
      <c r="DOK6" s="125"/>
      <c r="DOL6" s="125"/>
      <c r="DOM6" s="125"/>
      <c r="DON6" s="125"/>
      <c r="DOO6" s="125"/>
      <c r="DOP6" s="125"/>
      <c r="DOQ6" s="125"/>
      <c r="DOR6" s="125"/>
      <c r="DOS6" s="125"/>
      <c r="DOT6" s="125"/>
      <c r="DOU6" s="125"/>
      <c r="DOV6" s="125"/>
      <c r="DOW6" s="125"/>
      <c r="DOX6" s="125"/>
      <c r="DOY6" s="125"/>
      <c r="DOZ6" s="125"/>
      <c r="DPA6" s="125"/>
      <c r="DPB6" s="125"/>
      <c r="DPC6" s="125"/>
      <c r="DPD6" s="125"/>
      <c r="DPE6" s="125"/>
      <c r="DPF6" s="125"/>
      <c r="DPG6" s="125"/>
      <c r="DPH6" s="125"/>
      <c r="DPI6" s="125"/>
      <c r="DPJ6" s="125"/>
      <c r="DPK6" s="125"/>
      <c r="DPL6" s="125"/>
      <c r="DPM6" s="125"/>
      <c r="DPN6" s="125"/>
      <c r="DPO6" s="125"/>
      <c r="DPP6" s="125"/>
      <c r="DPQ6" s="125"/>
      <c r="DPR6" s="125"/>
      <c r="DPS6" s="125"/>
      <c r="DPT6" s="125"/>
      <c r="DPU6" s="125"/>
      <c r="DPV6" s="125"/>
      <c r="DPW6" s="125"/>
      <c r="DPX6" s="125"/>
      <c r="DPY6" s="125"/>
      <c r="DPZ6" s="125"/>
      <c r="DQA6" s="125"/>
      <c r="DQB6" s="125"/>
      <c r="DQC6" s="125"/>
      <c r="DQD6" s="125"/>
      <c r="DQE6" s="125"/>
      <c r="DQF6" s="125"/>
      <c r="DQG6" s="125"/>
      <c r="DQH6" s="125"/>
      <c r="DQI6" s="125"/>
      <c r="DQJ6" s="125"/>
      <c r="DQK6" s="125"/>
      <c r="DQL6" s="125"/>
      <c r="DQM6" s="125"/>
      <c r="DQN6" s="125"/>
      <c r="DQO6" s="125"/>
      <c r="DQP6" s="125"/>
      <c r="DQQ6" s="125"/>
      <c r="DQR6" s="125"/>
      <c r="DQS6" s="125"/>
      <c r="DQT6" s="125"/>
      <c r="DQU6" s="125"/>
      <c r="DQV6" s="125"/>
      <c r="DQW6" s="125"/>
      <c r="DQX6" s="125"/>
      <c r="DQY6" s="125"/>
      <c r="DQZ6" s="125"/>
      <c r="DRA6" s="125"/>
      <c r="DRB6" s="125"/>
      <c r="DRC6" s="125"/>
      <c r="DRD6" s="125"/>
      <c r="DRE6" s="125"/>
      <c r="DRF6" s="125"/>
      <c r="DRG6" s="125"/>
      <c r="DRH6" s="125"/>
      <c r="DRI6" s="125"/>
      <c r="DRJ6" s="125"/>
      <c r="DRK6" s="125"/>
      <c r="DRL6" s="125"/>
      <c r="DRM6" s="125"/>
      <c r="DRN6" s="125"/>
      <c r="DRO6" s="125"/>
      <c r="DRP6" s="125"/>
      <c r="DRQ6" s="125"/>
      <c r="DRR6" s="125"/>
      <c r="DRS6" s="125"/>
      <c r="DRT6" s="125"/>
      <c r="DRU6" s="125"/>
      <c r="DRV6" s="125"/>
      <c r="DRW6" s="125"/>
      <c r="DRX6" s="125"/>
      <c r="DRY6" s="125"/>
      <c r="DRZ6" s="125"/>
      <c r="DSA6" s="125"/>
      <c r="DSB6" s="125"/>
      <c r="DSC6" s="125"/>
      <c r="DSD6" s="125"/>
      <c r="DSE6" s="125"/>
      <c r="DSF6" s="125"/>
      <c r="DSG6" s="125"/>
      <c r="DSH6" s="125"/>
      <c r="DSI6" s="125"/>
      <c r="DSJ6" s="125"/>
      <c r="DSK6" s="125"/>
      <c r="DSL6" s="125"/>
      <c r="DSM6" s="125"/>
      <c r="DSN6" s="125"/>
      <c r="DSO6" s="125"/>
      <c r="DSP6" s="125"/>
      <c r="DSQ6" s="125"/>
      <c r="DSR6" s="125"/>
      <c r="DSS6" s="125"/>
      <c r="DST6" s="125"/>
      <c r="DSU6" s="125"/>
      <c r="DSV6" s="125"/>
      <c r="DSW6" s="125"/>
      <c r="DSX6" s="125"/>
      <c r="DSY6" s="125"/>
      <c r="DSZ6" s="125"/>
      <c r="DTA6" s="125"/>
      <c r="DTB6" s="125"/>
      <c r="DTC6" s="125"/>
      <c r="DTD6" s="125"/>
      <c r="DTE6" s="125"/>
      <c r="DTF6" s="125"/>
      <c r="DTG6" s="125"/>
      <c r="DTH6" s="125"/>
      <c r="DTI6" s="125"/>
      <c r="DTJ6" s="125"/>
      <c r="DTK6" s="125"/>
      <c r="DTL6" s="125"/>
      <c r="DTM6" s="125"/>
      <c r="DTN6" s="125"/>
      <c r="DTO6" s="125"/>
      <c r="DTP6" s="125"/>
      <c r="DTQ6" s="125"/>
      <c r="DTR6" s="125"/>
      <c r="DTS6" s="125"/>
      <c r="DTT6" s="125"/>
      <c r="DTU6" s="125"/>
      <c r="DTV6" s="125"/>
      <c r="DTW6" s="125"/>
      <c r="DTX6" s="125"/>
      <c r="DTY6" s="125"/>
      <c r="DTZ6" s="125"/>
      <c r="DUA6" s="125"/>
      <c r="DUB6" s="125"/>
      <c r="DUC6" s="125"/>
      <c r="DUD6" s="125"/>
      <c r="DUE6" s="125"/>
      <c r="DUF6" s="125"/>
      <c r="DUG6" s="125"/>
      <c r="DUH6" s="125"/>
      <c r="DUI6" s="125"/>
      <c r="DUJ6" s="125"/>
      <c r="DUK6" s="125"/>
      <c r="DUL6" s="125"/>
      <c r="DUM6" s="125"/>
      <c r="DUN6" s="125"/>
      <c r="DUO6" s="125"/>
      <c r="DUP6" s="125"/>
      <c r="DUQ6" s="125"/>
      <c r="DUR6" s="125"/>
      <c r="DUS6" s="125"/>
      <c r="DUT6" s="125"/>
      <c r="DUU6" s="125"/>
      <c r="DUV6" s="125"/>
      <c r="DUW6" s="125"/>
      <c r="DUX6" s="125"/>
      <c r="DUY6" s="125"/>
      <c r="DUZ6" s="125"/>
      <c r="DVA6" s="125"/>
      <c r="DVB6" s="125"/>
      <c r="DVC6" s="125"/>
      <c r="DVD6" s="125"/>
      <c r="DVE6" s="125"/>
      <c r="DVF6" s="125"/>
      <c r="DVG6" s="125"/>
      <c r="DVH6" s="125"/>
      <c r="DVI6" s="125"/>
      <c r="DVJ6" s="125"/>
      <c r="DVK6" s="125"/>
      <c r="DVL6" s="125"/>
      <c r="DVM6" s="125"/>
      <c r="DVN6" s="125"/>
      <c r="DVO6" s="125"/>
      <c r="DVP6" s="125"/>
      <c r="DVQ6" s="125"/>
      <c r="DVR6" s="125"/>
      <c r="DVS6" s="125"/>
      <c r="DVT6" s="125"/>
      <c r="DVU6" s="125"/>
      <c r="DVV6" s="125"/>
      <c r="DVW6" s="125"/>
      <c r="DVX6" s="125"/>
      <c r="DVY6" s="125"/>
      <c r="DVZ6" s="125"/>
      <c r="DWA6" s="125"/>
      <c r="DWB6" s="125"/>
      <c r="DWC6" s="125"/>
      <c r="DWD6" s="125"/>
      <c r="DWE6" s="125"/>
      <c r="DWF6" s="125"/>
      <c r="DWG6" s="125"/>
      <c r="DWH6" s="125"/>
      <c r="DWI6" s="125"/>
      <c r="DWJ6" s="125"/>
      <c r="DWK6" s="125"/>
      <c r="DWL6" s="125"/>
      <c r="DWM6" s="125"/>
      <c r="DWN6" s="125"/>
      <c r="DWO6" s="125"/>
      <c r="DWP6" s="125"/>
      <c r="DWQ6" s="125"/>
      <c r="DWR6" s="125"/>
      <c r="DWS6" s="125"/>
      <c r="DWT6" s="125"/>
      <c r="DWU6" s="125"/>
      <c r="DWV6" s="125"/>
      <c r="DWW6" s="125"/>
      <c r="DWX6" s="125"/>
      <c r="DWY6" s="125"/>
      <c r="DWZ6" s="125"/>
      <c r="DXA6" s="125"/>
      <c r="DXB6" s="125"/>
      <c r="DXC6" s="125"/>
      <c r="DXD6" s="125"/>
      <c r="DXE6" s="125"/>
      <c r="DXF6" s="125"/>
      <c r="DXG6" s="125"/>
      <c r="DXH6" s="125"/>
      <c r="DXI6" s="125"/>
      <c r="DXJ6" s="125"/>
      <c r="DXK6" s="125"/>
      <c r="DXL6" s="125"/>
      <c r="DXM6" s="125"/>
      <c r="DXN6" s="125"/>
      <c r="DXO6" s="125"/>
      <c r="DXP6" s="125"/>
      <c r="DXQ6" s="125"/>
      <c r="DXR6" s="125"/>
      <c r="DXS6" s="125"/>
      <c r="DXT6" s="125"/>
      <c r="DXU6" s="125"/>
      <c r="DXV6" s="125"/>
      <c r="DXW6" s="125"/>
      <c r="DXX6" s="125"/>
      <c r="DXY6" s="125"/>
      <c r="DXZ6" s="125"/>
      <c r="DYA6" s="125"/>
      <c r="DYB6" s="125"/>
      <c r="DYC6" s="125"/>
      <c r="DYD6" s="125"/>
      <c r="DYE6" s="125"/>
      <c r="DYF6" s="125"/>
      <c r="DYG6" s="125"/>
      <c r="DYH6" s="125"/>
      <c r="DYI6" s="125"/>
      <c r="DYJ6" s="125"/>
      <c r="DYK6" s="125"/>
      <c r="DYL6" s="125"/>
      <c r="DYM6" s="125"/>
      <c r="DYN6" s="125"/>
      <c r="DYO6" s="125"/>
      <c r="DYP6" s="125"/>
      <c r="DYQ6" s="125"/>
      <c r="DYR6" s="125"/>
      <c r="DYS6" s="125"/>
      <c r="DYT6" s="125"/>
      <c r="DYU6" s="125"/>
      <c r="DYV6" s="125"/>
      <c r="DYW6" s="125"/>
      <c r="DYX6" s="125"/>
      <c r="DYY6" s="125"/>
      <c r="DYZ6" s="125"/>
      <c r="DZA6" s="125"/>
      <c r="DZB6" s="125"/>
      <c r="DZC6" s="125"/>
      <c r="DZD6" s="125"/>
      <c r="DZE6" s="125"/>
      <c r="DZF6" s="125"/>
      <c r="DZG6" s="125"/>
      <c r="DZH6" s="125"/>
      <c r="DZI6" s="125"/>
      <c r="DZJ6" s="125"/>
      <c r="DZK6" s="125"/>
      <c r="DZL6" s="125"/>
      <c r="DZM6" s="125"/>
      <c r="DZN6" s="125"/>
      <c r="DZO6" s="125"/>
      <c r="DZP6" s="125"/>
      <c r="DZQ6" s="125"/>
      <c r="DZR6" s="125"/>
      <c r="DZS6" s="125"/>
      <c r="DZT6" s="125"/>
      <c r="DZU6" s="125"/>
      <c r="DZV6" s="125"/>
      <c r="DZW6" s="125"/>
      <c r="DZX6" s="125"/>
      <c r="DZY6" s="125"/>
      <c r="DZZ6" s="125"/>
      <c r="EAA6" s="125"/>
      <c r="EAB6" s="125"/>
      <c r="EAC6" s="125"/>
      <c r="EAD6" s="125"/>
      <c r="EAE6" s="125"/>
      <c r="EAF6" s="125"/>
      <c r="EAG6" s="125"/>
      <c r="EAH6" s="125"/>
      <c r="EAI6" s="125"/>
      <c r="EAJ6" s="125"/>
      <c r="EAK6" s="125"/>
      <c r="EAL6" s="125"/>
      <c r="EAM6" s="125"/>
      <c r="EAN6" s="125"/>
      <c r="EAO6" s="125"/>
      <c r="EAP6" s="125"/>
      <c r="EAQ6" s="125"/>
      <c r="EAR6" s="125"/>
      <c r="EAS6" s="125"/>
      <c r="EAT6" s="125"/>
      <c r="EAU6" s="125"/>
      <c r="EAV6" s="125"/>
      <c r="EAW6" s="125"/>
      <c r="EAX6" s="125"/>
      <c r="EAY6" s="125"/>
      <c r="EAZ6" s="125"/>
      <c r="EBA6" s="125"/>
      <c r="EBB6" s="125"/>
      <c r="EBC6" s="125"/>
      <c r="EBD6" s="125"/>
      <c r="EBE6" s="125"/>
      <c r="EBF6" s="125"/>
      <c r="EBG6" s="125"/>
      <c r="EBH6" s="125"/>
      <c r="EBI6" s="125"/>
      <c r="EBJ6" s="125"/>
      <c r="EBK6" s="125"/>
      <c r="EBL6" s="125"/>
      <c r="EBM6" s="125"/>
      <c r="EBN6" s="125"/>
      <c r="EBO6" s="125"/>
      <c r="EBP6" s="125"/>
      <c r="EBQ6" s="125"/>
      <c r="EBR6" s="125"/>
      <c r="EBS6" s="125"/>
      <c r="EBT6" s="125"/>
      <c r="EBU6" s="125"/>
      <c r="EBV6" s="125"/>
      <c r="EBW6" s="125"/>
      <c r="EBX6" s="125"/>
      <c r="EBY6" s="125"/>
      <c r="EBZ6" s="125"/>
      <c r="ECA6" s="125"/>
      <c r="ECB6" s="125"/>
      <c r="ECC6" s="125"/>
      <c r="ECD6" s="125"/>
      <c r="ECE6" s="125"/>
      <c r="ECF6" s="125"/>
      <c r="ECG6" s="125"/>
      <c r="ECH6" s="125"/>
      <c r="ECI6" s="125"/>
      <c r="ECJ6" s="125"/>
      <c r="ECK6" s="125"/>
      <c r="ECL6" s="125"/>
      <c r="ECM6" s="125"/>
      <c r="ECN6" s="125"/>
      <c r="ECO6" s="125"/>
      <c r="ECP6" s="125"/>
      <c r="ECQ6" s="125"/>
      <c r="ECR6" s="125"/>
      <c r="ECS6" s="125"/>
      <c r="ECT6" s="125"/>
      <c r="ECU6" s="125"/>
      <c r="ECV6" s="125"/>
      <c r="ECW6" s="125"/>
      <c r="ECX6" s="125"/>
      <c r="ECY6" s="125"/>
      <c r="ECZ6" s="125"/>
      <c r="EDA6" s="125"/>
      <c r="EDB6" s="125"/>
      <c r="EDC6" s="125"/>
      <c r="EDD6" s="125"/>
      <c r="EDE6" s="125"/>
      <c r="EDF6" s="125"/>
      <c r="EDG6" s="125"/>
      <c r="EDH6" s="125"/>
      <c r="EDI6" s="125"/>
      <c r="EDJ6" s="125"/>
      <c r="EDK6" s="125"/>
      <c r="EDL6" s="125"/>
      <c r="EDM6" s="125"/>
      <c r="EDN6" s="125"/>
      <c r="EDO6" s="125"/>
      <c r="EDP6" s="125"/>
      <c r="EDQ6" s="125"/>
      <c r="EDR6" s="125"/>
      <c r="EDS6" s="125"/>
      <c r="EDT6" s="125"/>
      <c r="EDU6" s="125"/>
      <c r="EDV6" s="125"/>
      <c r="EDW6" s="125"/>
      <c r="EDX6" s="125"/>
      <c r="EDY6" s="125"/>
      <c r="EDZ6" s="125"/>
      <c r="EEA6" s="125"/>
      <c r="EEB6" s="125"/>
      <c r="EEC6" s="125"/>
      <c r="EED6" s="125"/>
      <c r="EEE6" s="125"/>
      <c r="EEF6" s="125"/>
      <c r="EEG6" s="125"/>
      <c r="EEH6" s="125"/>
      <c r="EEI6" s="125"/>
      <c r="EEJ6" s="125"/>
      <c r="EEK6" s="125"/>
      <c r="EEL6" s="125"/>
      <c r="EEM6" s="125"/>
      <c r="EEN6" s="125"/>
      <c r="EEO6" s="125"/>
      <c r="EEP6" s="125"/>
      <c r="EEQ6" s="125"/>
      <c r="EER6" s="125"/>
      <c r="EES6" s="125"/>
      <c r="EET6" s="125"/>
      <c r="EEU6" s="125"/>
      <c r="EEV6" s="125"/>
      <c r="EEW6" s="125"/>
      <c r="EEX6" s="125"/>
      <c r="EEY6" s="125"/>
      <c r="EEZ6" s="125"/>
      <c r="EFA6" s="125"/>
      <c r="EFB6" s="125"/>
      <c r="EFC6" s="125"/>
      <c r="EFD6" s="125"/>
      <c r="EFE6" s="125"/>
      <c r="EFF6" s="125"/>
      <c r="EFG6" s="125"/>
      <c r="EFH6" s="125"/>
      <c r="EFI6" s="125"/>
      <c r="EFJ6" s="125"/>
      <c r="EFK6" s="125"/>
      <c r="EFL6" s="125"/>
      <c r="EFM6" s="125"/>
      <c r="EFN6" s="125"/>
      <c r="EFO6" s="125"/>
      <c r="EFP6" s="125"/>
      <c r="EFQ6" s="125"/>
      <c r="EFR6" s="125"/>
      <c r="EFS6" s="125"/>
      <c r="EFT6" s="125"/>
      <c r="EFU6" s="125"/>
      <c r="EFV6" s="125"/>
      <c r="EFW6" s="125"/>
      <c r="EFX6" s="125"/>
      <c r="EFY6" s="125"/>
      <c r="EFZ6" s="125"/>
      <c r="EGA6" s="125"/>
      <c r="EGB6" s="125"/>
      <c r="EGC6" s="125"/>
      <c r="EGD6" s="125"/>
      <c r="EGE6" s="125"/>
      <c r="EGF6" s="125"/>
      <c r="EGG6" s="125"/>
      <c r="EGH6" s="125"/>
      <c r="EGI6" s="125"/>
      <c r="EGJ6" s="125"/>
      <c r="EGK6" s="125"/>
      <c r="EGL6" s="125"/>
      <c r="EGM6" s="125"/>
      <c r="EGN6" s="125"/>
      <c r="EGO6" s="125"/>
      <c r="EGP6" s="125"/>
      <c r="EGQ6" s="125"/>
      <c r="EGR6" s="125"/>
      <c r="EGS6" s="125"/>
      <c r="EGT6" s="125"/>
      <c r="EGU6" s="125"/>
      <c r="EGV6" s="125"/>
      <c r="EGW6" s="125"/>
      <c r="EGX6" s="125"/>
      <c r="EGY6" s="125"/>
      <c r="EGZ6" s="125"/>
      <c r="EHA6" s="125"/>
      <c r="EHB6" s="125"/>
      <c r="EHC6" s="125"/>
      <c r="EHD6" s="125"/>
      <c r="EHE6" s="125"/>
      <c r="EHF6" s="125"/>
      <c r="EHG6" s="125"/>
      <c r="EHH6" s="125"/>
      <c r="EHI6" s="125"/>
      <c r="EHJ6" s="125"/>
      <c r="EHK6" s="125"/>
      <c r="EHL6" s="125"/>
      <c r="EHM6" s="125"/>
      <c r="EHN6" s="125"/>
      <c r="EHO6" s="125"/>
      <c r="EHP6" s="125"/>
      <c r="EHQ6" s="125"/>
      <c r="EHR6" s="125"/>
      <c r="EHS6" s="125"/>
      <c r="EHT6" s="125"/>
      <c r="EHU6" s="125"/>
      <c r="EHV6" s="125"/>
      <c r="EHW6" s="125"/>
      <c r="EHX6" s="125"/>
      <c r="EHY6" s="125"/>
      <c r="EHZ6" s="125"/>
      <c r="EIA6" s="125"/>
      <c r="EIB6" s="125"/>
      <c r="EIC6" s="125"/>
      <c r="EID6" s="125"/>
      <c r="EIE6" s="125"/>
      <c r="EIF6" s="125"/>
      <c r="EIG6" s="125"/>
      <c r="EIH6" s="125"/>
      <c r="EII6" s="125"/>
      <c r="EIJ6" s="125"/>
      <c r="EIK6" s="125"/>
      <c r="EIL6" s="125"/>
      <c r="EIM6" s="125"/>
      <c r="EIN6" s="125"/>
      <c r="EIO6" s="125"/>
      <c r="EIP6" s="125"/>
      <c r="EIQ6" s="125"/>
      <c r="EIR6" s="125"/>
      <c r="EIS6" s="125"/>
      <c r="EIT6" s="125"/>
      <c r="EIU6" s="125"/>
      <c r="EIV6" s="125"/>
      <c r="EIW6" s="125"/>
      <c r="EIX6" s="125"/>
      <c r="EIY6" s="125"/>
      <c r="EIZ6" s="125"/>
      <c r="EJA6" s="125"/>
      <c r="EJB6" s="125"/>
      <c r="EJC6" s="125"/>
      <c r="EJD6" s="125"/>
      <c r="EJE6" s="125"/>
      <c r="EJF6" s="125"/>
      <c r="EJG6" s="125"/>
      <c r="EJH6" s="125"/>
      <c r="EJI6" s="125"/>
      <c r="EJJ6" s="125"/>
      <c r="EJK6" s="125"/>
      <c r="EJL6" s="125"/>
      <c r="EJM6" s="125"/>
      <c r="EJN6" s="125"/>
      <c r="EJO6" s="125"/>
      <c r="EJP6" s="125"/>
      <c r="EJQ6" s="125"/>
      <c r="EJR6" s="125"/>
      <c r="EJS6" s="125"/>
      <c r="EJT6" s="125"/>
      <c r="EJU6" s="125"/>
      <c r="EJV6" s="125"/>
      <c r="EJW6" s="125"/>
      <c r="EJX6" s="125"/>
      <c r="EJY6" s="125"/>
      <c r="EJZ6" s="125"/>
      <c r="EKA6" s="125"/>
      <c r="EKB6" s="125"/>
      <c r="EKC6" s="125"/>
      <c r="EKD6" s="125"/>
      <c r="EKE6" s="125"/>
      <c r="EKF6" s="125"/>
      <c r="EKG6" s="125"/>
      <c r="EKH6" s="125"/>
      <c r="EKI6" s="125"/>
      <c r="EKJ6" s="125"/>
      <c r="EKK6" s="125"/>
      <c r="EKL6" s="125"/>
      <c r="EKM6" s="125"/>
      <c r="EKN6" s="125"/>
      <c r="EKO6" s="125"/>
      <c r="EKP6" s="125"/>
      <c r="EKQ6" s="125"/>
      <c r="EKR6" s="125"/>
      <c r="EKS6" s="125"/>
      <c r="EKT6" s="125"/>
      <c r="EKU6" s="125"/>
      <c r="EKV6" s="125"/>
      <c r="EKW6" s="125"/>
      <c r="EKX6" s="125"/>
      <c r="EKY6" s="125"/>
      <c r="EKZ6" s="125"/>
      <c r="ELA6" s="125"/>
      <c r="ELB6" s="125"/>
      <c r="ELC6" s="125"/>
      <c r="ELD6" s="125"/>
      <c r="ELE6" s="125"/>
      <c r="ELF6" s="125"/>
      <c r="ELG6" s="125"/>
      <c r="ELH6" s="125"/>
      <c r="ELI6" s="125"/>
      <c r="ELJ6" s="125"/>
      <c r="ELK6" s="125"/>
      <c r="ELL6" s="125"/>
      <c r="ELM6" s="125"/>
      <c r="ELN6" s="125"/>
      <c r="ELO6" s="125"/>
      <c r="ELP6" s="125"/>
      <c r="ELQ6" s="125"/>
      <c r="ELR6" s="125"/>
      <c r="ELS6" s="125"/>
      <c r="ELT6" s="125"/>
      <c r="ELU6" s="125"/>
      <c r="ELV6" s="125"/>
      <c r="ELW6" s="125"/>
      <c r="ELX6" s="125"/>
      <c r="ELY6" s="125"/>
      <c r="ELZ6" s="125"/>
      <c r="EMA6" s="125"/>
      <c r="EMB6" s="125"/>
      <c r="EMC6" s="125"/>
      <c r="EMD6" s="125"/>
      <c r="EME6" s="125"/>
      <c r="EMF6" s="125"/>
      <c r="EMG6" s="125"/>
      <c r="EMH6" s="125"/>
      <c r="EMI6" s="125"/>
      <c r="EMJ6" s="125"/>
      <c r="EMK6" s="125"/>
      <c r="EML6" s="125"/>
      <c r="EMM6" s="125"/>
      <c r="EMN6" s="125"/>
      <c r="EMO6" s="125"/>
      <c r="EMP6" s="125"/>
      <c r="EMQ6" s="125"/>
      <c r="EMR6" s="125"/>
      <c r="EMS6" s="125"/>
      <c r="EMT6" s="125"/>
      <c r="EMU6" s="125"/>
      <c r="EMV6" s="125"/>
      <c r="EMW6" s="125"/>
      <c r="EMX6" s="125"/>
      <c r="EMY6" s="125"/>
      <c r="EMZ6" s="125"/>
      <c r="ENA6" s="125"/>
      <c r="ENB6" s="125"/>
      <c r="ENC6" s="125"/>
      <c r="END6" s="125"/>
      <c r="ENE6" s="125"/>
      <c r="ENF6" s="125"/>
      <c r="ENG6" s="125"/>
      <c r="ENH6" s="125"/>
      <c r="ENI6" s="125"/>
      <c r="ENJ6" s="125"/>
      <c r="ENK6" s="125"/>
      <c r="ENL6" s="125"/>
      <c r="ENM6" s="125"/>
      <c r="ENN6" s="125"/>
      <c r="ENO6" s="125"/>
      <c r="ENP6" s="125"/>
      <c r="ENQ6" s="125"/>
      <c r="ENR6" s="125"/>
      <c r="ENS6" s="125"/>
      <c r="ENT6" s="125"/>
      <c r="ENU6" s="125"/>
      <c r="ENV6" s="125"/>
      <c r="ENW6" s="125"/>
      <c r="ENX6" s="125"/>
      <c r="ENY6" s="125"/>
      <c r="ENZ6" s="125"/>
      <c r="EOA6" s="125"/>
      <c r="EOB6" s="125"/>
      <c r="EOC6" s="125"/>
      <c r="EOD6" s="125"/>
      <c r="EOE6" s="125"/>
      <c r="EOF6" s="125"/>
      <c r="EOG6" s="125"/>
      <c r="EOH6" s="125"/>
      <c r="EOI6" s="125"/>
      <c r="EOJ6" s="125"/>
      <c r="EOK6" s="125"/>
      <c r="EOL6" s="125"/>
      <c r="EOM6" s="125"/>
      <c r="EON6" s="125"/>
      <c r="EOO6" s="125"/>
      <c r="EOP6" s="125"/>
      <c r="EOQ6" s="125"/>
      <c r="EOR6" s="125"/>
      <c r="EOS6" s="125"/>
      <c r="EOT6" s="125"/>
      <c r="EOU6" s="125"/>
      <c r="EOV6" s="125"/>
      <c r="EOW6" s="125"/>
      <c r="EOX6" s="125"/>
      <c r="EOY6" s="125"/>
      <c r="EOZ6" s="125"/>
      <c r="EPA6" s="125"/>
      <c r="EPB6" s="125"/>
      <c r="EPC6" s="125"/>
      <c r="EPD6" s="125"/>
      <c r="EPE6" s="125"/>
      <c r="EPF6" s="125"/>
      <c r="EPG6" s="125"/>
      <c r="EPH6" s="125"/>
      <c r="EPI6" s="125"/>
      <c r="EPJ6" s="125"/>
      <c r="EPK6" s="125"/>
      <c r="EPL6" s="125"/>
      <c r="EPM6" s="125"/>
      <c r="EPN6" s="125"/>
      <c r="EPO6" s="125"/>
      <c r="EPP6" s="125"/>
      <c r="EPQ6" s="125"/>
      <c r="EPR6" s="125"/>
      <c r="EPS6" s="125"/>
      <c r="EPT6" s="125"/>
      <c r="EPU6" s="125"/>
      <c r="EPV6" s="125"/>
      <c r="EPW6" s="125"/>
      <c r="EPX6" s="125"/>
      <c r="EPY6" s="125"/>
      <c r="EPZ6" s="125"/>
      <c r="EQA6" s="125"/>
      <c r="EQB6" s="125"/>
      <c r="EQC6" s="125"/>
      <c r="EQD6" s="125"/>
      <c r="EQE6" s="125"/>
      <c r="EQF6" s="125"/>
      <c r="EQG6" s="125"/>
      <c r="EQH6" s="125"/>
      <c r="EQI6" s="125"/>
      <c r="EQJ6" s="125"/>
      <c r="EQK6" s="125"/>
      <c r="EQL6" s="125"/>
      <c r="EQM6" s="125"/>
      <c r="EQN6" s="125"/>
      <c r="EQO6" s="125"/>
      <c r="EQP6" s="125"/>
      <c r="EQQ6" s="125"/>
      <c r="EQR6" s="125"/>
      <c r="EQS6" s="125"/>
      <c r="EQT6" s="125"/>
      <c r="EQU6" s="125"/>
      <c r="EQV6" s="125"/>
      <c r="EQW6" s="125"/>
      <c r="EQX6" s="125"/>
      <c r="EQY6" s="125"/>
      <c r="EQZ6" s="125"/>
      <c r="ERA6" s="125"/>
      <c r="ERB6" s="125"/>
      <c r="ERC6" s="125"/>
      <c r="ERD6" s="125"/>
      <c r="ERE6" s="125"/>
      <c r="ERF6" s="125"/>
      <c r="ERG6" s="125"/>
      <c r="ERH6" s="125"/>
      <c r="ERI6" s="125"/>
      <c r="ERJ6" s="125"/>
      <c r="ERK6" s="125"/>
      <c r="ERL6" s="125"/>
      <c r="ERM6" s="125"/>
      <c r="ERN6" s="125"/>
      <c r="ERO6" s="125"/>
      <c r="ERP6" s="125"/>
      <c r="ERQ6" s="125"/>
      <c r="ERR6" s="125"/>
      <c r="ERS6" s="125"/>
      <c r="ERT6" s="125"/>
      <c r="ERU6" s="125"/>
      <c r="ERV6" s="125"/>
      <c r="ERW6" s="125"/>
      <c r="ERX6" s="125"/>
      <c r="ERY6" s="125"/>
      <c r="ERZ6" s="125"/>
      <c r="ESA6" s="125"/>
      <c r="ESB6" s="125"/>
      <c r="ESC6" s="125"/>
      <c r="ESD6" s="125"/>
      <c r="ESE6" s="125"/>
      <c r="ESF6" s="125"/>
      <c r="ESG6" s="125"/>
      <c r="ESH6" s="125"/>
      <c r="ESI6" s="125"/>
      <c r="ESJ6" s="125"/>
      <c r="ESK6" s="125"/>
      <c r="ESL6" s="125"/>
      <c r="ESM6" s="125"/>
      <c r="ESN6" s="125"/>
      <c r="ESO6" s="125"/>
      <c r="ESP6" s="125"/>
      <c r="ESQ6" s="125"/>
      <c r="ESR6" s="125"/>
      <c r="ESS6" s="125"/>
      <c r="EST6" s="125"/>
      <c r="ESU6" s="125"/>
      <c r="ESV6" s="125"/>
      <c r="ESW6" s="125"/>
      <c r="ESX6" s="125"/>
      <c r="ESY6" s="125"/>
      <c r="ESZ6" s="125"/>
      <c r="ETA6" s="125"/>
      <c r="ETB6" s="125"/>
      <c r="ETC6" s="125"/>
      <c r="ETD6" s="125"/>
      <c r="ETE6" s="125"/>
      <c r="ETF6" s="125"/>
      <c r="ETG6" s="125"/>
      <c r="ETH6" s="125"/>
      <c r="ETI6" s="125"/>
      <c r="ETJ6" s="125"/>
      <c r="ETK6" s="125"/>
      <c r="ETL6" s="125"/>
      <c r="ETM6" s="125"/>
      <c r="ETN6" s="125"/>
      <c r="ETO6" s="125"/>
      <c r="ETP6" s="125"/>
      <c r="ETQ6" s="125"/>
      <c r="ETR6" s="125"/>
      <c r="ETS6" s="125"/>
      <c r="ETT6" s="125"/>
      <c r="ETU6" s="125"/>
      <c r="ETV6" s="125"/>
      <c r="ETW6" s="125"/>
      <c r="ETX6" s="125"/>
      <c r="ETY6" s="125"/>
      <c r="ETZ6" s="125"/>
      <c r="EUA6" s="125"/>
      <c r="EUB6" s="125"/>
      <c r="EUC6" s="125"/>
      <c r="EUD6" s="125"/>
      <c r="EUE6" s="125"/>
      <c r="EUF6" s="125"/>
      <c r="EUG6" s="125"/>
      <c r="EUH6" s="125"/>
      <c r="EUI6" s="125"/>
      <c r="EUJ6" s="125"/>
      <c r="EUK6" s="125"/>
      <c r="EUL6" s="125"/>
      <c r="EUM6" s="125"/>
      <c r="EUN6" s="125"/>
      <c r="EUO6" s="125"/>
      <c r="EUP6" s="125"/>
      <c r="EUQ6" s="125"/>
      <c r="EUR6" s="125"/>
      <c r="EUS6" s="125"/>
      <c r="EUT6" s="125"/>
      <c r="EUU6" s="125"/>
      <c r="EUV6" s="125"/>
      <c r="EUW6" s="125"/>
      <c r="EUX6" s="125"/>
      <c r="EUY6" s="125"/>
      <c r="EUZ6" s="125"/>
      <c r="EVA6" s="125"/>
      <c r="EVB6" s="125"/>
      <c r="EVC6" s="125"/>
      <c r="EVD6" s="125"/>
      <c r="EVE6" s="125"/>
      <c r="EVF6" s="125"/>
      <c r="EVG6" s="125"/>
      <c r="EVH6" s="125"/>
      <c r="EVI6" s="125"/>
      <c r="EVJ6" s="125"/>
      <c r="EVK6" s="125"/>
      <c r="EVL6" s="125"/>
      <c r="EVM6" s="125"/>
      <c r="EVN6" s="125"/>
      <c r="EVO6" s="125"/>
      <c r="EVP6" s="125"/>
      <c r="EVQ6" s="125"/>
      <c r="EVR6" s="125"/>
      <c r="EVS6" s="125"/>
      <c r="EVT6" s="125"/>
      <c r="EVU6" s="125"/>
      <c r="EVV6" s="125"/>
      <c r="EVW6" s="125"/>
      <c r="EVX6" s="125"/>
      <c r="EVY6" s="125"/>
      <c r="EVZ6" s="125"/>
      <c r="EWA6" s="125"/>
      <c r="EWB6" s="125"/>
      <c r="EWC6" s="125"/>
      <c r="EWD6" s="125"/>
      <c r="EWE6" s="125"/>
      <c r="EWF6" s="125"/>
      <c r="EWG6" s="125"/>
      <c r="EWH6" s="125"/>
      <c r="EWI6" s="125"/>
      <c r="EWJ6" s="125"/>
      <c r="EWK6" s="125"/>
      <c r="EWL6" s="125"/>
      <c r="EWM6" s="125"/>
      <c r="EWN6" s="125"/>
      <c r="EWO6" s="125"/>
      <c r="EWP6" s="125"/>
      <c r="EWQ6" s="125"/>
      <c r="EWR6" s="125"/>
      <c r="EWS6" s="125"/>
      <c r="EWT6" s="125"/>
      <c r="EWU6" s="125"/>
      <c r="EWV6" s="125"/>
      <c r="EWW6" s="125"/>
      <c r="EWX6" s="125"/>
      <c r="EWY6" s="125"/>
      <c r="EWZ6" s="125"/>
      <c r="EXA6" s="125"/>
      <c r="EXB6" s="125"/>
      <c r="EXC6" s="125"/>
      <c r="EXD6" s="125"/>
      <c r="EXE6" s="125"/>
      <c r="EXF6" s="125"/>
      <c r="EXG6" s="125"/>
      <c r="EXH6" s="125"/>
      <c r="EXI6" s="125"/>
      <c r="EXJ6" s="125"/>
      <c r="EXK6" s="125"/>
      <c r="EXL6" s="125"/>
      <c r="EXM6" s="125"/>
      <c r="EXN6" s="125"/>
      <c r="EXO6" s="125"/>
      <c r="EXP6" s="125"/>
      <c r="EXQ6" s="125"/>
      <c r="EXR6" s="125"/>
      <c r="EXS6" s="125"/>
      <c r="EXT6" s="125"/>
      <c r="EXU6" s="125"/>
      <c r="EXV6" s="125"/>
      <c r="EXW6" s="125"/>
      <c r="EXX6" s="125"/>
      <c r="EXY6" s="125"/>
      <c r="EXZ6" s="125"/>
      <c r="EYA6" s="125"/>
      <c r="EYB6" s="125"/>
      <c r="EYC6" s="125"/>
      <c r="EYD6" s="125"/>
      <c r="EYE6" s="125"/>
      <c r="EYF6" s="125"/>
      <c r="EYG6" s="125"/>
      <c r="EYH6" s="125"/>
      <c r="EYI6" s="125"/>
      <c r="EYJ6" s="125"/>
      <c r="EYK6" s="125"/>
      <c r="EYL6" s="125"/>
      <c r="EYM6" s="125"/>
      <c r="EYN6" s="125"/>
      <c r="EYO6" s="125"/>
      <c r="EYP6" s="125"/>
      <c r="EYQ6" s="125"/>
      <c r="EYR6" s="125"/>
      <c r="EYS6" s="125"/>
      <c r="EYT6" s="125"/>
      <c r="EYU6" s="125"/>
      <c r="EYV6" s="125"/>
      <c r="EYW6" s="125"/>
      <c r="EYX6" s="125"/>
      <c r="EYY6" s="125"/>
      <c r="EYZ6" s="125"/>
      <c r="EZA6" s="125"/>
      <c r="EZB6" s="125"/>
      <c r="EZC6" s="125"/>
      <c r="EZD6" s="125"/>
      <c r="EZE6" s="125"/>
      <c r="EZF6" s="125"/>
      <c r="EZG6" s="125"/>
      <c r="EZH6" s="125"/>
      <c r="EZI6" s="125"/>
      <c r="EZJ6" s="125"/>
      <c r="EZK6" s="125"/>
      <c r="EZL6" s="125"/>
      <c r="EZM6" s="125"/>
      <c r="EZN6" s="125"/>
      <c r="EZO6" s="125"/>
      <c r="EZP6" s="125"/>
      <c r="EZQ6" s="125"/>
      <c r="EZR6" s="125"/>
      <c r="EZS6" s="125"/>
      <c r="EZT6" s="125"/>
      <c r="EZU6" s="125"/>
      <c r="EZV6" s="125"/>
      <c r="EZW6" s="125"/>
      <c r="EZX6" s="125"/>
      <c r="EZY6" s="125"/>
      <c r="EZZ6" s="125"/>
      <c r="FAA6" s="125"/>
      <c r="FAB6" s="125"/>
      <c r="FAC6" s="125"/>
      <c r="FAD6" s="125"/>
      <c r="FAE6" s="125"/>
      <c r="FAF6" s="125"/>
      <c r="FAG6" s="125"/>
      <c r="FAH6" s="125"/>
      <c r="FAI6" s="125"/>
      <c r="FAJ6" s="125"/>
      <c r="FAK6" s="125"/>
      <c r="FAL6" s="125"/>
      <c r="FAM6" s="125"/>
      <c r="FAN6" s="125"/>
      <c r="FAO6" s="125"/>
      <c r="FAP6" s="125"/>
      <c r="FAQ6" s="125"/>
      <c r="FAR6" s="125"/>
      <c r="FAS6" s="125"/>
      <c r="FAT6" s="125"/>
      <c r="FAU6" s="125"/>
      <c r="FAV6" s="125"/>
      <c r="FAW6" s="125"/>
      <c r="FAX6" s="125"/>
      <c r="FAY6" s="125"/>
      <c r="FAZ6" s="125"/>
      <c r="FBA6" s="125"/>
      <c r="FBB6" s="125"/>
      <c r="FBC6" s="125"/>
      <c r="FBD6" s="125"/>
      <c r="FBE6" s="125"/>
      <c r="FBF6" s="125"/>
      <c r="FBG6" s="125"/>
      <c r="FBH6" s="125"/>
      <c r="FBI6" s="125"/>
      <c r="FBJ6" s="125"/>
      <c r="FBK6" s="125"/>
      <c r="FBL6" s="125"/>
      <c r="FBM6" s="125"/>
      <c r="FBN6" s="125"/>
      <c r="FBO6" s="125"/>
      <c r="FBP6" s="125"/>
      <c r="FBQ6" s="125"/>
      <c r="FBR6" s="125"/>
      <c r="FBS6" s="125"/>
      <c r="FBT6" s="125"/>
      <c r="FBU6" s="125"/>
      <c r="FBV6" s="125"/>
      <c r="FBW6" s="125"/>
      <c r="FBX6" s="125"/>
      <c r="FBY6" s="125"/>
      <c r="FBZ6" s="125"/>
      <c r="FCA6" s="125"/>
      <c r="FCB6" s="125"/>
      <c r="FCC6" s="125"/>
      <c r="FCD6" s="125"/>
      <c r="FCE6" s="125"/>
      <c r="FCF6" s="125"/>
      <c r="FCG6" s="125"/>
      <c r="FCH6" s="125"/>
      <c r="FCI6" s="125"/>
      <c r="FCJ6" s="125"/>
      <c r="FCK6" s="125"/>
      <c r="FCL6" s="125"/>
      <c r="FCM6" s="125"/>
      <c r="FCN6" s="125"/>
      <c r="FCO6" s="125"/>
      <c r="FCP6" s="125"/>
      <c r="FCQ6" s="125"/>
      <c r="FCR6" s="125"/>
      <c r="FCS6" s="125"/>
      <c r="FCT6" s="125"/>
      <c r="FCU6" s="125"/>
      <c r="FCV6" s="125"/>
      <c r="FCW6" s="125"/>
      <c r="FCX6" s="125"/>
      <c r="FCY6" s="125"/>
      <c r="FCZ6" s="125"/>
      <c r="FDA6" s="125"/>
      <c r="FDB6" s="125"/>
      <c r="FDC6" s="125"/>
      <c r="FDD6" s="125"/>
      <c r="FDE6" s="125"/>
      <c r="FDF6" s="125"/>
      <c r="FDG6" s="125"/>
      <c r="FDH6" s="125"/>
      <c r="FDI6" s="125"/>
      <c r="FDJ6" s="125"/>
      <c r="FDK6" s="125"/>
      <c r="FDL6" s="125"/>
      <c r="FDM6" s="125"/>
      <c r="FDN6" s="125"/>
      <c r="FDO6" s="125"/>
      <c r="FDP6" s="125"/>
      <c r="FDQ6" s="125"/>
      <c r="FDR6" s="125"/>
      <c r="FDS6" s="125"/>
      <c r="FDT6" s="125"/>
      <c r="FDU6" s="125"/>
      <c r="FDV6" s="125"/>
      <c r="FDW6" s="125"/>
      <c r="FDX6" s="125"/>
      <c r="FDY6" s="125"/>
      <c r="FDZ6" s="125"/>
      <c r="FEA6" s="125"/>
      <c r="FEB6" s="125"/>
      <c r="FEC6" s="125"/>
      <c r="FED6" s="125"/>
      <c r="FEE6" s="125"/>
      <c r="FEF6" s="125"/>
      <c r="FEG6" s="125"/>
      <c r="FEH6" s="125"/>
      <c r="FEI6" s="125"/>
      <c r="FEJ6" s="125"/>
      <c r="FEK6" s="125"/>
      <c r="FEL6" s="125"/>
      <c r="FEM6" s="125"/>
      <c r="FEN6" s="125"/>
      <c r="FEO6" s="125"/>
      <c r="FEP6" s="125"/>
      <c r="FEQ6" s="125"/>
      <c r="FER6" s="125"/>
      <c r="FES6" s="125"/>
      <c r="FET6" s="125"/>
      <c r="FEU6" s="125"/>
      <c r="FEV6" s="125"/>
      <c r="FEW6" s="125"/>
      <c r="FEX6" s="125"/>
      <c r="FEY6" s="125"/>
      <c r="FEZ6" s="125"/>
      <c r="FFA6" s="125"/>
      <c r="FFB6" s="125"/>
      <c r="FFC6" s="125"/>
      <c r="FFD6" s="125"/>
      <c r="FFE6" s="125"/>
      <c r="FFF6" s="125"/>
      <c r="FFG6" s="125"/>
      <c r="FFH6" s="125"/>
      <c r="FFI6" s="125"/>
      <c r="FFJ6" s="125"/>
      <c r="FFK6" s="125"/>
      <c r="FFL6" s="125"/>
      <c r="FFM6" s="125"/>
      <c r="FFN6" s="125"/>
      <c r="FFO6" s="125"/>
      <c r="FFP6" s="125"/>
      <c r="FFQ6" s="125"/>
      <c r="FFR6" s="125"/>
      <c r="FFS6" s="125"/>
      <c r="FFT6" s="125"/>
      <c r="FFU6" s="125"/>
      <c r="FFV6" s="125"/>
      <c r="FFW6" s="125"/>
      <c r="FFX6" s="125"/>
      <c r="FFY6" s="125"/>
      <c r="FFZ6" s="125"/>
      <c r="FGA6" s="125"/>
      <c r="FGB6" s="125"/>
      <c r="FGC6" s="125"/>
      <c r="FGD6" s="125"/>
      <c r="FGE6" s="125"/>
      <c r="FGF6" s="125"/>
      <c r="FGG6" s="125"/>
      <c r="FGH6" s="125"/>
      <c r="FGI6" s="125"/>
      <c r="FGJ6" s="125"/>
      <c r="FGK6" s="125"/>
      <c r="FGL6" s="125"/>
      <c r="FGM6" s="125"/>
      <c r="FGN6" s="125"/>
      <c r="FGO6" s="125"/>
      <c r="FGP6" s="125"/>
      <c r="FGQ6" s="125"/>
      <c r="FGR6" s="125"/>
      <c r="FGS6" s="125"/>
      <c r="FGT6" s="125"/>
      <c r="FGU6" s="125"/>
      <c r="FGV6" s="125"/>
      <c r="FGW6" s="125"/>
      <c r="FGX6" s="125"/>
      <c r="FGY6" s="125"/>
      <c r="FGZ6" s="125"/>
      <c r="FHA6" s="125"/>
      <c r="FHB6" s="125"/>
      <c r="FHC6" s="125"/>
      <c r="FHD6" s="125"/>
      <c r="FHE6" s="125"/>
      <c r="FHF6" s="125"/>
      <c r="FHG6" s="125"/>
      <c r="FHH6" s="125"/>
      <c r="FHI6" s="125"/>
      <c r="FHJ6" s="125"/>
      <c r="FHK6" s="125"/>
      <c r="FHL6" s="125"/>
      <c r="FHM6" s="125"/>
      <c r="FHN6" s="125"/>
      <c r="FHO6" s="125"/>
      <c r="FHP6" s="125"/>
      <c r="FHQ6" s="125"/>
      <c r="FHR6" s="125"/>
      <c r="FHS6" s="125"/>
      <c r="FHT6" s="125"/>
      <c r="FHU6" s="125"/>
      <c r="FHV6" s="125"/>
      <c r="FHW6" s="125"/>
      <c r="FHX6" s="125"/>
      <c r="FHY6" s="125"/>
      <c r="FHZ6" s="125"/>
      <c r="FIA6" s="125"/>
      <c r="FIB6" s="125"/>
      <c r="FIC6" s="125"/>
      <c r="FID6" s="125"/>
      <c r="FIE6" s="125"/>
      <c r="FIF6" s="125"/>
      <c r="FIG6" s="125"/>
      <c r="FIH6" s="125"/>
      <c r="FII6" s="125"/>
      <c r="FIJ6" s="125"/>
      <c r="FIK6" s="125"/>
      <c r="FIL6" s="125"/>
      <c r="FIM6" s="125"/>
      <c r="FIN6" s="125"/>
      <c r="FIO6" s="125"/>
      <c r="FIP6" s="125"/>
      <c r="FIQ6" s="125"/>
      <c r="FIR6" s="125"/>
      <c r="FIS6" s="125"/>
      <c r="FIT6" s="125"/>
      <c r="FIU6" s="125"/>
      <c r="FIV6" s="125"/>
      <c r="FIW6" s="125"/>
      <c r="FIX6" s="125"/>
      <c r="FIY6" s="125"/>
      <c r="FIZ6" s="125"/>
      <c r="FJA6" s="125"/>
      <c r="FJB6" s="125"/>
      <c r="FJC6" s="125"/>
      <c r="FJD6" s="125"/>
      <c r="FJE6" s="125"/>
      <c r="FJF6" s="125"/>
      <c r="FJG6" s="125"/>
      <c r="FJH6" s="125"/>
      <c r="FJI6" s="125"/>
      <c r="FJJ6" s="125"/>
      <c r="FJK6" s="125"/>
      <c r="FJL6" s="125"/>
      <c r="FJM6" s="125"/>
      <c r="FJN6" s="125"/>
      <c r="FJO6" s="125"/>
      <c r="FJP6" s="125"/>
      <c r="FJQ6" s="125"/>
      <c r="FJR6" s="125"/>
      <c r="FJS6" s="125"/>
      <c r="FJT6" s="125"/>
      <c r="FJU6" s="125"/>
      <c r="FJV6" s="125"/>
      <c r="FJW6" s="125"/>
      <c r="FJX6" s="125"/>
      <c r="FJY6" s="125"/>
      <c r="FJZ6" s="125"/>
      <c r="FKA6" s="125"/>
      <c r="FKB6" s="125"/>
      <c r="FKC6" s="125"/>
      <c r="FKD6" s="125"/>
      <c r="FKE6" s="125"/>
      <c r="FKF6" s="125"/>
      <c r="FKG6" s="125"/>
      <c r="FKH6" s="125"/>
      <c r="FKI6" s="125"/>
      <c r="FKJ6" s="125"/>
      <c r="FKK6" s="125"/>
      <c r="FKL6" s="125"/>
      <c r="FKM6" s="125"/>
      <c r="FKN6" s="125"/>
      <c r="FKO6" s="125"/>
      <c r="FKP6" s="125"/>
      <c r="FKQ6" s="125"/>
      <c r="FKR6" s="125"/>
      <c r="FKS6" s="125"/>
      <c r="FKT6" s="125"/>
      <c r="FKU6" s="125"/>
      <c r="FKV6" s="125"/>
      <c r="FKW6" s="125"/>
      <c r="FKX6" s="125"/>
      <c r="FKY6" s="125"/>
      <c r="FKZ6" s="125"/>
      <c r="FLA6" s="125"/>
      <c r="FLB6" s="125"/>
      <c r="FLC6" s="125"/>
      <c r="FLD6" s="125"/>
      <c r="FLE6" s="125"/>
      <c r="FLF6" s="125"/>
      <c r="FLG6" s="125"/>
      <c r="FLH6" s="125"/>
      <c r="FLI6" s="125"/>
      <c r="FLJ6" s="125"/>
      <c r="FLK6" s="125"/>
      <c r="FLL6" s="125"/>
      <c r="FLM6" s="125"/>
      <c r="FLN6" s="125"/>
      <c r="FLO6" s="125"/>
      <c r="FLP6" s="125"/>
      <c r="FLQ6" s="125"/>
      <c r="FLR6" s="125"/>
      <c r="FLS6" s="125"/>
      <c r="FLT6" s="125"/>
      <c r="FLU6" s="125"/>
      <c r="FLV6" s="125"/>
      <c r="FLW6" s="125"/>
      <c r="FLX6" s="125"/>
      <c r="FLY6" s="125"/>
      <c r="FLZ6" s="125"/>
      <c r="FMA6" s="125"/>
      <c r="FMB6" s="125"/>
      <c r="FMC6" s="125"/>
      <c r="FMD6" s="125"/>
      <c r="FME6" s="125"/>
      <c r="FMF6" s="125"/>
      <c r="FMG6" s="125"/>
      <c r="FMH6" s="125"/>
      <c r="FMI6" s="125"/>
      <c r="FMJ6" s="125"/>
      <c r="FMK6" s="125"/>
      <c r="FML6" s="125"/>
      <c r="FMM6" s="125"/>
      <c r="FMN6" s="125"/>
      <c r="FMO6" s="125"/>
      <c r="FMP6" s="125"/>
      <c r="FMQ6" s="125"/>
      <c r="FMR6" s="125"/>
      <c r="FMS6" s="125"/>
      <c r="FMT6" s="125"/>
      <c r="FMU6" s="125"/>
      <c r="FMV6" s="125"/>
      <c r="FMW6" s="125"/>
      <c r="FMX6" s="125"/>
      <c r="FMY6" s="125"/>
      <c r="FMZ6" s="125"/>
      <c r="FNA6" s="125"/>
      <c r="FNB6" s="125"/>
      <c r="FNC6" s="125"/>
      <c r="FND6" s="125"/>
      <c r="FNE6" s="125"/>
      <c r="FNF6" s="125"/>
      <c r="FNG6" s="125"/>
      <c r="FNH6" s="125"/>
      <c r="FNI6" s="125"/>
      <c r="FNJ6" s="125"/>
      <c r="FNK6" s="125"/>
      <c r="FNL6" s="125"/>
      <c r="FNM6" s="125"/>
      <c r="FNN6" s="125"/>
      <c r="FNO6" s="125"/>
      <c r="FNP6" s="125"/>
      <c r="FNQ6" s="125"/>
      <c r="FNR6" s="125"/>
      <c r="FNS6" s="125"/>
      <c r="FNT6" s="125"/>
      <c r="FNU6" s="125"/>
      <c r="FNV6" s="125"/>
      <c r="FNW6" s="125"/>
      <c r="FNX6" s="125"/>
      <c r="FNY6" s="125"/>
      <c r="FNZ6" s="125"/>
      <c r="FOA6" s="125"/>
      <c r="FOB6" s="125"/>
      <c r="FOC6" s="125"/>
      <c r="FOD6" s="125"/>
      <c r="FOE6" s="125"/>
      <c r="FOF6" s="125"/>
      <c r="FOG6" s="125"/>
      <c r="FOH6" s="125"/>
      <c r="FOI6" s="125"/>
      <c r="FOJ6" s="125"/>
      <c r="FOK6" s="125"/>
      <c r="FOL6" s="125"/>
      <c r="FOM6" s="125"/>
      <c r="FON6" s="125"/>
      <c r="FOO6" s="125"/>
      <c r="FOP6" s="125"/>
      <c r="FOQ6" s="125"/>
      <c r="FOR6" s="125"/>
      <c r="FOS6" s="125"/>
      <c r="FOT6" s="125"/>
      <c r="FOU6" s="125"/>
      <c r="FOV6" s="125"/>
      <c r="FOW6" s="125"/>
      <c r="FOX6" s="125"/>
      <c r="FOY6" s="125"/>
      <c r="FOZ6" s="125"/>
      <c r="FPA6" s="125"/>
      <c r="FPB6" s="125"/>
      <c r="FPC6" s="125"/>
      <c r="FPD6" s="125"/>
      <c r="FPE6" s="125"/>
      <c r="FPF6" s="125"/>
      <c r="FPG6" s="125"/>
      <c r="FPH6" s="125"/>
      <c r="FPI6" s="125"/>
      <c r="FPJ6" s="125"/>
      <c r="FPK6" s="125"/>
      <c r="FPL6" s="125"/>
      <c r="FPM6" s="125"/>
      <c r="FPN6" s="125"/>
      <c r="FPO6" s="125"/>
      <c r="FPP6" s="125"/>
      <c r="FPQ6" s="125"/>
      <c r="FPR6" s="125"/>
      <c r="FPS6" s="125"/>
      <c r="FPT6" s="125"/>
      <c r="FPU6" s="125"/>
      <c r="FPV6" s="125"/>
      <c r="FPW6" s="125"/>
      <c r="FPX6" s="125"/>
      <c r="FPY6" s="125"/>
      <c r="FPZ6" s="125"/>
      <c r="FQA6" s="125"/>
      <c r="FQB6" s="125"/>
      <c r="FQC6" s="125"/>
      <c r="FQD6" s="125"/>
      <c r="FQE6" s="125"/>
      <c r="FQF6" s="125"/>
      <c r="FQG6" s="125"/>
      <c r="FQH6" s="125"/>
      <c r="FQI6" s="125"/>
      <c r="FQJ6" s="125"/>
      <c r="FQK6" s="125"/>
      <c r="FQL6" s="125"/>
      <c r="FQM6" s="125"/>
      <c r="FQN6" s="125"/>
      <c r="FQO6" s="125"/>
      <c r="FQP6" s="125"/>
      <c r="FQQ6" s="125"/>
      <c r="FQR6" s="125"/>
      <c r="FQS6" s="125"/>
      <c r="FQT6" s="125"/>
      <c r="FQU6" s="125"/>
      <c r="FQV6" s="125"/>
      <c r="FQW6" s="125"/>
      <c r="FQX6" s="125"/>
      <c r="FQY6" s="125"/>
      <c r="FQZ6" s="125"/>
      <c r="FRA6" s="125"/>
      <c r="FRB6" s="125"/>
      <c r="FRC6" s="125"/>
      <c r="FRD6" s="125"/>
      <c r="FRE6" s="125"/>
      <c r="FRF6" s="125"/>
      <c r="FRG6" s="125"/>
      <c r="FRH6" s="125"/>
      <c r="FRI6" s="125"/>
      <c r="FRJ6" s="125"/>
      <c r="FRK6" s="125"/>
      <c r="FRL6" s="125"/>
      <c r="FRM6" s="125"/>
      <c r="FRN6" s="125"/>
      <c r="FRO6" s="125"/>
      <c r="FRP6" s="125"/>
      <c r="FRQ6" s="125"/>
      <c r="FRR6" s="125"/>
      <c r="FRS6" s="125"/>
      <c r="FRT6" s="125"/>
      <c r="FRU6" s="125"/>
      <c r="FRV6" s="125"/>
      <c r="FRW6" s="125"/>
      <c r="FRX6" s="125"/>
      <c r="FRY6" s="125"/>
      <c r="FRZ6" s="125"/>
      <c r="FSA6" s="125"/>
      <c r="FSB6" s="125"/>
      <c r="FSC6" s="125"/>
      <c r="FSD6" s="125"/>
      <c r="FSE6" s="125"/>
      <c r="FSF6" s="125"/>
      <c r="FSG6" s="125"/>
      <c r="FSH6" s="125"/>
      <c r="FSI6" s="125"/>
      <c r="FSJ6" s="125"/>
      <c r="FSK6" s="125"/>
      <c r="FSL6" s="125"/>
      <c r="FSM6" s="125"/>
      <c r="FSN6" s="125"/>
      <c r="FSO6" s="125"/>
      <c r="FSP6" s="125"/>
      <c r="FSQ6" s="125"/>
      <c r="FSR6" s="125"/>
      <c r="FSS6" s="125"/>
      <c r="FST6" s="125"/>
      <c r="FSU6" s="125"/>
      <c r="FSV6" s="125"/>
      <c r="FSW6" s="125"/>
      <c r="FSX6" s="125"/>
      <c r="FSY6" s="125"/>
      <c r="FSZ6" s="125"/>
      <c r="FTA6" s="125"/>
      <c r="FTB6" s="125"/>
      <c r="FTC6" s="125"/>
      <c r="FTD6" s="125"/>
      <c r="FTE6" s="125"/>
      <c r="FTF6" s="125"/>
      <c r="FTG6" s="125"/>
      <c r="FTH6" s="125"/>
      <c r="FTI6" s="125"/>
      <c r="FTJ6" s="125"/>
      <c r="FTK6" s="125"/>
      <c r="FTL6" s="125"/>
      <c r="FTM6" s="125"/>
      <c r="FTN6" s="125"/>
      <c r="FTO6" s="125"/>
      <c r="FTP6" s="125"/>
      <c r="FTQ6" s="125"/>
      <c r="FTR6" s="125"/>
      <c r="FTS6" s="125"/>
      <c r="FTT6" s="125"/>
      <c r="FTU6" s="125"/>
      <c r="FTV6" s="125"/>
      <c r="FTW6" s="125"/>
      <c r="FTX6" s="125"/>
      <c r="FTY6" s="125"/>
      <c r="FTZ6" s="125"/>
      <c r="FUA6" s="125"/>
      <c r="FUB6" s="125"/>
      <c r="FUC6" s="125"/>
      <c r="FUD6" s="125"/>
      <c r="FUE6" s="125"/>
      <c r="FUF6" s="125"/>
      <c r="FUG6" s="125"/>
      <c r="FUH6" s="125"/>
      <c r="FUI6" s="125"/>
      <c r="FUJ6" s="125"/>
      <c r="FUK6" s="125"/>
      <c r="FUL6" s="125"/>
      <c r="FUM6" s="125"/>
      <c r="FUN6" s="125"/>
      <c r="FUO6" s="125"/>
      <c r="FUP6" s="125"/>
      <c r="FUQ6" s="125"/>
      <c r="FUR6" s="125"/>
      <c r="FUS6" s="125"/>
      <c r="FUT6" s="125"/>
      <c r="FUU6" s="125"/>
      <c r="FUV6" s="125"/>
      <c r="FUW6" s="125"/>
      <c r="FUX6" s="125"/>
      <c r="FUY6" s="125"/>
      <c r="FUZ6" s="125"/>
      <c r="FVA6" s="125"/>
      <c r="FVB6" s="125"/>
      <c r="FVC6" s="125"/>
      <c r="FVD6" s="125"/>
      <c r="FVE6" s="125"/>
      <c r="FVF6" s="125"/>
      <c r="FVG6" s="125"/>
      <c r="FVH6" s="125"/>
      <c r="FVI6" s="125"/>
      <c r="FVJ6" s="125"/>
      <c r="FVK6" s="125"/>
      <c r="FVL6" s="125"/>
      <c r="FVM6" s="125"/>
      <c r="FVN6" s="125"/>
      <c r="FVO6" s="125"/>
      <c r="FVP6" s="125"/>
      <c r="FVQ6" s="125"/>
      <c r="FVR6" s="125"/>
      <c r="FVS6" s="125"/>
      <c r="FVT6" s="125"/>
      <c r="FVU6" s="125"/>
      <c r="FVV6" s="125"/>
      <c r="FVW6" s="125"/>
      <c r="FVX6" s="125"/>
      <c r="FVY6" s="125"/>
      <c r="FVZ6" s="125"/>
      <c r="FWA6" s="125"/>
      <c r="FWB6" s="125"/>
      <c r="FWC6" s="125"/>
      <c r="FWD6" s="125"/>
      <c r="FWE6" s="125"/>
      <c r="FWF6" s="125"/>
      <c r="FWG6" s="125"/>
      <c r="FWH6" s="125"/>
      <c r="FWI6" s="125"/>
      <c r="FWJ6" s="125"/>
      <c r="FWK6" s="125"/>
      <c r="FWL6" s="125"/>
      <c r="FWM6" s="125"/>
      <c r="FWN6" s="125"/>
      <c r="FWO6" s="125"/>
      <c r="FWP6" s="125"/>
      <c r="FWQ6" s="125"/>
      <c r="FWR6" s="125"/>
      <c r="FWS6" s="125"/>
      <c r="FWT6" s="125"/>
      <c r="FWU6" s="125"/>
      <c r="FWV6" s="125"/>
      <c r="FWW6" s="125"/>
      <c r="FWX6" s="125"/>
      <c r="FWY6" s="125"/>
      <c r="FWZ6" s="125"/>
      <c r="FXA6" s="125"/>
      <c r="FXB6" s="125"/>
      <c r="FXC6" s="125"/>
      <c r="FXD6" s="125"/>
      <c r="FXE6" s="125"/>
      <c r="FXF6" s="125"/>
      <c r="FXG6" s="125"/>
      <c r="FXH6" s="125"/>
      <c r="FXI6" s="125"/>
      <c r="FXJ6" s="125"/>
      <c r="FXK6" s="125"/>
      <c r="FXL6" s="125"/>
      <c r="FXM6" s="125"/>
      <c r="FXN6" s="125"/>
      <c r="FXO6" s="125"/>
      <c r="FXP6" s="125"/>
      <c r="FXQ6" s="125"/>
      <c r="FXR6" s="125"/>
      <c r="FXS6" s="125"/>
      <c r="FXT6" s="125"/>
      <c r="FXU6" s="125"/>
      <c r="FXV6" s="125"/>
      <c r="FXW6" s="125"/>
      <c r="FXX6" s="125"/>
      <c r="FXY6" s="125"/>
      <c r="FXZ6" s="125"/>
      <c r="FYA6" s="125"/>
      <c r="FYB6" s="125"/>
      <c r="FYC6" s="125"/>
      <c r="FYD6" s="125"/>
      <c r="FYE6" s="125"/>
      <c r="FYF6" s="125"/>
      <c r="FYG6" s="125"/>
      <c r="FYH6" s="125"/>
      <c r="FYI6" s="125"/>
      <c r="FYJ6" s="125"/>
      <c r="FYK6" s="125"/>
      <c r="FYL6" s="125"/>
      <c r="FYM6" s="125"/>
      <c r="FYN6" s="125"/>
      <c r="FYO6" s="125"/>
      <c r="FYP6" s="125"/>
      <c r="FYQ6" s="125"/>
      <c r="FYR6" s="125"/>
      <c r="FYS6" s="125"/>
      <c r="FYT6" s="125"/>
      <c r="FYU6" s="125"/>
      <c r="FYV6" s="125"/>
      <c r="FYW6" s="125"/>
      <c r="FYX6" s="125"/>
      <c r="FYY6" s="125"/>
      <c r="FYZ6" s="125"/>
      <c r="FZA6" s="125"/>
      <c r="FZB6" s="125"/>
      <c r="FZC6" s="125"/>
      <c r="FZD6" s="125"/>
      <c r="FZE6" s="125"/>
      <c r="FZF6" s="125"/>
      <c r="FZG6" s="125"/>
      <c r="FZH6" s="125"/>
      <c r="FZI6" s="125"/>
      <c r="FZJ6" s="125"/>
      <c r="FZK6" s="125"/>
      <c r="FZL6" s="125"/>
      <c r="FZM6" s="125"/>
      <c r="FZN6" s="125"/>
      <c r="FZO6" s="125"/>
      <c r="FZP6" s="125"/>
      <c r="FZQ6" s="125"/>
      <c r="FZR6" s="125"/>
      <c r="FZS6" s="125"/>
      <c r="FZT6" s="125"/>
      <c r="FZU6" s="125"/>
      <c r="FZV6" s="125"/>
      <c r="FZW6" s="125"/>
      <c r="FZX6" s="125"/>
      <c r="FZY6" s="125"/>
      <c r="FZZ6" s="125"/>
      <c r="GAA6" s="125"/>
      <c r="GAB6" s="125"/>
      <c r="GAC6" s="125"/>
      <c r="GAD6" s="125"/>
      <c r="GAE6" s="125"/>
      <c r="GAF6" s="125"/>
      <c r="GAG6" s="125"/>
      <c r="GAH6" s="125"/>
      <c r="GAI6" s="125"/>
      <c r="GAJ6" s="125"/>
      <c r="GAK6" s="125"/>
      <c r="GAL6" s="125"/>
      <c r="GAM6" s="125"/>
      <c r="GAN6" s="125"/>
      <c r="GAO6" s="125"/>
      <c r="GAP6" s="125"/>
      <c r="GAQ6" s="125"/>
      <c r="GAR6" s="125"/>
      <c r="GAS6" s="125"/>
      <c r="GAT6" s="125"/>
      <c r="GAU6" s="125"/>
      <c r="GAV6" s="125"/>
      <c r="GAW6" s="125"/>
      <c r="GAX6" s="125"/>
      <c r="GAY6" s="125"/>
      <c r="GAZ6" s="125"/>
      <c r="GBA6" s="125"/>
      <c r="GBB6" s="125"/>
      <c r="GBC6" s="125"/>
      <c r="GBD6" s="125"/>
      <c r="GBE6" s="125"/>
      <c r="GBF6" s="125"/>
      <c r="GBG6" s="125"/>
      <c r="GBH6" s="125"/>
      <c r="GBI6" s="125"/>
      <c r="GBJ6" s="125"/>
      <c r="GBK6" s="125"/>
      <c r="GBL6" s="125"/>
      <c r="GBM6" s="125"/>
      <c r="GBN6" s="125"/>
      <c r="GBO6" s="125"/>
      <c r="GBP6" s="125"/>
      <c r="GBQ6" s="125"/>
      <c r="GBR6" s="125"/>
      <c r="GBS6" s="125"/>
      <c r="GBT6" s="125"/>
      <c r="GBU6" s="125"/>
      <c r="GBV6" s="125"/>
      <c r="GBW6" s="125"/>
      <c r="GBX6" s="125"/>
      <c r="GBY6" s="125"/>
      <c r="GBZ6" s="125"/>
      <c r="GCA6" s="125"/>
      <c r="GCB6" s="125"/>
      <c r="GCC6" s="125"/>
      <c r="GCD6" s="125"/>
      <c r="GCE6" s="125"/>
      <c r="GCF6" s="125"/>
      <c r="GCG6" s="125"/>
      <c r="GCH6" s="125"/>
      <c r="GCI6" s="125"/>
      <c r="GCJ6" s="125"/>
      <c r="GCK6" s="125"/>
      <c r="GCL6" s="125"/>
      <c r="GCM6" s="125"/>
      <c r="GCN6" s="125"/>
      <c r="GCO6" s="125"/>
      <c r="GCP6" s="125"/>
      <c r="GCQ6" s="125"/>
      <c r="GCR6" s="125"/>
      <c r="GCS6" s="125"/>
      <c r="GCT6" s="125"/>
      <c r="GCU6" s="125"/>
      <c r="GCV6" s="125"/>
      <c r="GCW6" s="125"/>
      <c r="GCX6" s="125"/>
      <c r="GCY6" s="125"/>
      <c r="GCZ6" s="125"/>
      <c r="GDA6" s="125"/>
      <c r="GDB6" s="125"/>
      <c r="GDC6" s="125"/>
      <c r="GDD6" s="125"/>
      <c r="GDE6" s="125"/>
      <c r="GDF6" s="125"/>
      <c r="GDG6" s="125"/>
      <c r="GDH6" s="125"/>
      <c r="GDI6" s="125"/>
      <c r="GDJ6" s="125"/>
      <c r="GDK6" s="125"/>
      <c r="GDL6" s="125"/>
      <c r="GDM6" s="125"/>
      <c r="GDN6" s="125"/>
      <c r="GDO6" s="125"/>
      <c r="GDP6" s="125"/>
      <c r="GDQ6" s="125"/>
      <c r="GDR6" s="125"/>
      <c r="GDS6" s="125"/>
      <c r="GDT6" s="125"/>
      <c r="GDU6" s="125"/>
      <c r="GDV6" s="125"/>
      <c r="GDW6" s="125"/>
      <c r="GDX6" s="125"/>
      <c r="GDY6" s="125"/>
      <c r="GDZ6" s="125"/>
      <c r="GEA6" s="125"/>
      <c r="GEB6" s="125"/>
      <c r="GEC6" s="125"/>
      <c r="GED6" s="125"/>
      <c r="GEE6" s="125"/>
      <c r="GEF6" s="125"/>
      <c r="GEG6" s="125"/>
      <c r="GEH6" s="125"/>
      <c r="GEI6" s="125"/>
      <c r="GEJ6" s="125"/>
      <c r="GEK6" s="125"/>
      <c r="GEL6" s="125"/>
      <c r="GEM6" s="125"/>
      <c r="GEN6" s="125"/>
      <c r="GEO6" s="125"/>
      <c r="GEP6" s="125"/>
      <c r="GEQ6" s="125"/>
      <c r="GER6" s="125"/>
      <c r="GES6" s="125"/>
      <c r="GET6" s="125"/>
      <c r="GEU6" s="125"/>
      <c r="GEV6" s="125"/>
      <c r="GEW6" s="125"/>
      <c r="GEX6" s="125"/>
      <c r="GEY6" s="125"/>
      <c r="GEZ6" s="125"/>
      <c r="GFA6" s="125"/>
      <c r="GFB6" s="125"/>
      <c r="GFC6" s="125"/>
      <c r="GFD6" s="125"/>
      <c r="GFE6" s="125"/>
      <c r="GFF6" s="125"/>
      <c r="GFG6" s="125"/>
      <c r="GFH6" s="125"/>
      <c r="GFI6" s="125"/>
      <c r="GFJ6" s="125"/>
      <c r="GFK6" s="125"/>
      <c r="GFL6" s="125"/>
      <c r="GFM6" s="125"/>
      <c r="GFN6" s="125"/>
      <c r="GFO6" s="125"/>
      <c r="GFP6" s="125"/>
      <c r="GFQ6" s="125"/>
      <c r="GFR6" s="125"/>
      <c r="GFS6" s="125"/>
      <c r="GFT6" s="125"/>
      <c r="GFU6" s="125"/>
      <c r="GFV6" s="125"/>
      <c r="GFW6" s="125"/>
      <c r="GFX6" s="125"/>
      <c r="GFY6" s="125"/>
      <c r="GFZ6" s="125"/>
      <c r="GGA6" s="125"/>
      <c r="GGB6" s="125"/>
      <c r="GGC6" s="125"/>
      <c r="GGD6" s="125"/>
      <c r="GGE6" s="125"/>
      <c r="GGF6" s="125"/>
      <c r="GGG6" s="125"/>
      <c r="GGH6" s="125"/>
      <c r="GGI6" s="125"/>
      <c r="GGJ6" s="125"/>
      <c r="GGK6" s="125"/>
      <c r="GGL6" s="125"/>
      <c r="GGM6" s="125"/>
      <c r="GGN6" s="125"/>
      <c r="GGO6" s="125"/>
      <c r="GGP6" s="125"/>
      <c r="GGQ6" s="125"/>
      <c r="GGR6" s="125"/>
      <c r="GGS6" s="125"/>
      <c r="GGT6" s="125"/>
      <c r="GGU6" s="125"/>
      <c r="GGV6" s="125"/>
      <c r="GGW6" s="125"/>
      <c r="GGX6" s="125"/>
      <c r="GGY6" s="125"/>
      <c r="GGZ6" s="125"/>
      <c r="GHA6" s="125"/>
      <c r="GHB6" s="125"/>
      <c r="GHC6" s="125"/>
      <c r="GHD6" s="125"/>
      <c r="GHE6" s="125"/>
      <c r="GHF6" s="125"/>
      <c r="GHG6" s="125"/>
      <c r="GHH6" s="125"/>
      <c r="GHI6" s="125"/>
      <c r="GHJ6" s="125"/>
      <c r="GHK6" s="125"/>
      <c r="GHL6" s="125"/>
      <c r="GHM6" s="125"/>
      <c r="GHN6" s="125"/>
      <c r="GHO6" s="125"/>
      <c r="GHP6" s="125"/>
      <c r="GHQ6" s="125"/>
      <c r="GHR6" s="125"/>
      <c r="GHS6" s="125"/>
      <c r="GHT6" s="125"/>
      <c r="GHU6" s="125"/>
      <c r="GHV6" s="125"/>
      <c r="GHW6" s="125"/>
      <c r="GHX6" s="125"/>
      <c r="GHY6" s="125"/>
      <c r="GHZ6" s="125"/>
      <c r="GIA6" s="125"/>
      <c r="GIB6" s="125"/>
      <c r="GIC6" s="125"/>
      <c r="GID6" s="125"/>
      <c r="GIE6" s="125"/>
      <c r="GIF6" s="125"/>
      <c r="GIG6" s="125"/>
      <c r="GIH6" s="125"/>
      <c r="GII6" s="125"/>
      <c r="GIJ6" s="125"/>
      <c r="GIK6" s="125"/>
      <c r="GIL6" s="125"/>
      <c r="GIM6" s="125"/>
      <c r="GIN6" s="125"/>
      <c r="GIO6" s="125"/>
      <c r="GIP6" s="125"/>
      <c r="GIQ6" s="125"/>
      <c r="GIR6" s="125"/>
      <c r="GIS6" s="125"/>
      <c r="GIT6" s="125"/>
      <c r="GIU6" s="125"/>
      <c r="GIV6" s="125"/>
      <c r="GIW6" s="125"/>
      <c r="GIX6" s="125"/>
      <c r="GIY6" s="125"/>
      <c r="GIZ6" s="125"/>
      <c r="GJA6" s="125"/>
      <c r="GJB6" s="125"/>
      <c r="GJC6" s="125"/>
      <c r="GJD6" s="125"/>
      <c r="GJE6" s="125"/>
      <c r="GJF6" s="125"/>
      <c r="GJG6" s="125"/>
      <c r="GJH6" s="125"/>
      <c r="GJI6" s="125"/>
      <c r="GJJ6" s="125"/>
      <c r="GJK6" s="125"/>
      <c r="GJL6" s="125"/>
      <c r="GJM6" s="125"/>
      <c r="GJN6" s="125"/>
      <c r="GJO6" s="125"/>
      <c r="GJP6" s="125"/>
      <c r="GJQ6" s="125"/>
      <c r="GJR6" s="125"/>
      <c r="GJS6" s="125"/>
      <c r="GJT6" s="125"/>
      <c r="GJU6" s="125"/>
      <c r="GJV6" s="125"/>
      <c r="GJW6" s="125"/>
      <c r="GJX6" s="125"/>
      <c r="GJY6" s="125"/>
      <c r="GJZ6" s="125"/>
      <c r="GKA6" s="125"/>
      <c r="GKB6" s="125"/>
      <c r="GKC6" s="125"/>
      <c r="GKD6" s="125"/>
      <c r="GKE6" s="125"/>
      <c r="GKF6" s="125"/>
      <c r="GKG6" s="125"/>
      <c r="GKH6" s="125"/>
      <c r="GKI6" s="125"/>
      <c r="GKJ6" s="125"/>
      <c r="GKK6" s="125"/>
      <c r="GKL6" s="125"/>
      <c r="GKM6" s="125"/>
      <c r="GKN6" s="125"/>
      <c r="GKO6" s="125"/>
      <c r="GKP6" s="125"/>
      <c r="GKQ6" s="125"/>
      <c r="GKR6" s="125"/>
      <c r="GKS6" s="125"/>
      <c r="GKT6" s="125"/>
      <c r="GKU6" s="125"/>
      <c r="GKV6" s="125"/>
      <c r="GKW6" s="125"/>
      <c r="GKX6" s="125"/>
      <c r="GKY6" s="125"/>
      <c r="GKZ6" s="125"/>
      <c r="GLA6" s="125"/>
      <c r="GLB6" s="125"/>
      <c r="GLC6" s="125"/>
      <c r="GLD6" s="125"/>
      <c r="GLE6" s="125"/>
      <c r="GLF6" s="125"/>
      <c r="GLG6" s="125"/>
      <c r="GLH6" s="125"/>
      <c r="GLI6" s="125"/>
      <c r="GLJ6" s="125"/>
      <c r="GLK6" s="125"/>
      <c r="GLL6" s="125"/>
      <c r="GLM6" s="125"/>
      <c r="GLN6" s="125"/>
      <c r="GLO6" s="125"/>
      <c r="GLP6" s="125"/>
      <c r="GLQ6" s="125"/>
      <c r="GLR6" s="125"/>
      <c r="GLS6" s="125"/>
      <c r="GLT6" s="125"/>
      <c r="GLU6" s="125"/>
      <c r="GLV6" s="125"/>
      <c r="GLW6" s="125"/>
      <c r="GLX6" s="125"/>
      <c r="GLY6" s="125"/>
      <c r="GLZ6" s="125"/>
      <c r="GMA6" s="125"/>
      <c r="GMB6" s="125"/>
      <c r="GMC6" s="125"/>
      <c r="GMD6" s="125"/>
      <c r="GME6" s="125"/>
      <c r="GMF6" s="125"/>
      <c r="GMG6" s="125"/>
      <c r="GMH6" s="125"/>
      <c r="GMI6" s="125"/>
      <c r="GMJ6" s="125"/>
      <c r="GMK6" s="125"/>
      <c r="GML6" s="125"/>
      <c r="GMM6" s="125"/>
      <c r="GMN6" s="125"/>
      <c r="GMO6" s="125"/>
      <c r="GMP6" s="125"/>
      <c r="GMQ6" s="125"/>
      <c r="GMR6" s="125"/>
      <c r="GMS6" s="125"/>
      <c r="GMT6" s="125"/>
      <c r="GMU6" s="125"/>
      <c r="GMV6" s="125"/>
      <c r="GMW6" s="125"/>
      <c r="GMX6" s="125"/>
      <c r="GMY6" s="125"/>
      <c r="GMZ6" s="125"/>
      <c r="GNA6" s="125"/>
      <c r="GNB6" s="125"/>
      <c r="GNC6" s="125"/>
      <c r="GND6" s="125"/>
      <c r="GNE6" s="125"/>
      <c r="GNF6" s="125"/>
      <c r="GNG6" s="125"/>
      <c r="GNH6" s="125"/>
      <c r="GNI6" s="125"/>
      <c r="GNJ6" s="125"/>
      <c r="GNK6" s="125"/>
      <c r="GNL6" s="125"/>
      <c r="GNM6" s="125"/>
      <c r="GNN6" s="125"/>
      <c r="GNO6" s="125"/>
      <c r="GNP6" s="125"/>
      <c r="GNQ6" s="125"/>
      <c r="GNR6" s="125"/>
      <c r="GNS6" s="125"/>
      <c r="GNT6" s="125"/>
      <c r="GNU6" s="125"/>
      <c r="GNV6" s="125"/>
      <c r="GNW6" s="125"/>
      <c r="GNX6" s="125"/>
      <c r="GNY6" s="125"/>
      <c r="GNZ6" s="125"/>
      <c r="GOA6" s="125"/>
      <c r="GOB6" s="125"/>
      <c r="GOC6" s="125"/>
      <c r="GOD6" s="125"/>
      <c r="GOE6" s="125"/>
      <c r="GOF6" s="125"/>
      <c r="GOG6" s="125"/>
      <c r="GOH6" s="125"/>
      <c r="GOI6" s="125"/>
      <c r="GOJ6" s="125"/>
      <c r="GOK6" s="125"/>
      <c r="GOL6" s="125"/>
      <c r="GOM6" s="125"/>
      <c r="GON6" s="125"/>
      <c r="GOO6" s="125"/>
      <c r="GOP6" s="125"/>
      <c r="GOQ6" s="125"/>
      <c r="GOR6" s="125"/>
      <c r="GOS6" s="125"/>
      <c r="GOT6" s="125"/>
      <c r="GOU6" s="125"/>
      <c r="GOV6" s="125"/>
      <c r="GOW6" s="125"/>
      <c r="GOX6" s="125"/>
      <c r="GOY6" s="125"/>
      <c r="GOZ6" s="125"/>
      <c r="GPA6" s="125"/>
      <c r="GPB6" s="125"/>
      <c r="GPC6" s="125"/>
      <c r="GPD6" s="125"/>
      <c r="GPE6" s="125"/>
      <c r="GPF6" s="125"/>
      <c r="GPG6" s="125"/>
      <c r="GPH6" s="125"/>
      <c r="GPI6" s="125"/>
      <c r="GPJ6" s="125"/>
      <c r="GPK6" s="125"/>
      <c r="GPL6" s="125"/>
      <c r="GPM6" s="125"/>
      <c r="GPN6" s="125"/>
      <c r="GPO6" s="125"/>
      <c r="GPP6" s="125"/>
      <c r="GPQ6" s="125"/>
      <c r="GPR6" s="125"/>
      <c r="GPS6" s="125"/>
      <c r="GPT6" s="125"/>
      <c r="GPU6" s="125"/>
      <c r="GPV6" s="125"/>
      <c r="GPW6" s="125"/>
      <c r="GPX6" s="125"/>
      <c r="GPY6" s="125"/>
      <c r="GPZ6" s="125"/>
      <c r="GQA6" s="125"/>
      <c r="GQB6" s="125"/>
      <c r="GQC6" s="125"/>
      <c r="GQD6" s="125"/>
      <c r="GQE6" s="125"/>
      <c r="GQF6" s="125"/>
      <c r="GQG6" s="125"/>
      <c r="GQH6" s="125"/>
      <c r="GQI6" s="125"/>
      <c r="GQJ6" s="125"/>
      <c r="GQK6" s="125"/>
      <c r="GQL6" s="125"/>
      <c r="GQM6" s="125"/>
      <c r="GQN6" s="125"/>
      <c r="GQO6" s="125"/>
      <c r="GQP6" s="125"/>
      <c r="GQQ6" s="125"/>
      <c r="GQR6" s="125"/>
      <c r="GQS6" s="125"/>
      <c r="GQT6" s="125"/>
      <c r="GQU6" s="125"/>
      <c r="GQV6" s="125"/>
      <c r="GQW6" s="125"/>
      <c r="GQX6" s="125"/>
      <c r="GQY6" s="125"/>
      <c r="GQZ6" s="125"/>
      <c r="GRA6" s="125"/>
      <c r="GRB6" s="125"/>
      <c r="GRC6" s="125"/>
      <c r="GRD6" s="125"/>
      <c r="GRE6" s="125"/>
      <c r="GRF6" s="125"/>
      <c r="GRG6" s="125"/>
      <c r="GRH6" s="125"/>
      <c r="GRI6" s="125"/>
      <c r="GRJ6" s="125"/>
      <c r="GRK6" s="125"/>
      <c r="GRL6" s="125"/>
      <c r="GRM6" s="125"/>
      <c r="GRN6" s="125"/>
      <c r="GRO6" s="125"/>
      <c r="GRP6" s="125"/>
      <c r="GRQ6" s="125"/>
      <c r="GRR6" s="125"/>
      <c r="GRS6" s="125"/>
      <c r="GRT6" s="125"/>
      <c r="GRU6" s="125"/>
      <c r="GRV6" s="125"/>
      <c r="GRW6" s="125"/>
      <c r="GRX6" s="125"/>
      <c r="GRY6" s="125"/>
      <c r="GRZ6" s="125"/>
      <c r="GSA6" s="125"/>
      <c r="GSB6" s="125"/>
      <c r="GSC6" s="125"/>
      <c r="GSD6" s="125"/>
      <c r="GSE6" s="125"/>
      <c r="GSF6" s="125"/>
      <c r="GSG6" s="125"/>
      <c r="GSH6" s="125"/>
      <c r="GSI6" s="125"/>
      <c r="GSJ6" s="125"/>
      <c r="GSK6" s="125"/>
      <c r="GSL6" s="125"/>
      <c r="GSM6" s="125"/>
      <c r="GSN6" s="125"/>
      <c r="GSO6" s="125"/>
      <c r="GSP6" s="125"/>
      <c r="GSQ6" s="125"/>
      <c r="GSR6" s="125"/>
      <c r="GSS6" s="125"/>
      <c r="GST6" s="125"/>
      <c r="GSU6" s="125"/>
      <c r="GSV6" s="125"/>
      <c r="GSW6" s="125"/>
      <c r="GSX6" s="125"/>
      <c r="GSY6" s="125"/>
      <c r="GSZ6" s="125"/>
      <c r="GTA6" s="125"/>
      <c r="GTB6" s="125"/>
      <c r="GTC6" s="125"/>
      <c r="GTD6" s="125"/>
      <c r="GTE6" s="125"/>
      <c r="GTF6" s="125"/>
      <c r="GTG6" s="125"/>
      <c r="GTH6" s="125"/>
      <c r="GTI6" s="125"/>
      <c r="GTJ6" s="125"/>
      <c r="GTK6" s="125"/>
      <c r="GTL6" s="125"/>
      <c r="GTM6" s="125"/>
      <c r="GTN6" s="125"/>
      <c r="GTO6" s="125"/>
      <c r="GTP6" s="125"/>
      <c r="GTQ6" s="125"/>
      <c r="GTR6" s="125"/>
      <c r="GTS6" s="125"/>
      <c r="GTT6" s="125"/>
      <c r="GTU6" s="125"/>
      <c r="GTV6" s="125"/>
      <c r="GTW6" s="125"/>
      <c r="GTX6" s="125"/>
      <c r="GTY6" s="125"/>
      <c r="GTZ6" s="125"/>
      <c r="GUA6" s="125"/>
      <c r="GUB6" s="125"/>
      <c r="GUC6" s="125"/>
      <c r="GUD6" s="125"/>
      <c r="GUE6" s="125"/>
      <c r="GUF6" s="125"/>
      <c r="GUG6" s="125"/>
      <c r="GUH6" s="125"/>
      <c r="GUI6" s="125"/>
      <c r="GUJ6" s="125"/>
      <c r="GUK6" s="125"/>
      <c r="GUL6" s="125"/>
      <c r="GUM6" s="125"/>
      <c r="GUN6" s="125"/>
      <c r="GUO6" s="125"/>
      <c r="GUP6" s="125"/>
      <c r="GUQ6" s="125"/>
      <c r="GUR6" s="125"/>
      <c r="GUS6" s="125"/>
      <c r="GUT6" s="125"/>
      <c r="GUU6" s="125"/>
      <c r="GUV6" s="125"/>
      <c r="GUW6" s="125"/>
      <c r="GUX6" s="125"/>
      <c r="GUY6" s="125"/>
      <c r="GUZ6" s="125"/>
      <c r="GVA6" s="125"/>
      <c r="GVB6" s="125"/>
      <c r="GVC6" s="125"/>
      <c r="GVD6" s="125"/>
      <c r="GVE6" s="125"/>
      <c r="GVF6" s="125"/>
      <c r="GVG6" s="125"/>
      <c r="GVH6" s="125"/>
      <c r="GVI6" s="125"/>
      <c r="GVJ6" s="125"/>
      <c r="GVK6" s="125"/>
      <c r="GVL6" s="125"/>
      <c r="GVM6" s="125"/>
      <c r="GVN6" s="125"/>
      <c r="GVO6" s="125"/>
      <c r="GVP6" s="125"/>
      <c r="GVQ6" s="125"/>
      <c r="GVR6" s="125"/>
      <c r="GVS6" s="125"/>
      <c r="GVT6" s="125"/>
      <c r="GVU6" s="125"/>
      <c r="GVV6" s="125"/>
      <c r="GVW6" s="125"/>
      <c r="GVX6" s="125"/>
      <c r="GVY6" s="125"/>
      <c r="GVZ6" s="125"/>
      <c r="GWA6" s="125"/>
      <c r="GWB6" s="125"/>
      <c r="GWC6" s="125"/>
      <c r="GWD6" s="125"/>
      <c r="GWE6" s="125"/>
      <c r="GWF6" s="125"/>
      <c r="GWG6" s="125"/>
      <c r="GWH6" s="125"/>
      <c r="GWI6" s="125"/>
      <c r="GWJ6" s="125"/>
      <c r="GWK6" s="125"/>
      <c r="GWL6" s="125"/>
      <c r="GWM6" s="125"/>
      <c r="GWN6" s="125"/>
      <c r="GWO6" s="125"/>
      <c r="GWP6" s="125"/>
      <c r="GWQ6" s="125"/>
      <c r="GWR6" s="125"/>
      <c r="GWS6" s="125"/>
      <c r="GWT6" s="125"/>
      <c r="GWU6" s="125"/>
      <c r="GWV6" s="125"/>
      <c r="GWW6" s="125"/>
      <c r="GWX6" s="125"/>
      <c r="GWY6" s="125"/>
      <c r="GWZ6" s="125"/>
      <c r="GXA6" s="125"/>
      <c r="GXB6" s="125"/>
      <c r="GXC6" s="125"/>
      <c r="GXD6" s="125"/>
      <c r="GXE6" s="125"/>
      <c r="GXF6" s="125"/>
      <c r="GXG6" s="125"/>
      <c r="GXH6" s="125"/>
      <c r="GXI6" s="125"/>
      <c r="GXJ6" s="125"/>
      <c r="GXK6" s="125"/>
      <c r="GXL6" s="125"/>
      <c r="GXM6" s="125"/>
      <c r="GXN6" s="125"/>
      <c r="GXO6" s="125"/>
      <c r="GXP6" s="125"/>
      <c r="GXQ6" s="125"/>
      <c r="GXR6" s="125"/>
      <c r="GXS6" s="125"/>
      <c r="GXT6" s="125"/>
      <c r="GXU6" s="125"/>
      <c r="GXV6" s="125"/>
      <c r="GXW6" s="125"/>
      <c r="GXX6" s="125"/>
      <c r="GXY6" s="125"/>
      <c r="GXZ6" s="125"/>
      <c r="GYA6" s="125"/>
      <c r="GYB6" s="125"/>
      <c r="GYC6" s="125"/>
      <c r="GYD6" s="125"/>
      <c r="GYE6" s="125"/>
      <c r="GYF6" s="125"/>
      <c r="GYG6" s="125"/>
      <c r="GYH6" s="125"/>
      <c r="GYI6" s="125"/>
      <c r="GYJ6" s="125"/>
      <c r="GYK6" s="125"/>
      <c r="GYL6" s="125"/>
      <c r="GYM6" s="125"/>
      <c r="GYN6" s="125"/>
      <c r="GYO6" s="125"/>
      <c r="GYP6" s="125"/>
      <c r="GYQ6" s="125"/>
      <c r="GYR6" s="125"/>
      <c r="GYS6" s="125"/>
      <c r="GYT6" s="125"/>
      <c r="GYU6" s="125"/>
      <c r="GYV6" s="125"/>
      <c r="GYW6" s="125"/>
      <c r="GYX6" s="125"/>
      <c r="GYY6" s="125"/>
      <c r="GYZ6" s="125"/>
      <c r="GZA6" s="125"/>
      <c r="GZB6" s="125"/>
      <c r="GZC6" s="125"/>
      <c r="GZD6" s="125"/>
      <c r="GZE6" s="125"/>
      <c r="GZF6" s="125"/>
      <c r="GZG6" s="125"/>
      <c r="GZH6" s="125"/>
      <c r="GZI6" s="125"/>
      <c r="GZJ6" s="125"/>
      <c r="GZK6" s="125"/>
      <c r="GZL6" s="125"/>
      <c r="GZM6" s="125"/>
      <c r="GZN6" s="125"/>
      <c r="GZO6" s="125"/>
      <c r="GZP6" s="125"/>
      <c r="GZQ6" s="125"/>
      <c r="GZR6" s="125"/>
      <c r="GZS6" s="125"/>
      <c r="GZT6" s="125"/>
      <c r="GZU6" s="125"/>
      <c r="GZV6" s="125"/>
      <c r="GZW6" s="125"/>
      <c r="GZX6" s="125"/>
      <c r="GZY6" s="125"/>
      <c r="GZZ6" s="125"/>
      <c r="HAA6" s="125"/>
      <c r="HAB6" s="125"/>
      <c r="HAC6" s="125"/>
      <c r="HAD6" s="125"/>
      <c r="HAE6" s="125"/>
      <c r="HAF6" s="125"/>
      <c r="HAG6" s="125"/>
      <c r="HAH6" s="125"/>
      <c r="HAI6" s="125"/>
      <c r="HAJ6" s="125"/>
      <c r="HAK6" s="125"/>
      <c r="HAL6" s="125"/>
      <c r="HAM6" s="125"/>
      <c r="HAN6" s="125"/>
      <c r="HAO6" s="125"/>
      <c r="HAP6" s="125"/>
      <c r="HAQ6" s="125"/>
      <c r="HAR6" s="125"/>
      <c r="HAS6" s="125"/>
      <c r="HAT6" s="125"/>
      <c r="HAU6" s="125"/>
      <c r="HAV6" s="125"/>
      <c r="HAW6" s="125"/>
      <c r="HAX6" s="125"/>
      <c r="HAY6" s="125"/>
      <c r="HAZ6" s="125"/>
      <c r="HBA6" s="125"/>
      <c r="HBB6" s="125"/>
      <c r="HBC6" s="125"/>
      <c r="HBD6" s="125"/>
      <c r="HBE6" s="125"/>
      <c r="HBF6" s="125"/>
      <c r="HBG6" s="125"/>
      <c r="HBH6" s="125"/>
      <c r="HBI6" s="125"/>
      <c r="HBJ6" s="125"/>
      <c r="HBK6" s="125"/>
      <c r="HBL6" s="125"/>
      <c r="HBM6" s="125"/>
      <c r="HBN6" s="125"/>
      <c r="HBO6" s="125"/>
      <c r="HBP6" s="125"/>
      <c r="HBQ6" s="125"/>
      <c r="HBR6" s="125"/>
      <c r="HBS6" s="125"/>
      <c r="HBT6" s="125"/>
      <c r="HBU6" s="125"/>
      <c r="HBV6" s="125"/>
      <c r="HBW6" s="125"/>
      <c r="HBX6" s="125"/>
      <c r="HBY6" s="125"/>
      <c r="HBZ6" s="125"/>
      <c r="HCA6" s="125"/>
      <c r="HCB6" s="125"/>
      <c r="HCC6" s="125"/>
      <c r="HCD6" s="125"/>
      <c r="HCE6" s="125"/>
      <c r="HCF6" s="125"/>
      <c r="HCG6" s="125"/>
      <c r="HCH6" s="125"/>
      <c r="HCI6" s="125"/>
      <c r="HCJ6" s="125"/>
      <c r="HCK6" s="125"/>
      <c r="HCL6" s="125"/>
      <c r="HCM6" s="125"/>
      <c r="HCN6" s="125"/>
      <c r="HCO6" s="125"/>
      <c r="HCP6" s="125"/>
      <c r="HCQ6" s="125"/>
      <c r="HCR6" s="125"/>
      <c r="HCS6" s="125"/>
      <c r="HCT6" s="125"/>
      <c r="HCU6" s="125"/>
      <c r="HCV6" s="125"/>
      <c r="HCW6" s="125"/>
      <c r="HCX6" s="125"/>
      <c r="HCY6" s="125"/>
      <c r="HCZ6" s="125"/>
      <c r="HDA6" s="125"/>
      <c r="HDB6" s="125"/>
      <c r="HDC6" s="125"/>
      <c r="HDD6" s="125"/>
      <c r="HDE6" s="125"/>
      <c r="HDF6" s="125"/>
      <c r="HDG6" s="125"/>
      <c r="HDH6" s="125"/>
      <c r="HDI6" s="125"/>
      <c r="HDJ6" s="125"/>
      <c r="HDK6" s="125"/>
      <c r="HDL6" s="125"/>
      <c r="HDM6" s="125"/>
      <c r="HDN6" s="125"/>
      <c r="HDO6" s="125"/>
      <c r="HDP6" s="125"/>
      <c r="HDQ6" s="125"/>
      <c r="HDR6" s="125"/>
      <c r="HDS6" s="125"/>
      <c r="HDT6" s="125"/>
      <c r="HDU6" s="125"/>
      <c r="HDV6" s="125"/>
      <c r="HDW6" s="125"/>
      <c r="HDX6" s="125"/>
      <c r="HDY6" s="125"/>
      <c r="HDZ6" s="125"/>
      <c r="HEA6" s="125"/>
      <c r="HEB6" s="125"/>
      <c r="HEC6" s="125"/>
      <c r="HED6" s="125"/>
      <c r="HEE6" s="125"/>
      <c r="HEF6" s="125"/>
      <c r="HEG6" s="125"/>
      <c r="HEH6" s="125"/>
      <c r="HEI6" s="125"/>
      <c r="HEJ6" s="125"/>
      <c r="HEK6" s="125"/>
      <c r="HEL6" s="125"/>
      <c r="HEM6" s="125"/>
      <c r="HEN6" s="125"/>
      <c r="HEO6" s="125"/>
      <c r="HEP6" s="125"/>
      <c r="HEQ6" s="125"/>
      <c r="HER6" s="125"/>
      <c r="HES6" s="125"/>
      <c r="HET6" s="125"/>
      <c r="HEU6" s="125"/>
      <c r="HEV6" s="125"/>
      <c r="HEW6" s="125"/>
      <c r="HEX6" s="125"/>
      <c r="HEY6" s="125"/>
      <c r="HEZ6" s="125"/>
      <c r="HFA6" s="125"/>
      <c r="HFB6" s="125"/>
      <c r="HFC6" s="125"/>
      <c r="HFD6" s="125"/>
      <c r="HFE6" s="125"/>
      <c r="HFF6" s="125"/>
      <c r="HFG6" s="125"/>
      <c r="HFH6" s="125"/>
      <c r="HFI6" s="125"/>
      <c r="HFJ6" s="125"/>
      <c r="HFK6" s="125"/>
      <c r="HFL6" s="125"/>
      <c r="HFM6" s="125"/>
      <c r="HFN6" s="125"/>
      <c r="HFO6" s="125"/>
      <c r="HFP6" s="125"/>
      <c r="HFQ6" s="125"/>
      <c r="HFR6" s="125"/>
      <c r="HFS6" s="125"/>
      <c r="HFT6" s="125"/>
      <c r="HFU6" s="125"/>
      <c r="HFV6" s="125"/>
      <c r="HFW6" s="125"/>
      <c r="HFX6" s="125"/>
      <c r="HFY6" s="125"/>
      <c r="HFZ6" s="125"/>
      <c r="HGA6" s="125"/>
      <c r="HGB6" s="125"/>
      <c r="HGC6" s="125"/>
      <c r="HGD6" s="125"/>
      <c r="HGE6" s="125"/>
      <c r="HGF6" s="125"/>
      <c r="HGG6" s="125"/>
      <c r="HGH6" s="125"/>
      <c r="HGI6" s="125"/>
      <c r="HGJ6" s="125"/>
      <c r="HGK6" s="125"/>
      <c r="HGL6" s="125"/>
      <c r="HGM6" s="125"/>
      <c r="HGN6" s="125"/>
      <c r="HGO6" s="125"/>
      <c r="HGP6" s="125"/>
      <c r="HGQ6" s="125"/>
      <c r="HGR6" s="125"/>
      <c r="HGS6" s="125"/>
      <c r="HGT6" s="125"/>
      <c r="HGU6" s="125"/>
      <c r="HGV6" s="125"/>
      <c r="HGW6" s="125"/>
      <c r="HGX6" s="125"/>
      <c r="HGY6" s="125"/>
      <c r="HGZ6" s="125"/>
      <c r="HHA6" s="125"/>
      <c r="HHB6" s="125"/>
      <c r="HHC6" s="125"/>
      <c r="HHD6" s="125"/>
      <c r="HHE6" s="125"/>
      <c r="HHF6" s="125"/>
      <c r="HHG6" s="125"/>
      <c r="HHH6" s="125"/>
      <c r="HHI6" s="125"/>
      <c r="HHJ6" s="125"/>
      <c r="HHK6" s="125"/>
      <c r="HHL6" s="125"/>
      <c r="HHM6" s="125"/>
      <c r="HHN6" s="125"/>
      <c r="HHO6" s="125"/>
      <c r="HHP6" s="125"/>
      <c r="HHQ6" s="125"/>
      <c r="HHR6" s="125"/>
      <c r="HHS6" s="125"/>
      <c r="HHT6" s="125"/>
      <c r="HHU6" s="125"/>
      <c r="HHV6" s="125"/>
      <c r="HHW6" s="125"/>
      <c r="HHX6" s="125"/>
      <c r="HHY6" s="125"/>
      <c r="HHZ6" s="125"/>
      <c r="HIA6" s="125"/>
      <c r="HIB6" s="125"/>
      <c r="HIC6" s="125"/>
      <c r="HID6" s="125"/>
      <c r="HIE6" s="125"/>
      <c r="HIF6" s="125"/>
      <c r="HIG6" s="125"/>
      <c r="HIH6" s="125"/>
      <c r="HII6" s="125"/>
      <c r="HIJ6" s="125"/>
      <c r="HIK6" s="125"/>
      <c r="HIL6" s="125"/>
      <c r="HIM6" s="125"/>
      <c r="HIN6" s="125"/>
      <c r="HIO6" s="125"/>
      <c r="HIP6" s="125"/>
      <c r="HIQ6" s="125"/>
      <c r="HIR6" s="125"/>
      <c r="HIS6" s="125"/>
      <c r="HIT6" s="125"/>
      <c r="HIU6" s="125"/>
      <c r="HIV6" s="125"/>
      <c r="HIW6" s="125"/>
      <c r="HIX6" s="125"/>
      <c r="HIY6" s="125"/>
      <c r="HIZ6" s="125"/>
      <c r="HJA6" s="125"/>
      <c r="HJB6" s="125"/>
      <c r="HJC6" s="125"/>
      <c r="HJD6" s="125"/>
      <c r="HJE6" s="125"/>
      <c r="HJF6" s="125"/>
      <c r="HJG6" s="125"/>
      <c r="HJH6" s="125"/>
      <c r="HJI6" s="125"/>
      <c r="HJJ6" s="125"/>
      <c r="HJK6" s="125"/>
      <c r="HJL6" s="125"/>
      <c r="HJM6" s="125"/>
      <c r="HJN6" s="125"/>
      <c r="HJO6" s="125"/>
      <c r="HJP6" s="125"/>
      <c r="HJQ6" s="125"/>
      <c r="HJR6" s="125"/>
      <c r="HJS6" s="125"/>
      <c r="HJT6" s="125"/>
      <c r="HJU6" s="125"/>
      <c r="HJV6" s="125"/>
      <c r="HJW6" s="125"/>
      <c r="HJX6" s="125"/>
      <c r="HJY6" s="125"/>
      <c r="HJZ6" s="125"/>
      <c r="HKA6" s="125"/>
      <c r="HKB6" s="125"/>
      <c r="HKC6" s="125"/>
      <c r="HKD6" s="125"/>
      <c r="HKE6" s="125"/>
      <c r="HKF6" s="125"/>
      <c r="HKG6" s="125"/>
      <c r="HKH6" s="125"/>
      <c r="HKI6" s="125"/>
      <c r="HKJ6" s="125"/>
      <c r="HKK6" s="125"/>
      <c r="HKL6" s="125"/>
      <c r="HKM6" s="125"/>
      <c r="HKN6" s="125"/>
      <c r="HKO6" s="125"/>
      <c r="HKP6" s="125"/>
      <c r="HKQ6" s="125"/>
      <c r="HKR6" s="125"/>
      <c r="HKS6" s="125"/>
      <c r="HKT6" s="125"/>
      <c r="HKU6" s="125"/>
      <c r="HKV6" s="125"/>
      <c r="HKW6" s="125"/>
      <c r="HKX6" s="125"/>
      <c r="HKY6" s="125"/>
      <c r="HKZ6" s="125"/>
      <c r="HLA6" s="125"/>
      <c r="HLB6" s="125"/>
      <c r="HLC6" s="125"/>
      <c r="HLD6" s="125"/>
      <c r="HLE6" s="125"/>
      <c r="HLF6" s="125"/>
      <c r="HLG6" s="125"/>
      <c r="HLH6" s="125"/>
      <c r="HLI6" s="125"/>
      <c r="HLJ6" s="125"/>
      <c r="HLK6" s="125"/>
      <c r="HLL6" s="125"/>
      <c r="HLM6" s="125"/>
      <c r="HLN6" s="125"/>
      <c r="HLO6" s="125"/>
      <c r="HLP6" s="125"/>
      <c r="HLQ6" s="125"/>
      <c r="HLR6" s="125"/>
      <c r="HLS6" s="125"/>
      <c r="HLT6" s="125"/>
      <c r="HLU6" s="125"/>
      <c r="HLV6" s="125"/>
      <c r="HLW6" s="125"/>
      <c r="HLX6" s="125"/>
      <c r="HLY6" s="125"/>
      <c r="HLZ6" s="125"/>
      <c r="HMA6" s="125"/>
      <c r="HMB6" s="125"/>
      <c r="HMC6" s="125"/>
      <c r="HMD6" s="125"/>
      <c r="HME6" s="125"/>
      <c r="HMF6" s="125"/>
      <c r="HMG6" s="125"/>
      <c r="HMH6" s="125"/>
      <c r="HMI6" s="125"/>
      <c r="HMJ6" s="125"/>
      <c r="HMK6" s="125"/>
      <c r="HML6" s="125"/>
      <c r="HMM6" s="125"/>
      <c r="HMN6" s="125"/>
      <c r="HMO6" s="125"/>
      <c r="HMP6" s="125"/>
      <c r="HMQ6" s="125"/>
      <c r="HMR6" s="125"/>
      <c r="HMS6" s="125"/>
      <c r="HMT6" s="125"/>
      <c r="HMU6" s="125"/>
      <c r="HMV6" s="125"/>
      <c r="HMW6" s="125"/>
      <c r="HMX6" s="125"/>
      <c r="HMY6" s="125"/>
      <c r="HMZ6" s="125"/>
      <c r="HNA6" s="125"/>
      <c r="HNB6" s="125"/>
      <c r="HNC6" s="125"/>
      <c r="HND6" s="125"/>
      <c r="HNE6" s="125"/>
      <c r="HNF6" s="125"/>
      <c r="HNG6" s="125"/>
      <c r="HNH6" s="125"/>
      <c r="HNI6" s="125"/>
      <c r="HNJ6" s="125"/>
      <c r="HNK6" s="125"/>
      <c r="HNL6" s="125"/>
      <c r="HNM6" s="125"/>
      <c r="HNN6" s="125"/>
      <c r="HNO6" s="125"/>
      <c r="HNP6" s="125"/>
      <c r="HNQ6" s="125"/>
      <c r="HNR6" s="125"/>
      <c r="HNS6" s="125"/>
      <c r="HNT6" s="125"/>
      <c r="HNU6" s="125"/>
      <c r="HNV6" s="125"/>
      <c r="HNW6" s="125"/>
      <c r="HNX6" s="125"/>
      <c r="HNY6" s="125"/>
      <c r="HNZ6" s="125"/>
      <c r="HOA6" s="125"/>
      <c r="HOB6" s="125"/>
      <c r="HOC6" s="125"/>
      <c r="HOD6" s="125"/>
      <c r="HOE6" s="125"/>
      <c r="HOF6" s="125"/>
      <c r="HOG6" s="125"/>
      <c r="HOH6" s="125"/>
      <c r="HOI6" s="125"/>
      <c r="HOJ6" s="125"/>
      <c r="HOK6" s="125"/>
      <c r="HOL6" s="125"/>
      <c r="HOM6" s="125"/>
      <c r="HON6" s="125"/>
      <c r="HOO6" s="125"/>
      <c r="HOP6" s="125"/>
      <c r="HOQ6" s="125"/>
      <c r="HOR6" s="125"/>
      <c r="HOS6" s="125"/>
      <c r="HOT6" s="125"/>
      <c r="HOU6" s="125"/>
      <c r="HOV6" s="125"/>
      <c r="HOW6" s="125"/>
      <c r="HOX6" s="125"/>
      <c r="HOY6" s="125"/>
      <c r="HOZ6" s="125"/>
      <c r="HPA6" s="125"/>
      <c r="HPB6" s="125"/>
      <c r="HPC6" s="125"/>
      <c r="HPD6" s="125"/>
      <c r="HPE6" s="125"/>
      <c r="HPF6" s="125"/>
      <c r="HPG6" s="125"/>
      <c r="HPH6" s="125"/>
      <c r="HPI6" s="125"/>
      <c r="HPJ6" s="125"/>
      <c r="HPK6" s="125"/>
      <c r="HPL6" s="125"/>
      <c r="HPM6" s="125"/>
      <c r="HPN6" s="125"/>
      <c r="HPO6" s="125"/>
      <c r="HPP6" s="125"/>
      <c r="HPQ6" s="125"/>
      <c r="HPR6" s="125"/>
      <c r="HPS6" s="125"/>
      <c r="HPT6" s="125"/>
      <c r="HPU6" s="125"/>
      <c r="HPV6" s="125"/>
      <c r="HPW6" s="125"/>
      <c r="HPX6" s="125"/>
      <c r="HPY6" s="125"/>
      <c r="HPZ6" s="125"/>
      <c r="HQA6" s="125"/>
      <c r="HQB6" s="125"/>
      <c r="HQC6" s="125"/>
      <c r="HQD6" s="125"/>
      <c r="HQE6" s="125"/>
      <c r="HQF6" s="125"/>
      <c r="HQG6" s="125"/>
      <c r="HQH6" s="125"/>
      <c r="HQI6" s="125"/>
      <c r="HQJ6" s="125"/>
      <c r="HQK6" s="125"/>
      <c r="HQL6" s="125"/>
      <c r="HQM6" s="125"/>
      <c r="HQN6" s="125"/>
      <c r="HQO6" s="125"/>
      <c r="HQP6" s="125"/>
      <c r="HQQ6" s="125"/>
      <c r="HQR6" s="125"/>
      <c r="HQS6" s="125"/>
      <c r="HQT6" s="125"/>
      <c r="HQU6" s="125"/>
      <c r="HQV6" s="125"/>
      <c r="HQW6" s="125"/>
      <c r="HQX6" s="125"/>
      <c r="HQY6" s="125"/>
      <c r="HQZ6" s="125"/>
      <c r="HRA6" s="125"/>
      <c r="HRB6" s="125"/>
      <c r="HRC6" s="125"/>
      <c r="HRD6" s="125"/>
      <c r="HRE6" s="125"/>
      <c r="HRF6" s="125"/>
      <c r="HRG6" s="125"/>
      <c r="HRH6" s="125"/>
      <c r="HRI6" s="125"/>
      <c r="HRJ6" s="125"/>
      <c r="HRK6" s="125"/>
      <c r="HRL6" s="125"/>
      <c r="HRM6" s="125"/>
      <c r="HRN6" s="125"/>
      <c r="HRO6" s="125"/>
      <c r="HRP6" s="125"/>
      <c r="HRQ6" s="125"/>
      <c r="HRR6" s="125"/>
      <c r="HRS6" s="125"/>
      <c r="HRT6" s="125"/>
      <c r="HRU6" s="125"/>
      <c r="HRV6" s="125"/>
      <c r="HRW6" s="125"/>
      <c r="HRX6" s="125"/>
      <c r="HRY6" s="125"/>
      <c r="HRZ6" s="125"/>
      <c r="HSA6" s="125"/>
      <c r="HSB6" s="125"/>
      <c r="HSC6" s="125"/>
      <c r="HSD6" s="125"/>
      <c r="HSE6" s="125"/>
      <c r="HSF6" s="125"/>
      <c r="HSG6" s="125"/>
      <c r="HSH6" s="125"/>
      <c r="HSI6" s="125"/>
      <c r="HSJ6" s="125"/>
      <c r="HSK6" s="125"/>
      <c r="HSL6" s="125"/>
      <c r="HSM6" s="125"/>
      <c r="HSN6" s="125"/>
      <c r="HSO6" s="125"/>
      <c r="HSP6" s="125"/>
      <c r="HSQ6" s="125"/>
      <c r="HSR6" s="125"/>
      <c r="HSS6" s="125"/>
      <c r="HST6" s="125"/>
      <c r="HSU6" s="125"/>
      <c r="HSV6" s="125"/>
      <c r="HSW6" s="125"/>
      <c r="HSX6" s="125"/>
      <c r="HSY6" s="125"/>
      <c r="HSZ6" s="125"/>
      <c r="HTA6" s="125"/>
      <c r="HTB6" s="125"/>
      <c r="HTC6" s="125"/>
      <c r="HTD6" s="125"/>
      <c r="HTE6" s="125"/>
      <c r="HTF6" s="125"/>
      <c r="HTG6" s="125"/>
      <c r="HTH6" s="125"/>
      <c r="HTI6" s="125"/>
      <c r="HTJ6" s="125"/>
      <c r="HTK6" s="125"/>
      <c r="HTL6" s="125"/>
      <c r="HTM6" s="125"/>
      <c r="HTN6" s="125"/>
      <c r="HTO6" s="125"/>
      <c r="HTP6" s="125"/>
      <c r="HTQ6" s="125"/>
      <c r="HTR6" s="125"/>
      <c r="HTS6" s="125"/>
      <c r="HTT6" s="125"/>
      <c r="HTU6" s="125"/>
      <c r="HTV6" s="125"/>
      <c r="HTW6" s="125"/>
      <c r="HTX6" s="125"/>
      <c r="HTY6" s="125"/>
      <c r="HTZ6" s="125"/>
      <c r="HUA6" s="125"/>
      <c r="HUB6" s="125"/>
      <c r="HUC6" s="125"/>
      <c r="HUD6" s="125"/>
      <c r="HUE6" s="125"/>
      <c r="HUF6" s="125"/>
      <c r="HUG6" s="125"/>
      <c r="HUH6" s="125"/>
      <c r="HUI6" s="125"/>
      <c r="HUJ6" s="125"/>
      <c r="HUK6" s="125"/>
      <c r="HUL6" s="125"/>
      <c r="HUM6" s="125"/>
      <c r="HUN6" s="125"/>
      <c r="HUO6" s="125"/>
      <c r="HUP6" s="125"/>
      <c r="HUQ6" s="125"/>
      <c r="HUR6" s="125"/>
      <c r="HUS6" s="125"/>
      <c r="HUT6" s="125"/>
      <c r="HUU6" s="125"/>
      <c r="HUV6" s="125"/>
      <c r="HUW6" s="125"/>
      <c r="HUX6" s="125"/>
      <c r="HUY6" s="125"/>
      <c r="HUZ6" s="125"/>
      <c r="HVA6" s="125"/>
      <c r="HVB6" s="125"/>
      <c r="HVC6" s="125"/>
      <c r="HVD6" s="125"/>
      <c r="HVE6" s="125"/>
      <c r="HVF6" s="125"/>
      <c r="HVG6" s="125"/>
      <c r="HVH6" s="125"/>
      <c r="HVI6" s="125"/>
      <c r="HVJ6" s="125"/>
      <c r="HVK6" s="125"/>
      <c r="HVL6" s="125"/>
      <c r="HVM6" s="125"/>
      <c r="HVN6" s="125"/>
      <c r="HVO6" s="125"/>
      <c r="HVP6" s="125"/>
      <c r="HVQ6" s="125"/>
      <c r="HVR6" s="125"/>
      <c r="HVS6" s="125"/>
      <c r="HVT6" s="125"/>
      <c r="HVU6" s="125"/>
      <c r="HVV6" s="125"/>
      <c r="HVW6" s="125"/>
      <c r="HVX6" s="125"/>
      <c r="HVY6" s="125"/>
      <c r="HVZ6" s="125"/>
      <c r="HWA6" s="125"/>
      <c r="HWB6" s="125"/>
      <c r="HWC6" s="125"/>
      <c r="HWD6" s="125"/>
      <c r="HWE6" s="125"/>
      <c r="HWF6" s="125"/>
      <c r="HWG6" s="125"/>
      <c r="HWH6" s="125"/>
      <c r="HWI6" s="125"/>
      <c r="HWJ6" s="125"/>
      <c r="HWK6" s="125"/>
      <c r="HWL6" s="125"/>
      <c r="HWM6" s="125"/>
      <c r="HWN6" s="125"/>
      <c r="HWO6" s="125"/>
      <c r="HWP6" s="125"/>
      <c r="HWQ6" s="125"/>
      <c r="HWR6" s="125"/>
      <c r="HWS6" s="125"/>
      <c r="HWT6" s="125"/>
      <c r="HWU6" s="125"/>
      <c r="HWV6" s="125"/>
      <c r="HWW6" s="125"/>
      <c r="HWX6" s="125"/>
      <c r="HWY6" s="125"/>
      <c r="HWZ6" s="125"/>
      <c r="HXA6" s="125"/>
      <c r="HXB6" s="125"/>
      <c r="HXC6" s="125"/>
      <c r="HXD6" s="125"/>
      <c r="HXE6" s="125"/>
      <c r="HXF6" s="125"/>
      <c r="HXG6" s="125"/>
      <c r="HXH6" s="125"/>
      <c r="HXI6" s="125"/>
      <c r="HXJ6" s="125"/>
      <c r="HXK6" s="125"/>
      <c r="HXL6" s="125"/>
      <c r="HXM6" s="125"/>
      <c r="HXN6" s="125"/>
      <c r="HXO6" s="125"/>
      <c r="HXP6" s="125"/>
      <c r="HXQ6" s="125"/>
      <c r="HXR6" s="125"/>
      <c r="HXS6" s="125"/>
      <c r="HXT6" s="125"/>
      <c r="HXU6" s="125"/>
      <c r="HXV6" s="125"/>
      <c r="HXW6" s="125"/>
      <c r="HXX6" s="125"/>
      <c r="HXY6" s="125"/>
      <c r="HXZ6" s="125"/>
      <c r="HYA6" s="125"/>
      <c r="HYB6" s="125"/>
      <c r="HYC6" s="125"/>
      <c r="HYD6" s="125"/>
      <c r="HYE6" s="125"/>
      <c r="HYF6" s="125"/>
      <c r="HYG6" s="125"/>
      <c r="HYH6" s="125"/>
      <c r="HYI6" s="125"/>
      <c r="HYJ6" s="125"/>
      <c r="HYK6" s="125"/>
      <c r="HYL6" s="125"/>
      <c r="HYM6" s="125"/>
      <c r="HYN6" s="125"/>
      <c r="HYO6" s="125"/>
      <c r="HYP6" s="125"/>
      <c r="HYQ6" s="125"/>
      <c r="HYR6" s="125"/>
      <c r="HYS6" s="125"/>
      <c r="HYT6" s="125"/>
      <c r="HYU6" s="125"/>
      <c r="HYV6" s="125"/>
      <c r="HYW6" s="125"/>
      <c r="HYX6" s="125"/>
      <c r="HYY6" s="125"/>
      <c r="HYZ6" s="125"/>
      <c r="HZA6" s="125"/>
      <c r="HZB6" s="125"/>
      <c r="HZC6" s="125"/>
      <c r="HZD6" s="125"/>
      <c r="HZE6" s="125"/>
      <c r="HZF6" s="125"/>
      <c r="HZG6" s="125"/>
      <c r="HZH6" s="125"/>
      <c r="HZI6" s="125"/>
      <c r="HZJ6" s="125"/>
      <c r="HZK6" s="125"/>
      <c r="HZL6" s="125"/>
      <c r="HZM6" s="125"/>
      <c r="HZN6" s="125"/>
      <c r="HZO6" s="125"/>
      <c r="HZP6" s="125"/>
      <c r="HZQ6" s="125"/>
      <c r="HZR6" s="125"/>
      <c r="HZS6" s="125"/>
      <c r="HZT6" s="125"/>
      <c r="HZU6" s="125"/>
      <c r="HZV6" s="125"/>
      <c r="HZW6" s="125"/>
      <c r="HZX6" s="125"/>
      <c r="HZY6" s="125"/>
      <c r="HZZ6" s="125"/>
      <c r="IAA6" s="125"/>
      <c r="IAB6" s="125"/>
      <c r="IAC6" s="125"/>
      <c r="IAD6" s="125"/>
      <c r="IAE6" s="125"/>
      <c r="IAF6" s="125"/>
      <c r="IAG6" s="125"/>
      <c r="IAH6" s="125"/>
      <c r="IAI6" s="125"/>
      <c r="IAJ6" s="125"/>
      <c r="IAK6" s="125"/>
      <c r="IAL6" s="125"/>
      <c r="IAM6" s="125"/>
      <c r="IAN6" s="125"/>
      <c r="IAO6" s="125"/>
      <c r="IAP6" s="125"/>
      <c r="IAQ6" s="125"/>
      <c r="IAR6" s="125"/>
      <c r="IAS6" s="125"/>
      <c r="IAT6" s="125"/>
      <c r="IAU6" s="125"/>
      <c r="IAV6" s="125"/>
      <c r="IAW6" s="125"/>
      <c r="IAX6" s="125"/>
      <c r="IAY6" s="125"/>
      <c r="IAZ6" s="125"/>
      <c r="IBA6" s="125"/>
      <c r="IBB6" s="125"/>
      <c r="IBC6" s="125"/>
      <c r="IBD6" s="125"/>
      <c r="IBE6" s="125"/>
      <c r="IBF6" s="125"/>
      <c r="IBG6" s="125"/>
      <c r="IBH6" s="125"/>
      <c r="IBI6" s="125"/>
      <c r="IBJ6" s="125"/>
      <c r="IBK6" s="125"/>
      <c r="IBL6" s="125"/>
      <c r="IBM6" s="125"/>
      <c r="IBN6" s="125"/>
      <c r="IBO6" s="125"/>
      <c r="IBP6" s="125"/>
      <c r="IBQ6" s="125"/>
      <c r="IBR6" s="125"/>
      <c r="IBS6" s="125"/>
      <c r="IBT6" s="125"/>
      <c r="IBU6" s="125"/>
      <c r="IBV6" s="125"/>
      <c r="IBW6" s="125"/>
      <c r="IBX6" s="125"/>
      <c r="IBY6" s="125"/>
      <c r="IBZ6" s="125"/>
      <c r="ICA6" s="125"/>
      <c r="ICB6" s="125"/>
      <c r="ICC6" s="125"/>
      <c r="ICD6" s="125"/>
      <c r="ICE6" s="125"/>
      <c r="ICF6" s="125"/>
      <c r="ICG6" s="125"/>
      <c r="ICH6" s="125"/>
      <c r="ICI6" s="125"/>
      <c r="ICJ6" s="125"/>
      <c r="ICK6" s="125"/>
      <c r="ICL6" s="125"/>
      <c r="ICM6" s="125"/>
      <c r="ICN6" s="125"/>
      <c r="ICO6" s="125"/>
      <c r="ICP6" s="125"/>
      <c r="ICQ6" s="125"/>
      <c r="ICR6" s="125"/>
      <c r="ICS6" s="125"/>
      <c r="ICT6" s="125"/>
      <c r="ICU6" s="125"/>
      <c r="ICV6" s="125"/>
      <c r="ICW6" s="125"/>
      <c r="ICX6" s="125"/>
      <c r="ICY6" s="125"/>
      <c r="ICZ6" s="125"/>
      <c r="IDA6" s="125"/>
      <c r="IDB6" s="125"/>
      <c r="IDC6" s="125"/>
      <c r="IDD6" s="125"/>
      <c r="IDE6" s="125"/>
      <c r="IDF6" s="125"/>
      <c r="IDG6" s="125"/>
      <c r="IDH6" s="125"/>
      <c r="IDI6" s="125"/>
      <c r="IDJ6" s="125"/>
      <c r="IDK6" s="125"/>
      <c r="IDL6" s="125"/>
      <c r="IDM6" s="125"/>
      <c r="IDN6" s="125"/>
      <c r="IDO6" s="125"/>
      <c r="IDP6" s="125"/>
      <c r="IDQ6" s="125"/>
      <c r="IDR6" s="125"/>
      <c r="IDS6" s="125"/>
      <c r="IDT6" s="125"/>
      <c r="IDU6" s="125"/>
      <c r="IDV6" s="125"/>
      <c r="IDW6" s="125"/>
      <c r="IDX6" s="125"/>
      <c r="IDY6" s="125"/>
      <c r="IDZ6" s="125"/>
      <c r="IEA6" s="125"/>
      <c r="IEB6" s="125"/>
      <c r="IEC6" s="125"/>
      <c r="IED6" s="125"/>
      <c r="IEE6" s="125"/>
      <c r="IEF6" s="125"/>
      <c r="IEG6" s="125"/>
      <c r="IEH6" s="125"/>
      <c r="IEI6" s="125"/>
      <c r="IEJ6" s="125"/>
      <c r="IEK6" s="125"/>
      <c r="IEL6" s="125"/>
      <c r="IEM6" s="125"/>
      <c r="IEN6" s="125"/>
      <c r="IEO6" s="125"/>
      <c r="IEP6" s="125"/>
      <c r="IEQ6" s="125"/>
      <c r="IER6" s="125"/>
      <c r="IES6" s="125"/>
      <c r="IET6" s="125"/>
      <c r="IEU6" s="125"/>
      <c r="IEV6" s="125"/>
      <c r="IEW6" s="125"/>
      <c r="IEX6" s="125"/>
      <c r="IEY6" s="125"/>
      <c r="IEZ6" s="125"/>
      <c r="IFA6" s="125"/>
      <c r="IFB6" s="125"/>
      <c r="IFC6" s="125"/>
      <c r="IFD6" s="125"/>
      <c r="IFE6" s="125"/>
      <c r="IFF6" s="125"/>
      <c r="IFG6" s="125"/>
      <c r="IFH6" s="125"/>
      <c r="IFI6" s="125"/>
      <c r="IFJ6" s="125"/>
      <c r="IFK6" s="125"/>
      <c r="IFL6" s="125"/>
      <c r="IFM6" s="125"/>
      <c r="IFN6" s="125"/>
      <c r="IFO6" s="125"/>
      <c r="IFP6" s="125"/>
      <c r="IFQ6" s="125"/>
      <c r="IFR6" s="125"/>
      <c r="IFS6" s="125"/>
      <c r="IFT6" s="125"/>
      <c r="IFU6" s="125"/>
      <c r="IFV6" s="125"/>
      <c r="IFW6" s="125"/>
      <c r="IFX6" s="125"/>
      <c r="IFY6" s="125"/>
      <c r="IFZ6" s="125"/>
      <c r="IGA6" s="125"/>
      <c r="IGB6" s="125"/>
      <c r="IGC6" s="125"/>
      <c r="IGD6" s="125"/>
      <c r="IGE6" s="125"/>
      <c r="IGF6" s="125"/>
      <c r="IGG6" s="125"/>
      <c r="IGH6" s="125"/>
      <c r="IGI6" s="125"/>
      <c r="IGJ6" s="125"/>
      <c r="IGK6" s="125"/>
      <c r="IGL6" s="125"/>
      <c r="IGM6" s="125"/>
      <c r="IGN6" s="125"/>
      <c r="IGO6" s="125"/>
      <c r="IGP6" s="125"/>
      <c r="IGQ6" s="125"/>
      <c r="IGR6" s="125"/>
      <c r="IGS6" s="125"/>
      <c r="IGT6" s="125"/>
      <c r="IGU6" s="125"/>
      <c r="IGV6" s="125"/>
      <c r="IGW6" s="125"/>
      <c r="IGX6" s="125"/>
      <c r="IGY6" s="125"/>
      <c r="IGZ6" s="125"/>
      <c r="IHA6" s="125"/>
      <c r="IHB6" s="125"/>
      <c r="IHC6" s="125"/>
      <c r="IHD6" s="125"/>
      <c r="IHE6" s="125"/>
      <c r="IHF6" s="125"/>
      <c r="IHG6" s="125"/>
      <c r="IHH6" s="125"/>
      <c r="IHI6" s="125"/>
      <c r="IHJ6" s="125"/>
      <c r="IHK6" s="125"/>
      <c r="IHL6" s="125"/>
      <c r="IHM6" s="125"/>
      <c r="IHN6" s="125"/>
      <c r="IHO6" s="125"/>
      <c r="IHP6" s="125"/>
      <c r="IHQ6" s="125"/>
      <c r="IHR6" s="125"/>
      <c r="IHS6" s="125"/>
      <c r="IHT6" s="125"/>
      <c r="IHU6" s="125"/>
      <c r="IHV6" s="125"/>
      <c r="IHW6" s="125"/>
      <c r="IHX6" s="125"/>
      <c r="IHY6" s="125"/>
      <c r="IHZ6" s="125"/>
      <c r="IIA6" s="125"/>
      <c r="IIB6" s="125"/>
      <c r="IIC6" s="125"/>
      <c r="IID6" s="125"/>
      <c r="IIE6" s="125"/>
      <c r="IIF6" s="125"/>
      <c r="IIG6" s="125"/>
      <c r="IIH6" s="125"/>
      <c r="III6" s="125"/>
      <c r="IIJ6" s="125"/>
      <c r="IIK6" s="125"/>
      <c r="IIL6" s="125"/>
      <c r="IIM6" s="125"/>
      <c r="IIN6" s="125"/>
      <c r="IIO6" s="125"/>
      <c r="IIP6" s="125"/>
      <c r="IIQ6" s="125"/>
      <c r="IIR6" s="125"/>
      <c r="IIS6" s="125"/>
      <c r="IIT6" s="125"/>
      <c r="IIU6" s="125"/>
      <c r="IIV6" s="125"/>
      <c r="IIW6" s="125"/>
      <c r="IIX6" s="125"/>
      <c r="IIY6" s="125"/>
      <c r="IIZ6" s="125"/>
      <c r="IJA6" s="125"/>
      <c r="IJB6" s="125"/>
      <c r="IJC6" s="125"/>
      <c r="IJD6" s="125"/>
      <c r="IJE6" s="125"/>
      <c r="IJF6" s="125"/>
      <c r="IJG6" s="125"/>
      <c r="IJH6" s="125"/>
      <c r="IJI6" s="125"/>
      <c r="IJJ6" s="125"/>
      <c r="IJK6" s="125"/>
      <c r="IJL6" s="125"/>
      <c r="IJM6" s="125"/>
      <c r="IJN6" s="125"/>
      <c r="IJO6" s="125"/>
      <c r="IJP6" s="125"/>
      <c r="IJQ6" s="125"/>
      <c r="IJR6" s="125"/>
      <c r="IJS6" s="125"/>
      <c r="IJT6" s="125"/>
      <c r="IJU6" s="125"/>
      <c r="IJV6" s="125"/>
      <c r="IJW6" s="125"/>
      <c r="IJX6" s="125"/>
      <c r="IJY6" s="125"/>
      <c r="IJZ6" s="125"/>
      <c r="IKA6" s="125"/>
      <c r="IKB6" s="125"/>
      <c r="IKC6" s="125"/>
      <c r="IKD6" s="125"/>
      <c r="IKE6" s="125"/>
      <c r="IKF6" s="125"/>
      <c r="IKG6" s="125"/>
      <c r="IKH6" s="125"/>
      <c r="IKI6" s="125"/>
      <c r="IKJ6" s="125"/>
      <c r="IKK6" s="125"/>
      <c r="IKL6" s="125"/>
      <c r="IKM6" s="125"/>
      <c r="IKN6" s="125"/>
      <c r="IKO6" s="125"/>
      <c r="IKP6" s="125"/>
      <c r="IKQ6" s="125"/>
      <c r="IKR6" s="125"/>
      <c r="IKS6" s="125"/>
      <c r="IKT6" s="125"/>
      <c r="IKU6" s="125"/>
      <c r="IKV6" s="125"/>
      <c r="IKW6" s="125"/>
      <c r="IKX6" s="125"/>
      <c r="IKY6" s="125"/>
      <c r="IKZ6" s="125"/>
      <c r="ILA6" s="125"/>
      <c r="ILB6" s="125"/>
      <c r="ILC6" s="125"/>
      <c r="ILD6" s="125"/>
      <c r="ILE6" s="125"/>
      <c r="ILF6" s="125"/>
      <c r="ILG6" s="125"/>
      <c r="ILH6" s="125"/>
      <c r="ILI6" s="125"/>
      <c r="ILJ6" s="125"/>
      <c r="ILK6" s="125"/>
      <c r="ILL6" s="125"/>
      <c r="ILM6" s="125"/>
      <c r="ILN6" s="125"/>
      <c r="ILO6" s="125"/>
      <c r="ILP6" s="125"/>
      <c r="ILQ6" s="125"/>
      <c r="ILR6" s="125"/>
      <c r="ILS6" s="125"/>
      <c r="ILT6" s="125"/>
      <c r="ILU6" s="125"/>
      <c r="ILV6" s="125"/>
      <c r="ILW6" s="125"/>
      <c r="ILX6" s="125"/>
      <c r="ILY6" s="125"/>
      <c r="ILZ6" s="125"/>
      <c r="IMA6" s="125"/>
      <c r="IMB6" s="125"/>
      <c r="IMC6" s="125"/>
      <c r="IMD6" s="125"/>
      <c r="IME6" s="125"/>
      <c r="IMF6" s="125"/>
      <c r="IMG6" s="125"/>
      <c r="IMH6" s="125"/>
      <c r="IMI6" s="125"/>
      <c r="IMJ6" s="125"/>
      <c r="IMK6" s="125"/>
      <c r="IML6" s="125"/>
      <c r="IMM6" s="125"/>
      <c r="IMN6" s="125"/>
      <c r="IMO6" s="125"/>
      <c r="IMP6" s="125"/>
      <c r="IMQ6" s="125"/>
      <c r="IMR6" s="125"/>
      <c r="IMS6" s="125"/>
      <c r="IMT6" s="125"/>
      <c r="IMU6" s="125"/>
      <c r="IMV6" s="125"/>
      <c r="IMW6" s="125"/>
      <c r="IMX6" s="125"/>
      <c r="IMY6" s="125"/>
      <c r="IMZ6" s="125"/>
      <c r="INA6" s="125"/>
      <c r="INB6" s="125"/>
      <c r="INC6" s="125"/>
      <c r="IND6" s="125"/>
      <c r="INE6" s="125"/>
      <c r="INF6" s="125"/>
      <c r="ING6" s="125"/>
      <c r="INH6" s="125"/>
      <c r="INI6" s="125"/>
      <c r="INJ6" s="125"/>
      <c r="INK6" s="125"/>
      <c r="INL6" s="125"/>
      <c r="INM6" s="125"/>
      <c r="INN6" s="125"/>
      <c r="INO6" s="125"/>
      <c r="INP6" s="125"/>
      <c r="INQ6" s="125"/>
      <c r="INR6" s="125"/>
      <c r="INS6" s="125"/>
      <c r="INT6" s="125"/>
      <c r="INU6" s="125"/>
      <c r="INV6" s="125"/>
      <c r="INW6" s="125"/>
      <c r="INX6" s="125"/>
      <c r="INY6" s="125"/>
      <c r="INZ6" s="125"/>
      <c r="IOA6" s="125"/>
      <c r="IOB6" s="125"/>
      <c r="IOC6" s="125"/>
      <c r="IOD6" s="125"/>
      <c r="IOE6" s="125"/>
      <c r="IOF6" s="125"/>
      <c r="IOG6" s="125"/>
      <c r="IOH6" s="125"/>
      <c r="IOI6" s="125"/>
      <c r="IOJ6" s="125"/>
      <c r="IOK6" s="125"/>
      <c r="IOL6" s="125"/>
      <c r="IOM6" s="125"/>
      <c r="ION6" s="125"/>
      <c r="IOO6" s="125"/>
      <c r="IOP6" s="125"/>
      <c r="IOQ6" s="125"/>
      <c r="IOR6" s="125"/>
      <c r="IOS6" s="125"/>
      <c r="IOT6" s="125"/>
      <c r="IOU6" s="125"/>
      <c r="IOV6" s="125"/>
      <c r="IOW6" s="125"/>
      <c r="IOX6" s="125"/>
      <c r="IOY6" s="125"/>
      <c r="IOZ6" s="125"/>
      <c r="IPA6" s="125"/>
      <c r="IPB6" s="125"/>
      <c r="IPC6" s="125"/>
      <c r="IPD6" s="125"/>
      <c r="IPE6" s="125"/>
      <c r="IPF6" s="125"/>
      <c r="IPG6" s="125"/>
      <c r="IPH6" s="125"/>
      <c r="IPI6" s="125"/>
      <c r="IPJ6" s="125"/>
      <c r="IPK6" s="125"/>
      <c r="IPL6" s="125"/>
      <c r="IPM6" s="125"/>
      <c r="IPN6" s="125"/>
      <c r="IPO6" s="125"/>
      <c r="IPP6" s="125"/>
      <c r="IPQ6" s="125"/>
      <c r="IPR6" s="125"/>
      <c r="IPS6" s="125"/>
      <c r="IPT6" s="125"/>
      <c r="IPU6" s="125"/>
      <c r="IPV6" s="125"/>
      <c r="IPW6" s="125"/>
      <c r="IPX6" s="125"/>
      <c r="IPY6" s="125"/>
      <c r="IPZ6" s="125"/>
      <c r="IQA6" s="125"/>
      <c r="IQB6" s="125"/>
      <c r="IQC6" s="125"/>
      <c r="IQD6" s="125"/>
      <c r="IQE6" s="125"/>
      <c r="IQF6" s="125"/>
      <c r="IQG6" s="125"/>
      <c r="IQH6" s="125"/>
      <c r="IQI6" s="125"/>
      <c r="IQJ6" s="125"/>
      <c r="IQK6" s="125"/>
      <c r="IQL6" s="125"/>
      <c r="IQM6" s="125"/>
      <c r="IQN6" s="125"/>
      <c r="IQO6" s="125"/>
      <c r="IQP6" s="125"/>
      <c r="IQQ6" s="125"/>
      <c r="IQR6" s="125"/>
      <c r="IQS6" s="125"/>
      <c r="IQT6" s="125"/>
      <c r="IQU6" s="125"/>
      <c r="IQV6" s="125"/>
      <c r="IQW6" s="125"/>
      <c r="IQX6" s="125"/>
      <c r="IQY6" s="125"/>
      <c r="IQZ6" s="125"/>
      <c r="IRA6" s="125"/>
      <c r="IRB6" s="125"/>
      <c r="IRC6" s="125"/>
      <c r="IRD6" s="125"/>
      <c r="IRE6" s="125"/>
      <c r="IRF6" s="125"/>
      <c r="IRG6" s="125"/>
      <c r="IRH6" s="125"/>
      <c r="IRI6" s="125"/>
      <c r="IRJ6" s="125"/>
      <c r="IRK6" s="125"/>
      <c r="IRL6" s="125"/>
      <c r="IRM6" s="125"/>
      <c r="IRN6" s="125"/>
      <c r="IRO6" s="125"/>
      <c r="IRP6" s="125"/>
      <c r="IRQ6" s="125"/>
      <c r="IRR6" s="125"/>
      <c r="IRS6" s="125"/>
      <c r="IRT6" s="125"/>
      <c r="IRU6" s="125"/>
      <c r="IRV6" s="125"/>
      <c r="IRW6" s="125"/>
      <c r="IRX6" s="125"/>
      <c r="IRY6" s="125"/>
      <c r="IRZ6" s="125"/>
      <c r="ISA6" s="125"/>
      <c r="ISB6" s="125"/>
      <c r="ISC6" s="125"/>
      <c r="ISD6" s="125"/>
      <c r="ISE6" s="125"/>
      <c r="ISF6" s="125"/>
      <c r="ISG6" s="125"/>
      <c r="ISH6" s="125"/>
      <c r="ISI6" s="125"/>
      <c r="ISJ6" s="125"/>
      <c r="ISK6" s="125"/>
      <c r="ISL6" s="125"/>
      <c r="ISM6" s="125"/>
      <c r="ISN6" s="125"/>
      <c r="ISO6" s="125"/>
      <c r="ISP6" s="125"/>
      <c r="ISQ6" s="125"/>
      <c r="ISR6" s="125"/>
      <c r="ISS6" s="125"/>
      <c r="IST6" s="125"/>
      <c r="ISU6" s="125"/>
      <c r="ISV6" s="125"/>
      <c r="ISW6" s="125"/>
      <c r="ISX6" s="125"/>
      <c r="ISY6" s="125"/>
      <c r="ISZ6" s="125"/>
      <c r="ITA6" s="125"/>
      <c r="ITB6" s="125"/>
      <c r="ITC6" s="125"/>
      <c r="ITD6" s="125"/>
      <c r="ITE6" s="125"/>
      <c r="ITF6" s="125"/>
      <c r="ITG6" s="125"/>
      <c r="ITH6" s="125"/>
      <c r="ITI6" s="125"/>
      <c r="ITJ6" s="125"/>
      <c r="ITK6" s="125"/>
      <c r="ITL6" s="125"/>
      <c r="ITM6" s="125"/>
      <c r="ITN6" s="125"/>
      <c r="ITO6" s="125"/>
      <c r="ITP6" s="125"/>
      <c r="ITQ6" s="125"/>
      <c r="ITR6" s="125"/>
      <c r="ITS6" s="125"/>
      <c r="ITT6" s="125"/>
      <c r="ITU6" s="125"/>
      <c r="ITV6" s="125"/>
      <c r="ITW6" s="125"/>
      <c r="ITX6" s="125"/>
      <c r="ITY6" s="125"/>
      <c r="ITZ6" s="125"/>
      <c r="IUA6" s="125"/>
      <c r="IUB6" s="125"/>
      <c r="IUC6" s="125"/>
      <c r="IUD6" s="125"/>
      <c r="IUE6" s="125"/>
      <c r="IUF6" s="125"/>
      <c r="IUG6" s="125"/>
      <c r="IUH6" s="125"/>
      <c r="IUI6" s="125"/>
      <c r="IUJ6" s="125"/>
      <c r="IUK6" s="125"/>
      <c r="IUL6" s="125"/>
      <c r="IUM6" s="125"/>
      <c r="IUN6" s="125"/>
      <c r="IUO6" s="125"/>
      <c r="IUP6" s="125"/>
      <c r="IUQ6" s="125"/>
      <c r="IUR6" s="125"/>
      <c r="IUS6" s="125"/>
      <c r="IUT6" s="125"/>
      <c r="IUU6" s="125"/>
      <c r="IUV6" s="125"/>
      <c r="IUW6" s="125"/>
      <c r="IUX6" s="125"/>
      <c r="IUY6" s="125"/>
      <c r="IUZ6" s="125"/>
      <c r="IVA6" s="125"/>
      <c r="IVB6" s="125"/>
      <c r="IVC6" s="125"/>
      <c r="IVD6" s="125"/>
      <c r="IVE6" s="125"/>
      <c r="IVF6" s="125"/>
      <c r="IVG6" s="125"/>
      <c r="IVH6" s="125"/>
      <c r="IVI6" s="125"/>
      <c r="IVJ6" s="125"/>
      <c r="IVK6" s="125"/>
      <c r="IVL6" s="125"/>
      <c r="IVM6" s="125"/>
      <c r="IVN6" s="125"/>
      <c r="IVO6" s="125"/>
      <c r="IVP6" s="125"/>
      <c r="IVQ6" s="125"/>
      <c r="IVR6" s="125"/>
      <c r="IVS6" s="125"/>
      <c r="IVT6" s="125"/>
      <c r="IVU6" s="125"/>
      <c r="IVV6" s="125"/>
      <c r="IVW6" s="125"/>
      <c r="IVX6" s="125"/>
      <c r="IVY6" s="125"/>
      <c r="IVZ6" s="125"/>
      <c r="IWA6" s="125"/>
      <c r="IWB6" s="125"/>
      <c r="IWC6" s="125"/>
      <c r="IWD6" s="125"/>
      <c r="IWE6" s="125"/>
      <c r="IWF6" s="125"/>
      <c r="IWG6" s="125"/>
      <c r="IWH6" s="125"/>
      <c r="IWI6" s="125"/>
      <c r="IWJ6" s="125"/>
      <c r="IWK6" s="125"/>
      <c r="IWL6" s="125"/>
      <c r="IWM6" s="125"/>
      <c r="IWN6" s="125"/>
      <c r="IWO6" s="125"/>
      <c r="IWP6" s="125"/>
      <c r="IWQ6" s="125"/>
      <c r="IWR6" s="125"/>
      <c r="IWS6" s="125"/>
      <c r="IWT6" s="125"/>
      <c r="IWU6" s="125"/>
      <c r="IWV6" s="125"/>
      <c r="IWW6" s="125"/>
      <c r="IWX6" s="125"/>
      <c r="IWY6" s="125"/>
      <c r="IWZ6" s="125"/>
      <c r="IXA6" s="125"/>
      <c r="IXB6" s="125"/>
      <c r="IXC6" s="125"/>
      <c r="IXD6" s="125"/>
      <c r="IXE6" s="125"/>
      <c r="IXF6" s="125"/>
      <c r="IXG6" s="125"/>
      <c r="IXH6" s="125"/>
      <c r="IXI6" s="125"/>
      <c r="IXJ6" s="125"/>
      <c r="IXK6" s="125"/>
      <c r="IXL6" s="125"/>
      <c r="IXM6" s="125"/>
      <c r="IXN6" s="125"/>
      <c r="IXO6" s="125"/>
      <c r="IXP6" s="125"/>
      <c r="IXQ6" s="125"/>
      <c r="IXR6" s="125"/>
      <c r="IXS6" s="125"/>
      <c r="IXT6" s="125"/>
      <c r="IXU6" s="125"/>
      <c r="IXV6" s="125"/>
      <c r="IXW6" s="125"/>
      <c r="IXX6" s="125"/>
      <c r="IXY6" s="125"/>
      <c r="IXZ6" s="125"/>
      <c r="IYA6" s="125"/>
      <c r="IYB6" s="125"/>
      <c r="IYC6" s="125"/>
      <c r="IYD6" s="125"/>
      <c r="IYE6" s="125"/>
      <c r="IYF6" s="125"/>
      <c r="IYG6" s="125"/>
      <c r="IYH6" s="125"/>
      <c r="IYI6" s="125"/>
      <c r="IYJ6" s="125"/>
      <c r="IYK6" s="125"/>
      <c r="IYL6" s="125"/>
      <c r="IYM6" s="125"/>
      <c r="IYN6" s="125"/>
      <c r="IYO6" s="125"/>
      <c r="IYP6" s="125"/>
      <c r="IYQ6" s="125"/>
      <c r="IYR6" s="125"/>
      <c r="IYS6" s="125"/>
      <c r="IYT6" s="125"/>
      <c r="IYU6" s="125"/>
      <c r="IYV6" s="125"/>
      <c r="IYW6" s="125"/>
      <c r="IYX6" s="125"/>
      <c r="IYY6" s="125"/>
      <c r="IYZ6" s="125"/>
      <c r="IZA6" s="125"/>
      <c r="IZB6" s="125"/>
      <c r="IZC6" s="125"/>
      <c r="IZD6" s="125"/>
      <c r="IZE6" s="125"/>
      <c r="IZF6" s="125"/>
      <c r="IZG6" s="125"/>
      <c r="IZH6" s="125"/>
      <c r="IZI6" s="125"/>
      <c r="IZJ6" s="125"/>
      <c r="IZK6" s="125"/>
      <c r="IZL6" s="125"/>
      <c r="IZM6" s="125"/>
      <c r="IZN6" s="125"/>
      <c r="IZO6" s="125"/>
      <c r="IZP6" s="125"/>
      <c r="IZQ6" s="125"/>
      <c r="IZR6" s="125"/>
      <c r="IZS6" s="125"/>
      <c r="IZT6" s="125"/>
      <c r="IZU6" s="125"/>
      <c r="IZV6" s="125"/>
      <c r="IZW6" s="125"/>
      <c r="IZX6" s="125"/>
      <c r="IZY6" s="125"/>
      <c r="IZZ6" s="125"/>
      <c r="JAA6" s="125"/>
      <c r="JAB6" s="125"/>
      <c r="JAC6" s="125"/>
      <c r="JAD6" s="125"/>
      <c r="JAE6" s="125"/>
      <c r="JAF6" s="125"/>
      <c r="JAG6" s="125"/>
      <c r="JAH6" s="125"/>
      <c r="JAI6" s="125"/>
      <c r="JAJ6" s="125"/>
      <c r="JAK6" s="125"/>
      <c r="JAL6" s="125"/>
      <c r="JAM6" s="125"/>
      <c r="JAN6" s="125"/>
      <c r="JAO6" s="125"/>
      <c r="JAP6" s="125"/>
      <c r="JAQ6" s="125"/>
      <c r="JAR6" s="125"/>
      <c r="JAS6" s="125"/>
      <c r="JAT6" s="125"/>
      <c r="JAU6" s="125"/>
      <c r="JAV6" s="125"/>
      <c r="JAW6" s="125"/>
      <c r="JAX6" s="125"/>
      <c r="JAY6" s="125"/>
      <c r="JAZ6" s="125"/>
      <c r="JBA6" s="125"/>
      <c r="JBB6" s="125"/>
      <c r="JBC6" s="125"/>
      <c r="JBD6" s="125"/>
      <c r="JBE6" s="125"/>
      <c r="JBF6" s="125"/>
      <c r="JBG6" s="125"/>
      <c r="JBH6" s="125"/>
      <c r="JBI6" s="125"/>
      <c r="JBJ6" s="125"/>
      <c r="JBK6" s="125"/>
      <c r="JBL6" s="125"/>
      <c r="JBM6" s="125"/>
      <c r="JBN6" s="125"/>
      <c r="JBO6" s="125"/>
      <c r="JBP6" s="125"/>
      <c r="JBQ6" s="125"/>
      <c r="JBR6" s="125"/>
      <c r="JBS6" s="125"/>
      <c r="JBT6" s="125"/>
      <c r="JBU6" s="125"/>
      <c r="JBV6" s="125"/>
      <c r="JBW6" s="125"/>
      <c r="JBX6" s="125"/>
      <c r="JBY6" s="125"/>
      <c r="JBZ6" s="125"/>
      <c r="JCA6" s="125"/>
      <c r="JCB6" s="125"/>
      <c r="JCC6" s="125"/>
      <c r="JCD6" s="125"/>
      <c r="JCE6" s="125"/>
      <c r="JCF6" s="125"/>
      <c r="JCG6" s="125"/>
      <c r="JCH6" s="125"/>
      <c r="JCI6" s="125"/>
      <c r="JCJ6" s="125"/>
      <c r="JCK6" s="125"/>
      <c r="JCL6" s="125"/>
      <c r="JCM6" s="125"/>
      <c r="JCN6" s="125"/>
      <c r="JCO6" s="125"/>
      <c r="JCP6" s="125"/>
      <c r="JCQ6" s="125"/>
      <c r="JCR6" s="125"/>
      <c r="JCS6" s="125"/>
      <c r="JCT6" s="125"/>
      <c r="JCU6" s="125"/>
      <c r="JCV6" s="125"/>
      <c r="JCW6" s="125"/>
      <c r="JCX6" s="125"/>
      <c r="JCY6" s="125"/>
      <c r="JCZ6" s="125"/>
      <c r="JDA6" s="125"/>
      <c r="JDB6" s="125"/>
      <c r="JDC6" s="125"/>
      <c r="JDD6" s="125"/>
      <c r="JDE6" s="125"/>
      <c r="JDF6" s="125"/>
      <c r="JDG6" s="125"/>
      <c r="JDH6" s="125"/>
      <c r="JDI6" s="125"/>
      <c r="JDJ6" s="125"/>
      <c r="JDK6" s="125"/>
      <c r="JDL6" s="125"/>
      <c r="JDM6" s="125"/>
      <c r="JDN6" s="125"/>
      <c r="JDO6" s="125"/>
      <c r="JDP6" s="125"/>
      <c r="JDQ6" s="125"/>
      <c r="JDR6" s="125"/>
      <c r="JDS6" s="125"/>
      <c r="JDT6" s="125"/>
      <c r="JDU6" s="125"/>
      <c r="JDV6" s="125"/>
      <c r="JDW6" s="125"/>
      <c r="JDX6" s="125"/>
      <c r="JDY6" s="125"/>
      <c r="JDZ6" s="125"/>
      <c r="JEA6" s="125"/>
      <c r="JEB6" s="125"/>
      <c r="JEC6" s="125"/>
      <c r="JED6" s="125"/>
      <c r="JEE6" s="125"/>
      <c r="JEF6" s="125"/>
      <c r="JEG6" s="125"/>
      <c r="JEH6" s="125"/>
      <c r="JEI6" s="125"/>
      <c r="JEJ6" s="125"/>
      <c r="JEK6" s="125"/>
      <c r="JEL6" s="125"/>
      <c r="JEM6" s="125"/>
      <c r="JEN6" s="125"/>
      <c r="JEO6" s="125"/>
      <c r="JEP6" s="125"/>
      <c r="JEQ6" s="125"/>
      <c r="JER6" s="125"/>
      <c r="JES6" s="125"/>
      <c r="JET6" s="125"/>
      <c r="JEU6" s="125"/>
      <c r="JEV6" s="125"/>
      <c r="JEW6" s="125"/>
      <c r="JEX6" s="125"/>
      <c r="JEY6" s="125"/>
      <c r="JEZ6" s="125"/>
      <c r="JFA6" s="125"/>
      <c r="JFB6" s="125"/>
      <c r="JFC6" s="125"/>
      <c r="JFD6" s="125"/>
      <c r="JFE6" s="125"/>
      <c r="JFF6" s="125"/>
      <c r="JFG6" s="125"/>
      <c r="JFH6" s="125"/>
      <c r="JFI6" s="125"/>
      <c r="JFJ6" s="125"/>
      <c r="JFK6" s="125"/>
      <c r="JFL6" s="125"/>
      <c r="JFM6" s="125"/>
      <c r="JFN6" s="125"/>
      <c r="JFO6" s="125"/>
      <c r="JFP6" s="125"/>
      <c r="JFQ6" s="125"/>
      <c r="JFR6" s="125"/>
      <c r="JFS6" s="125"/>
      <c r="JFT6" s="125"/>
      <c r="JFU6" s="125"/>
      <c r="JFV6" s="125"/>
      <c r="JFW6" s="125"/>
      <c r="JFX6" s="125"/>
      <c r="JFY6" s="125"/>
      <c r="JFZ6" s="125"/>
      <c r="JGA6" s="125"/>
      <c r="JGB6" s="125"/>
      <c r="JGC6" s="125"/>
      <c r="JGD6" s="125"/>
      <c r="JGE6" s="125"/>
      <c r="JGF6" s="125"/>
      <c r="JGG6" s="125"/>
      <c r="JGH6" s="125"/>
      <c r="JGI6" s="125"/>
      <c r="JGJ6" s="125"/>
      <c r="JGK6" s="125"/>
      <c r="JGL6" s="125"/>
      <c r="JGM6" s="125"/>
      <c r="JGN6" s="125"/>
      <c r="JGO6" s="125"/>
      <c r="JGP6" s="125"/>
      <c r="JGQ6" s="125"/>
      <c r="JGR6" s="125"/>
      <c r="JGS6" s="125"/>
      <c r="JGT6" s="125"/>
      <c r="JGU6" s="125"/>
      <c r="JGV6" s="125"/>
      <c r="JGW6" s="125"/>
      <c r="JGX6" s="125"/>
      <c r="JGY6" s="125"/>
      <c r="JGZ6" s="125"/>
      <c r="JHA6" s="125"/>
      <c r="JHB6" s="125"/>
      <c r="JHC6" s="125"/>
      <c r="JHD6" s="125"/>
      <c r="JHE6" s="125"/>
      <c r="JHF6" s="125"/>
      <c r="JHG6" s="125"/>
      <c r="JHH6" s="125"/>
      <c r="JHI6" s="125"/>
      <c r="JHJ6" s="125"/>
      <c r="JHK6" s="125"/>
      <c r="JHL6" s="125"/>
      <c r="JHM6" s="125"/>
      <c r="JHN6" s="125"/>
      <c r="JHO6" s="125"/>
      <c r="JHP6" s="125"/>
      <c r="JHQ6" s="125"/>
      <c r="JHR6" s="125"/>
      <c r="JHS6" s="125"/>
      <c r="JHT6" s="125"/>
      <c r="JHU6" s="125"/>
      <c r="JHV6" s="125"/>
      <c r="JHW6" s="125"/>
      <c r="JHX6" s="125"/>
      <c r="JHY6" s="125"/>
      <c r="JHZ6" s="125"/>
      <c r="JIA6" s="125"/>
      <c r="JIB6" s="125"/>
      <c r="JIC6" s="125"/>
      <c r="JID6" s="125"/>
      <c r="JIE6" s="125"/>
      <c r="JIF6" s="125"/>
      <c r="JIG6" s="125"/>
      <c r="JIH6" s="125"/>
      <c r="JII6" s="125"/>
      <c r="JIJ6" s="125"/>
      <c r="JIK6" s="125"/>
      <c r="JIL6" s="125"/>
      <c r="JIM6" s="125"/>
      <c r="JIN6" s="125"/>
      <c r="JIO6" s="125"/>
      <c r="JIP6" s="125"/>
      <c r="JIQ6" s="125"/>
      <c r="JIR6" s="125"/>
      <c r="JIS6" s="125"/>
      <c r="JIT6" s="125"/>
      <c r="JIU6" s="125"/>
      <c r="JIV6" s="125"/>
      <c r="JIW6" s="125"/>
      <c r="JIX6" s="125"/>
      <c r="JIY6" s="125"/>
      <c r="JIZ6" s="125"/>
      <c r="JJA6" s="125"/>
      <c r="JJB6" s="125"/>
      <c r="JJC6" s="125"/>
      <c r="JJD6" s="125"/>
      <c r="JJE6" s="125"/>
      <c r="JJF6" s="125"/>
      <c r="JJG6" s="125"/>
      <c r="JJH6" s="125"/>
      <c r="JJI6" s="125"/>
      <c r="JJJ6" s="125"/>
      <c r="JJK6" s="125"/>
      <c r="JJL6" s="125"/>
      <c r="JJM6" s="125"/>
      <c r="JJN6" s="125"/>
      <c r="JJO6" s="125"/>
      <c r="JJP6" s="125"/>
      <c r="JJQ6" s="125"/>
      <c r="JJR6" s="125"/>
      <c r="JJS6" s="125"/>
      <c r="JJT6" s="125"/>
      <c r="JJU6" s="125"/>
      <c r="JJV6" s="125"/>
      <c r="JJW6" s="125"/>
      <c r="JJX6" s="125"/>
      <c r="JJY6" s="125"/>
      <c r="JJZ6" s="125"/>
      <c r="JKA6" s="125"/>
      <c r="JKB6" s="125"/>
      <c r="JKC6" s="125"/>
      <c r="JKD6" s="125"/>
      <c r="JKE6" s="125"/>
      <c r="JKF6" s="125"/>
      <c r="JKG6" s="125"/>
      <c r="JKH6" s="125"/>
      <c r="JKI6" s="125"/>
      <c r="JKJ6" s="125"/>
      <c r="JKK6" s="125"/>
      <c r="JKL6" s="125"/>
      <c r="JKM6" s="125"/>
      <c r="JKN6" s="125"/>
      <c r="JKO6" s="125"/>
      <c r="JKP6" s="125"/>
      <c r="JKQ6" s="125"/>
      <c r="JKR6" s="125"/>
      <c r="JKS6" s="125"/>
      <c r="JKT6" s="125"/>
      <c r="JKU6" s="125"/>
      <c r="JKV6" s="125"/>
      <c r="JKW6" s="125"/>
      <c r="JKX6" s="125"/>
      <c r="JKY6" s="125"/>
      <c r="JKZ6" s="125"/>
      <c r="JLA6" s="125"/>
      <c r="JLB6" s="125"/>
      <c r="JLC6" s="125"/>
      <c r="JLD6" s="125"/>
      <c r="JLE6" s="125"/>
      <c r="JLF6" s="125"/>
      <c r="JLG6" s="125"/>
      <c r="JLH6" s="125"/>
      <c r="JLI6" s="125"/>
      <c r="JLJ6" s="125"/>
      <c r="JLK6" s="125"/>
      <c r="JLL6" s="125"/>
      <c r="JLM6" s="125"/>
      <c r="JLN6" s="125"/>
      <c r="JLO6" s="125"/>
      <c r="JLP6" s="125"/>
      <c r="JLQ6" s="125"/>
      <c r="JLR6" s="125"/>
      <c r="JLS6" s="125"/>
      <c r="JLT6" s="125"/>
      <c r="JLU6" s="125"/>
      <c r="JLV6" s="125"/>
      <c r="JLW6" s="125"/>
      <c r="JLX6" s="125"/>
      <c r="JLY6" s="125"/>
      <c r="JLZ6" s="125"/>
      <c r="JMA6" s="125"/>
      <c r="JMB6" s="125"/>
      <c r="JMC6" s="125"/>
      <c r="JMD6" s="125"/>
      <c r="JME6" s="125"/>
      <c r="JMF6" s="125"/>
      <c r="JMG6" s="125"/>
      <c r="JMH6" s="125"/>
      <c r="JMI6" s="125"/>
      <c r="JMJ6" s="125"/>
      <c r="JMK6" s="125"/>
      <c r="JML6" s="125"/>
      <c r="JMM6" s="125"/>
      <c r="JMN6" s="125"/>
      <c r="JMO6" s="125"/>
      <c r="JMP6" s="125"/>
      <c r="JMQ6" s="125"/>
      <c r="JMR6" s="125"/>
      <c r="JMS6" s="125"/>
      <c r="JMT6" s="125"/>
      <c r="JMU6" s="125"/>
      <c r="JMV6" s="125"/>
      <c r="JMW6" s="125"/>
      <c r="JMX6" s="125"/>
      <c r="JMY6" s="125"/>
      <c r="JMZ6" s="125"/>
      <c r="JNA6" s="125"/>
      <c r="JNB6" s="125"/>
      <c r="JNC6" s="125"/>
      <c r="JND6" s="125"/>
      <c r="JNE6" s="125"/>
      <c r="JNF6" s="125"/>
      <c r="JNG6" s="125"/>
      <c r="JNH6" s="125"/>
      <c r="JNI6" s="125"/>
      <c r="JNJ6" s="125"/>
      <c r="JNK6" s="125"/>
      <c r="JNL6" s="125"/>
      <c r="JNM6" s="125"/>
      <c r="JNN6" s="125"/>
      <c r="JNO6" s="125"/>
      <c r="JNP6" s="125"/>
      <c r="JNQ6" s="125"/>
      <c r="JNR6" s="125"/>
      <c r="JNS6" s="125"/>
      <c r="JNT6" s="125"/>
      <c r="JNU6" s="125"/>
      <c r="JNV6" s="125"/>
      <c r="JNW6" s="125"/>
      <c r="JNX6" s="125"/>
      <c r="JNY6" s="125"/>
      <c r="JNZ6" s="125"/>
      <c r="JOA6" s="125"/>
      <c r="JOB6" s="125"/>
      <c r="JOC6" s="125"/>
      <c r="JOD6" s="125"/>
      <c r="JOE6" s="125"/>
      <c r="JOF6" s="125"/>
      <c r="JOG6" s="125"/>
      <c r="JOH6" s="125"/>
      <c r="JOI6" s="125"/>
      <c r="JOJ6" s="125"/>
      <c r="JOK6" s="125"/>
      <c r="JOL6" s="125"/>
      <c r="JOM6" s="125"/>
      <c r="JON6" s="125"/>
      <c r="JOO6" s="125"/>
      <c r="JOP6" s="125"/>
      <c r="JOQ6" s="125"/>
      <c r="JOR6" s="125"/>
      <c r="JOS6" s="125"/>
      <c r="JOT6" s="125"/>
      <c r="JOU6" s="125"/>
      <c r="JOV6" s="125"/>
      <c r="JOW6" s="125"/>
      <c r="JOX6" s="125"/>
      <c r="JOY6" s="125"/>
      <c r="JOZ6" s="125"/>
      <c r="JPA6" s="125"/>
      <c r="JPB6" s="125"/>
      <c r="JPC6" s="125"/>
      <c r="JPD6" s="125"/>
      <c r="JPE6" s="125"/>
      <c r="JPF6" s="125"/>
      <c r="JPG6" s="125"/>
      <c r="JPH6" s="125"/>
      <c r="JPI6" s="125"/>
      <c r="JPJ6" s="125"/>
      <c r="JPK6" s="125"/>
      <c r="JPL6" s="125"/>
      <c r="JPM6" s="125"/>
      <c r="JPN6" s="125"/>
      <c r="JPO6" s="125"/>
      <c r="JPP6" s="125"/>
      <c r="JPQ6" s="125"/>
      <c r="JPR6" s="125"/>
      <c r="JPS6" s="125"/>
      <c r="JPT6" s="125"/>
      <c r="JPU6" s="125"/>
      <c r="JPV6" s="125"/>
      <c r="JPW6" s="125"/>
      <c r="JPX6" s="125"/>
      <c r="JPY6" s="125"/>
      <c r="JPZ6" s="125"/>
      <c r="JQA6" s="125"/>
      <c r="JQB6" s="125"/>
      <c r="JQC6" s="125"/>
      <c r="JQD6" s="125"/>
      <c r="JQE6" s="125"/>
      <c r="JQF6" s="125"/>
      <c r="JQG6" s="125"/>
      <c r="JQH6" s="125"/>
      <c r="JQI6" s="125"/>
      <c r="JQJ6" s="125"/>
      <c r="JQK6" s="125"/>
      <c r="JQL6" s="125"/>
      <c r="JQM6" s="125"/>
      <c r="JQN6" s="125"/>
      <c r="JQO6" s="125"/>
      <c r="JQP6" s="125"/>
      <c r="JQQ6" s="125"/>
      <c r="JQR6" s="125"/>
      <c r="JQS6" s="125"/>
      <c r="JQT6" s="125"/>
      <c r="JQU6" s="125"/>
      <c r="JQV6" s="125"/>
      <c r="JQW6" s="125"/>
      <c r="JQX6" s="125"/>
      <c r="JQY6" s="125"/>
      <c r="JQZ6" s="125"/>
      <c r="JRA6" s="125"/>
      <c r="JRB6" s="125"/>
      <c r="JRC6" s="125"/>
      <c r="JRD6" s="125"/>
      <c r="JRE6" s="125"/>
      <c r="JRF6" s="125"/>
      <c r="JRG6" s="125"/>
      <c r="JRH6" s="125"/>
      <c r="JRI6" s="125"/>
      <c r="JRJ6" s="125"/>
      <c r="JRK6" s="125"/>
      <c r="JRL6" s="125"/>
      <c r="JRM6" s="125"/>
      <c r="JRN6" s="125"/>
      <c r="JRO6" s="125"/>
      <c r="JRP6" s="125"/>
      <c r="JRQ6" s="125"/>
      <c r="JRR6" s="125"/>
      <c r="JRS6" s="125"/>
      <c r="JRT6" s="125"/>
      <c r="JRU6" s="125"/>
      <c r="JRV6" s="125"/>
      <c r="JRW6" s="125"/>
      <c r="JRX6" s="125"/>
      <c r="JRY6" s="125"/>
      <c r="JRZ6" s="125"/>
      <c r="JSA6" s="125"/>
      <c r="JSB6" s="125"/>
      <c r="JSC6" s="125"/>
      <c r="JSD6" s="125"/>
      <c r="JSE6" s="125"/>
      <c r="JSF6" s="125"/>
      <c r="JSG6" s="125"/>
      <c r="JSH6" s="125"/>
      <c r="JSI6" s="125"/>
      <c r="JSJ6" s="125"/>
      <c r="JSK6" s="125"/>
      <c r="JSL6" s="125"/>
      <c r="JSM6" s="125"/>
      <c r="JSN6" s="125"/>
      <c r="JSO6" s="125"/>
      <c r="JSP6" s="125"/>
      <c r="JSQ6" s="125"/>
      <c r="JSR6" s="125"/>
      <c r="JSS6" s="125"/>
      <c r="JST6" s="125"/>
      <c r="JSU6" s="125"/>
      <c r="JSV6" s="125"/>
      <c r="JSW6" s="125"/>
      <c r="JSX6" s="125"/>
      <c r="JSY6" s="125"/>
      <c r="JSZ6" s="125"/>
      <c r="JTA6" s="125"/>
      <c r="JTB6" s="125"/>
      <c r="JTC6" s="125"/>
      <c r="JTD6" s="125"/>
      <c r="JTE6" s="125"/>
      <c r="JTF6" s="125"/>
      <c r="JTG6" s="125"/>
      <c r="JTH6" s="125"/>
      <c r="JTI6" s="125"/>
      <c r="JTJ6" s="125"/>
      <c r="JTK6" s="125"/>
      <c r="JTL6" s="125"/>
      <c r="JTM6" s="125"/>
      <c r="JTN6" s="125"/>
      <c r="JTO6" s="125"/>
      <c r="JTP6" s="125"/>
      <c r="JTQ6" s="125"/>
      <c r="JTR6" s="125"/>
      <c r="JTS6" s="125"/>
      <c r="JTT6" s="125"/>
      <c r="JTU6" s="125"/>
      <c r="JTV6" s="125"/>
      <c r="JTW6" s="125"/>
      <c r="JTX6" s="125"/>
      <c r="JTY6" s="125"/>
      <c r="JTZ6" s="125"/>
      <c r="JUA6" s="125"/>
      <c r="JUB6" s="125"/>
      <c r="JUC6" s="125"/>
      <c r="JUD6" s="125"/>
      <c r="JUE6" s="125"/>
      <c r="JUF6" s="125"/>
      <c r="JUG6" s="125"/>
      <c r="JUH6" s="125"/>
      <c r="JUI6" s="125"/>
      <c r="JUJ6" s="125"/>
      <c r="JUK6" s="125"/>
      <c r="JUL6" s="125"/>
      <c r="JUM6" s="125"/>
      <c r="JUN6" s="125"/>
      <c r="JUO6" s="125"/>
      <c r="JUP6" s="125"/>
      <c r="JUQ6" s="125"/>
      <c r="JUR6" s="125"/>
      <c r="JUS6" s="125"/>
      <c r="JUT6" s="125"/>
      <c r="JUU6" s="125"/>
      <c r="JUV6" s="125"/>
      <c r="JUW6" s="125"/>
      <c r="JUX6" s="125"/>
      <c r="JUY6" s="125"/>
      <c r="JUZ6" s="125"/>
      <c r="JVA6" s="125"/>
      <c r="JVB6" s="125"/>
      <c r="JVC6" s="125"/>
      <c r="JVD6" s="125"/>
      <c r="JVE6" s="125"/>
      <c r="JVF6" s="125"/>
      <c r="JVG6" s="125"/>
      <c r="JVH6" s="125"/>
      <c r="JVI6" s="125"/>
      <c r="JVJ6" s="125"/>
      <c r="JVK6" s="125"/>
      <c r="JVL6" s="125"/>
      <c r="JVM6" s="125"/>
      <c r="JVN6" s="125"/>
      <c r="JVO6" s="125"/>
      <c r="JVP6" s="125"/>
      <c r="JVQ6" s="125"/>
      <c r="JVR6" s="125"/>
      <c r="JVS6" s="125"/>
      <c r="JVT6" s="125"/>
      <c r="JVU6" s="125"/>
      <c r="JVV6" s="125"/>
      <c r="JVW6" s="125"/>
      <c r="JVX6" s="125"/>
      <c r="JVY6" s="125"/>
      <c r="JVZ6" s="125"/>
      <c r="JWA6" s="125"/>
      <c r="JWB6" s="125"/>
      <c r="JWC6" s="125"/>
      <c r="JWD6" s="125"/>
      <c r="JWE6" s="125"/>
      <c r="JWF6" s="125"/>
      <c r="JWG6" s="125"/>
      <c r="JWH6" s="125"/>
      <c r="JWI6" s="125"/>
      <c r="JWJ6" s="125"/>
      <c r="JWK6" s="125"/>
      <c r="JWL6" s="125"/>
      <c r="JWM6" s="125"/>
      <c r="JWN6" s="125"/>
      <c r="JWO6" s="125"/>
      <c r="JWP6" s="125"/>
      <c r="JWQ6" s="125"/>
      <c r="JWR6" s="125"/>
      <c r="JWS6" s="125"/>
      <c r="JWT6" s="125"/>
      <c r="JWU6" s="125"/>
      <c r="JWV6" s="125"/>
      <c r="JWW6" s="125"/>
      <c r="JWX6" s="125"/>
      <c r="JWY6" s="125"/>
      <c r="JWZ6" s="125"/>
      <c r="JXA6" s="125"/>
      <c r="JXB6" s="125"/>
      <c r="JXC6" s="125"/>
      <c r="JXD6" s="125"/>
      <c r="JXE6" s="125"/>
      <c r="JXF6" s="125"/>
      <c r="JXG6" s="125"/>
      <c r="JXH6" s="125"/>
      <c r="JXI6" s="125"/>
      <c r="JXJ6" s="125"/>
      <c r="JXK6" s="125"/>
      <c r="JXL6" s="125"/>
      <c r="JXM6" s="125"/>
      <c r="JXN6" s="125"/>
      <c r="JXO6" s="125"/>
      <c r="JXP6" s="125"/>
      <c r="JXQ6" s="125"/>
      <c r="JXR6" s="125"/>
      <c r="JXS6" s="125"/>
      <c r="JXT6" s="125"/>
      <c r="JXU6" s="125"/>
      <c r="JXV6" s="125"/>
      <c r="JXW6" s="125"/>
      <c r="JXX6" s="125"/>
      <c r="JXY6" s="125"/>
      <c r="JXZ6" s="125"/>
      <c r="JYA6" s="125"/>
      <c r="JYB6" s="125"/>
      <c r="JYC6" s="125"/>
      <c r="JYD6" s="125"/>
      <c r="JYE6" s="125"/>
      <c r="JYF6" s="125"/>
      <c r="JYG6" s="125"/>
      <c r="JYH6" s="125"/>
      <c r="JYI6" s="125"/>
      <c r="JYJ6" s="125"/>
      <c r="JYK6" s="125"/>
      <c r="JYL6" s="125"/>
      <c r="JYM6" s="125"/>
      <c r="JYN6" s="125"/>
      <c r="JYO6" s="125"/>
      <c r="JYP6" s="125"/>
      <c r="JYQ6" s="125"/>
      <c r="JYR6" s="125"/>
      <c r="JYS6" s="125"/>
      <c r="JYT6" s="125"/>
      <c r="JYU6" s="125"/>
      <c r="JYV6" s="125"/>
      <c r="JYW6" s="125"/>
      <c r="JYX6" s="125"/>
      <c r="JYY6" s="125"/>
      <c r="JYZ6" s="125"/>
      <c r="JZA6" s="125"/>
      <c r="JZB6" s="125"/>
      <c r="JZC6" s="125"/>
      <c r="JZD6" s="125"/>
      <c r="JZE6" s="125"/>
      <c r="JZF6" s="125"/>
      <c r="JZG6" s="125"/>
      <c r="JZH6" s="125"/>
      <c r="JZI6" s="125"/>
      <c r="JZJ6" s="125"/>
      <c r="JZK6" s="125"/>
      <c r="JZL6" s="125"/>
      <c r="JZM6" s="125"/>
      <c r="JZN6" s="125"/>
      <c r="JZO6" s="125"/>
      <c r="JZP6" s="125"/>
      <c r="JZQ6" s="125"/>
      <c r="JZR6" s="125"/>
      <c r="JZS6" s="125"/>
      <c r="JZT6" s="125"/>
      <c r="JZU6" s="125"/>
      <c r="JZV6" s="125"/>
      <c r="JZW6" s="125"/>
      <c r="JZX6" s="125"/>
      <c r="JZY6" s="125"/>
      <c r="JZZ6" s="125"/>
      <c r="KAA6" s="125"/>
      <c r="KAB6" s="125"/>
      <c r="KAC6" s="125"/>
      <c r="KAD6" s="125"/>
      <c r="KAE6" s="125"/>
      <c r="KAF6" s="125"/>
      <c r="KAG6" s="125"/>
      <c r="KAH6" s="125"/>
      <c r="KAI6" s="125"/>
      <c r="KAJ6" s="125"/>
      <c r="KAK6" s="125"/>
      <c r="KAL6" s="125"/>
      <c r="KAM6" s="125"/>
      <c r="KAN6" s="125"/>
      <c r="KAO6" s="125"/>
      <c r="KAP6" s="125"/>
      <c r="KAQ6" s="125"/>
      <c r="KAR6" s="125"/>
      <c r="KAS6" s="125"/>
      <c r="KAT6" s="125"/>
      <c r="KAU6" s="125"/>
      <c r="KAV6" s="125"/>
      <c r="KAW6" s="125"/>
      <c r="KAX6" s="125"/>
      <c r="KAY6" s="125"/>
      <c r="KAZ6" s="125"/>
      <c r="KBA6" s="125"/>
      <c r="KBB6" s="125"/>
      <c r="KBC6" s="125"/>
      <c r="KBD6" s="125"/>
      <c r="KBE6" s="125"/>
      <c r="KBF6" s="125"/>
      <c r="KBG6" s="125"/>
      <c r="KBH6" s="125"/>
      <c r="KBI6" s="125"/>
      <c r="KBJ6" s="125"/>
      <c r="KBK6" s="125"/>
      <c r="KBL6" s="125"/>
      <c r="KBM6" s="125"/>
      <c r="KBN6" s="125"/>
      <c r="KBO6" s="125"/>
      <c r="KBP6" s="125"/>
      <c r="KBQ6" s="125"/>
      <c r="KBR6" s="125"/>
      <c r="KBS6" s="125"/>
      <c r="KBT6" s="125"/>
      <c r="KBU6" s="125"/>
      <c r="KBV6" s="125"/>
      <c r="KBW6" s="125"/>
      <c r="KBX6" s="125"/>
      <c r="KBY6" s="125"/>
      <c r="KBZ6" s="125"/>
      <c r="KCA6" s="125"/>
      <c r="KCB6" s="125"/>
      <c r="KCC6" s="125"/>
      <c r="KCD6" s="125"/>
      <c r="KCE6" s="125"/>
      <c r="KCF6" s="125"/>
      <c r="KCG6" s="125"/>
      <c r="KCH6" s="125"/>
      <c r="KCI6" s="125"/>
      <c r="KCJ6" s="125"/>
      <c r="KCK6" s="125"/>
      <c r="KCL6" s="125"/>
      <c r="KCM6" s="125"/>
      <c r="KCN6" s="125"/>
      <c r="KCO6" s="125"/>
      <c r="KCP6" s="125"/>
      <c r="KCQ6" s="125"/>
      <c r="KCR6" s="125"/>
      <c r="KCS6" s="125"/>
      <c r="KCT6" s="125"/>
      <c r="KCU6" s="125"/>
      <c r="KCV6" s="125"/>
      <c r="KCW6" s="125"/>
      <c r="KCX6" s="125"/>
      <c r="KCY6" s="125"/>
      <c r="KCZ6" s="125"/>
      <c r="KDA6" s="125"/>
      <c r="KDB6" s="125"/>
      <c r="KDC6" s="125"/>
      <c r="KDD6" s="125"/>
      <c r="KDE6" s="125"/>
      <c r="KDF6" s="125"/>
      <c r="KDG6" s="125"/>
      <c r="KDH6" s="125"/>
      <c r="KDI6" s="125"/>
      <c r="KDJ6" s="125"/>
      <c r="KDK6" s="125"/>
      <c r="KDL6" s="125"/>
      <c r="KDM6" s="125"/>
      <c r="KDN6" s="125"/>
      <c r="KDO6" s="125"/>
      <c r="KDP6" s="125"/>
      <c r="KDQ6" s="125"/>
      <c r="KDR6" s="125"/>
      <c r="KDS6" s="125"/>
      <c r="KDT6" s="125"/>
      <c r="KDU6" s="125"/>
      <c r="KDV6" s="125"/>
      <c r="KDW6" s="125"/>
      <c r="KDX6" s="125"/>
      <c r="KDY6" s="125"/>
      <c r="KDZ6" s="125"/>
      <c r="KEA6" s="125"/>
      <c r="KEB6" s="125"/>
      <c r="KEC6" s="125"/>
      <c r="KED6" s="125"/>
      <c r="KEE6" s="125"/>
      <c r="KEF6" s="125"/>
      <c r="KEG6" s="125"/>
      <c r="KEH6" s="125"/>
      <c r="KEI6" s="125"/>
      <c r="KEJ6" s="125"/>
      <c r="KEK6" s="125"/>
      <c r="KEL6" s="125"/>
      <c r="KEM6" s="125"/>
      <c r="KEN6" s="125"/>
      <c r="KEO6" s="125"/>
      <c r="KEP6" s="125"/>
      <c r="KEQ6" s="125"/>
      <c r="KER6" s="125"/>
      <c r="KES6" s="125"/>
      <c r="KET6" s="125"/>
      <c r="KEU6" s="125"/>
      <c r="KEV6" s="125"/>
      <c r="KEW6" s="125"/>
      <c r="KEX6" s="125"/>
      <c r="KEY6" s="125"/>
      <c r="KEZ6" s="125"/>
      <c r="KFA6" s="125"/>
      <c r="KFB6" s="125"/>
      <c r="KFC6" s="125"/>
      <c r="KFD6" s="125"/>
      <c r="KFE6" s="125"/>
      <c r="KFF6" s="125"/>
      <c r="KFG6" s="125"/>
      <c r="KFH6" s="125"/>
      <c r="KFI6" s="125"/>
      <c r="KFJ6" s="125"/>
      <c r="KFK6" s="125"/>
      <c r="KFL6" s="125"/>
      <c r="KFM6" s="125"/>
      <c r="KFN6" s="125"/>
      <c r="KFO6" s="125"/>
      <c r="KFP6" s="125"/>
      <c r="KFQ6" s="125"/>
      <c r="KFR6" s="125"/>
      <c r="KFS6" s="125"/>
      <c r="KFT6" s="125"/>
      <c r="KFU6" s="125"/>
      <c r="KFV6" s="125"/>
      <c r="KFW6" s="125"/>
      <c r="KFX6" s="125"/>
      <c r="KFY6" s="125"/>
      <c r="KFZ6" s="125"/>
      <c r="KGA6" s="125"/>
      <c r="KGB6" s="125"/>
      <c r="KGC6" s="125"/>
      <c r="KGD6" s="125"/>
      <c r="KGE6" s="125"/>
      <c r="KGF6" s="125"/>
      <c r="KGG6" s="125"/>
      <c r="KGH6" s="125"/>
      <c r="KGI6" s="125"/>
      <c r="KGJ6" s="125"/>
      <c r="KGK6" s="125"/>
      <c r="KGL6" s="125"/>
      <c r="KGM6" s="125"/>
      <c r="KGN6" s="125"/>
      <c r="KGO6" s="125"/>
      <c r="KGP6" s="125"/>
      <c r="KGQ6" s="125"/>
      <c r="KGR6" s="125"/>
      <c r="KGS6" s="125"/>
      <c r="KGT6" s="125"/>
      <c r="KGU6" s="125"/>
      <c r="KGV6" s="125"/>
      <c r="KGW6" s="125"/>
      <c r="KGX6" s="125"/>
      <c r="KGY6" s="125"/>
      <c r="KGZ6" s="125"/>
      <c r="KHA6" s="125"/>
      <c r="KHB6" s="125"/>
      <c r="KHC6" s="125"/>
      <c r="KHD6" s="125"/>
      <c r="KHE6" s="125"/>
      <c r="KHF6" s="125"/>
      <c r="KHG6" s="125"/>
      <c r="KHH6" s="125"/>
      <c r="KHI6" s="125"/>
      <c r="KHJ6" s="125"/>
      <c r="KHK6" s="125"/>
      <c r="KHL6" s="125"/>
      <c r="KHM6" s="125"/>
      <c r="KHN6" s="125"/>
      <c r="KHO6" s="125"/>
      <c r="KHP6" s="125"/>
      <c r="KHQ6" s="125"/>
      <c r="KHR6" s="125"/>
      <c r="KHS6" s="125"/>
      <c r="KHT6" s="125"/>
      <c r="KHU6" s="125"/>
      <c r="KHV6" s="125"/>
      <c r="KHW6" s="125"/>
      <c r="KHX6" s="125"/>
      <c r="KHY6" s="125"/>
      <c r="KHZ6" s="125"/>
      <c r="KIA6" s="125"/>
      <c r="KIB6" s="125"/>
      <c r="KIC6" s="125"/>
      <c r="KID6" s="125"/>
      <c r="KIE6" s="125"/>
      <c r="KIF6" s="125"/>
      <c r="KIG6" s="125"/>
      <c r="KIH6" s="125"/>
      <c r="KII6" s="125"/>
      <c r="KIJ6" s="125"/>
      <c r="KIK6" s="125"/>
      <c r="KIL6" s="125"/>
      <c r="KIM6" s="125"/>
      <c r="KIN6" s="125"/>
      <c r="KIO6" s="125"/>
      <c r="KIP6" s="125"/>
      <c r="KIQ6" s="125"/>
      <c r="KIR6" s="125"/>
      <c r="KIS6" s="125"/>
      <c r="KIT6" s="125"/>
      <c r="KIU6" s="125"/>
      <c r="KIV6" s="125"/>
      <c r="KIW6" s="125"/>
      <c r="KIX6" s="125"/>
      <c r="KIY6" s="125"/>
      <c r="KIZ6" s="125"/>
      <c r="KJA6" s="125"/>
      <c r="KJB6" s="125"/>
      <c r="KJC6" s="125"/>
      <c r="KJD6" s="125"/>
      <c r="KJE6" s="125"/>
      <c r="KJF6" s="125"/>
      <c r="KJG6" s="125"/>
      <c r="KJH6" s="125"/>
      <c r="KJI6" s="125"/>
      <c r="KJJ6" s="125"/>
      <c r="KJK6" s="125"/>
      <c r="KJL6" s="125"/>
      <c r="KJM6" s="125"/>
      <c r="KJN6" s="125"/>
      <c r="KJO6" s="125"/>
      <c r="KJP6" s="125"/>
      <c r="KJQ6" s="125"/>
      <c r="KJR6" s="125"/>
      <c r="KJS6" s="125"/>
      <c r="KJT6" s="125"/>
      <c r="KJU6" s="125"/>
      <c r="KJV6" s="125"/>
      <c r="KJW6" s="125"/>
      <c r="KJX6" s="125"/>
      <c r="KJY6" s="125"/>
      <c r="KJZ6" s="125"/>
      <c r="KKA6" s="125"/>
      <c r="KKB6" s="125"/>
      <c r="KKC6" s="125"/>
      <c r="KKD6" s="125"/>
      <c r="KKE6" s="125"/>
      <c r="KKF6" s="125"/>
      <c r="KKG6" s="125"/>
      <c r="KKH6" s="125"/>
      <c r="KKI6" s="125"/>
      <c r="KKJ6" s="125"/>
      <c r="KKK6" s="125"/>
      <c r="KKL6" s="125"/>
      <c r="KKM6" s="125"/>
      <c r="KKN6" s="125"/>
      <c r="KKO6" s="125"/>
      <c r="KKP6" s="125"/>
      <c r="KKQ6" s="125"/>
      <c r="KKR6" s="125"/>
      <c r="KKS6" s="125"/>
      <c r="KKT6" s="125"/>
      <c r="KKU6" s="125"/>
      <c r="KKV6" s="125"/>
      <c r="KKW6" s="125"/>
      <c r="KKX6" s="125"/>
      <c r="KKY6" s="125"/>
      <c r="KKZ6" s="125"/>
      <c r="KLA6" s="125"/>
      <c r="KLB6" s="125"/>
      <c r="KLC6" s="125"/>
      <c r="KLD6" s="125"/>
      <c r="KLE6" s="125"/>
      <c r="KLF6" s="125"/>
      <c r="KLG6" s="125"/>
      <c r="KLH6" s="125"/>
      <c r="KLI6" s="125"/>
      <c r="KLJ6" s="125"/>
      <c r="KLK6" s="125"/>
      <c r="KLL6" s="125"/>
      <c r="KLM6" s="125"/>
      <c r="KLN6" s="125"/>
      <c r="KLO6" s="125"/>
      <c r="KLP6" s="125"/>
      <c r="KLQ6" s="125"/>
      <c r="KLR6" s="125"/>
      <c r="KLS6" s="125"/>
      <c r="KLT6" s="125"/>
      <c r="KLU6" s="125"/>
      <c r="KLV6" s="125"/>
      <c r="KLW6" s="125"/>
      <c r="KLX6" s="125"/>
      <c r="KLY6" s="125"/>
      <c r="KLZ6" s="125"/>
      <c r="KMA6" s="125"/>
      <c r="KMB6" s="125"/>
      <c r="KMC6" s="125"/>
      <c r="KMD6" s="125"/>
      <c r="KME6" s="125"/>
      <c r="KMF6" s="125"/>
      <c r="KMG6" s="125"/>
      <c r="KMH6" s="125"/>
      <c r="KMI6" s="125"/>
      <c r="KMJ6" s="125"/>
      <c r="KMK6" s="125"/>
      <c r="KML6" s="125"/>
      <c r="KMM6" s="125"/>
      <c r="KMN6" s="125"/>
      <c r="KMO6" s="125"/>
      <c r="KMP6" s="125"/>
      <c r="KMQ6" s="125"/>
      <c r="KMR6" s="125"/>
      <c r="KMS6" s="125"/>
      <c r="KMT6" s="125"/>
      <c r="KMU6" s="125"/>
      <c r="KMV6" s="125"/>
      <c r="KMW6" s="125"/>
      <c r="KMX6" s="125"/>
      <c r="KMY6" s="125"/>
      <c r="KMZ6" s="125"/>
      <c r="KNA6" s="125"/>
      <c r="KNB6" s="125"/>
      <c r="KNC6" s="125"/>
      <c r="KND6" s="125"/>
      <c r="KNE6" s="125"/>
      <c r="KNF6" s="125"/>
      <c r="KNG6" s="125"/>
      <c r="KNH6" s="125"/>
      <c r="KNI6" s="125"/>
      <c r="KNJ6" s="125"/>
      <c r="KNK6" s="125"/>
      <c r="KNL6" s="125"/>
      <c r="KNM6" s="125"/>
      <c r="KNN6" s="125"/>
      <c r="KNO6" s="125"/>
      <c r="KNP6" s="125"/>
      <c r="KNQ6" s="125"/>
      <c r="KNR6" s="125"/>
      <c r="KNS6" s="125"/>
      <c r="KNT6" s="125"/>
      <c r="KNU6" s="125"/>
      <c r="KNV6" s="125"/>
      <c r="KNW6" s="125"/>
      <c r="KNX6" s="125"/>
      <c r="KNY6" s="125"/>
      <c r="KNZ6" s="125"/>
      <c r="KOA6" s="125"/>
      <c r="KOB6" s="125"/>
      <c r="KOC6" s="125"/>
      <c r="KOD6" s="125"/>
      <c r="KOE6" s="125"/>
      <c r="KOF6" s="125"/>
      <c r="KOG6" s="125"/>
      <c r="KOH6" s="125"/>
      <c r="KOI6" s="125"/>
      <c r="KOJ6" s="125"/>
      <c r="KOK6" s="125"/>
      <c r="KOL6" s="125"/>
      <c r="KOM6" s="125"/>
      <c r="KON6" s="125"/>
      <c r="KOO6" s="125"/>
      <c r="KOP6" s="125"/>
      <c r="KOQ6" s="125"/>
      <c r="KOR6" s="125"/>
      <c r="KOS6" s="125"/>
      <c r="KOT6" s="125"/>
      <c r="KOU6" s="125"/>
      <c r="KOV6" s="125"/>
      <c r="KOW6" s="125"/>
      <c r="KOX6" s="125"/>
      <c r="KOY6" s="125"/>
      <c r="KOZ6" s="125"/>
      <c r="KPA6" s="125"/>
      <c r="KPB6" s="125"/>
      <c r="KPC6" s="125"/>
      <c r="KPD6" s="125"/>
      <c r="KPE6" s="125"/>
      <c r="KPF6" s="125"/>
      <c r="KPG6" s="125"/>
      <c r="KPH6" s="125"/>
      <c r="KPI6" s="125"/>
      <c r="KPJ6" s="125"/>
      <c r="KPK6" s="125"/>
      <c r="KPL6" s="125"/>
      <c r="KPM6" s="125"/>
      <c r="KPN6" s="125"/>
      <c r="KPO6" s="125"/>
      <c r="KPP6" s="125"/>
      <c r="KPQ6" s="125"/>
      <c r="KPR6" s="125"/>
      <c r="KPS6" s="125"/>
      <c r="KPT6" s="125"/>
      <c r="KPU6" s="125"/>
      <c r="KPV6" s="125"/>
      <c r="KPW6" s="125"/>
      <c r="KPX6" s="125"/>
      <c r="KPY6" s="125"/>
      <c r="KPZ6" s="125"/>
      <c r="KQA6" s="125"/>
      <c r="KQB6" s="125"/>
      <c r="KQC6" s="125"/>
      <c r="KQD6" s="125"/>
      <c r="KQE6" s="125"/>
      <c r="KQF6" s="125"/>
      <c r="KQG6" s="125"/>
      <c r="KQH6" s="125"/>
      <c r="KQI6" s="125"/>
      <c r="KQJ6" s="125"/>
      <c r="KQK6" s="125"/>
      <c r="KQL6" s="125"/>
      <c r="KQM6" s="125"/>
      <c r="KQN6" s="125"/>
      <c r="KQO6" s="125"/>
      <c r="KQP6" s="125"/>
      <c r="KQQ6" s="125"/>
      <c r="KQR6" s="125"/>
      <c r="KQS6" s="125"/>
      <c r="KQT6" s="125"/>
      <c r="KQU6" s="125"/>
      <c r="KQV6" s="125"/>
      <c r="KQW6" s="125"/>
      <c r="KQX6" s="125"/>
      <c r="KQY6" s="125"/>
      <c r="KQZ6" s="125"/>
      <c r="KRA6" s="125"/>
      <c r="KRB6" s="125"/>
      <c r="KRC6" s="125"/>
      <c r="KRD6" s="125"/>
      <c r="KRE6" s="125"/>
      <c r="KRF6" s="125"/>
      <c r="KRG6" s="125"/>
      <c r="KRH6" s="125"/>
      <c r="KRI6" s="125"/>
      <c r="KRJ6" s="125"/>
      <c r="KRK6" s="125"/>
      <c r="KRL6" s="125"/>
      <c r="KRM6" s="125"/>
      <c r="KRN6" s="125"/>
      <c r="KRO6" s="125"/>
      <c r="KRP6" s="125"/>
      <c r="KRQ6" s="125"/>
      <c r="KRR6" s="125"/>
      <c r="KRS6" s="125"/>
      <c r="KRT6" s="125"/>
      <c r="KRU6" s="125"/>
      <c r="KRV6" s="125"/>
      <c r="KRW6" s="125"/>
      <c r="KRX6" s="125"/>
      <c r="KRY6" s="125"/>
      <c r="KRZ6" s="125"/>
      <c r="KSA6" s="125"/>
      <c r="KSB6" s="125"/>
      <c r="KSC6" s="125"/>
      <c r="KSD6" s="125"/>
      <c r="KSE6" s="125"/>
      <c r="KSF6" s="125"/>
      <c r="KSG6" s="125"/>
      <c r="KSH6" s="125"/>
      <c r="KSI6" s="125"/>
      <c r="KSJ6" s="125"/>
      <c r="KSK6" s="125"/>
      <c r="KSL6" s="125"/>
      <c r="KSM6" s="125"/>
      <c r="KSN6" s="125"/>
      <c r="KSO6" s="125"/>
      <c r="KSP6" s="125"/>
      <c r="KSQ6" s="125"/>
      <c r="KSR6" s="125"/>
      <c r="KSS6" s="125"/>
      <c r="KST6" s="125"/>
      <c r="KSU6" s="125"/>
      <c r="KSV6" s="125"/>
      <c r="KSW6" s="125"/>
      <c r="KSX6" s="125"/>
      <c r="KSY6" s="125"/>
      <c r="KSZ6" s="125"/>
      <c r="KTA6" s="125"/>
      <c r="KTB6" s="125"/>
      <c r="KTC6" s="125"/>
      <c r="KTD6" s="125"/>
      <c r="KTE6" s="125"/>
      <c r="KTF6" s="125"/>
      <c r="KTG6" s="125"/>
      <c r="KTH6" s="125"/>
      <c r="KTI6" s="125"/>
      <c r="KTJ6" s="125"/>
      <c r="KTK6" s="125"/>
      <c r="KTL6" s="125"/>
      <c r="KTM6" s="125"/>
      <c r="KTN6" s="125"/>
      <c r="KTO6" s="125"/>
      <c r="KTP6" s="125"/>
      <c r="KTQ6" s="125"/>
      <c r="KTR6" s="125"/>
      <c r="KTS6" s="125"/>
      <c r="KTT6" s="125"/>
      <c r="KTU6" s="125"/>
      <c r="KTV6" s="125"/>
      <c r="KTW6" s="125"/>
      <c r="KTX6" s="125"/>
      <c r="KTY6" s="125"/>
      <c r="KTZ6" s="125"/>
      <c r="KUA6" s="125"/>
      <c r="KUB6" s="125"/>
      <c r="KUC6" s="125"/>
      <c r="KUD6" s="125"/>
      <c r="KUE6" s="125"/>
      <c r="KUF6" s="125"/>
      <c r="KUG6" s="125"/>
      <c r="KUH6" s="125"/>
      <c r="KUI6" s="125"/>
      <c r="KUJ6" s="125"/>
      <c r="KUK6" s="125"/>
      <c r="KUL6" s="125"/>
      <c r="KUM6" s="125"/>
      <c r="KUN6" s="125"/>
      <c r="KUO6" s="125"/>
      <c r="KUP6" s="125"/>
      <c r="KUQ6" s="125"/>
      <c r="KUR6" s="125"/>
      <c r="KUS6" s="125"/>
      <c r="KUT6" s="125"/>
      <c r="KUU6" s="125"/>
      <c r="KUV6" s="125"/>
      <c r="KUW6" s="125"/>
      <c r="KUX6" s="125"/>
      <c r="KUY6" s="125"/>
      <c r="KUZ6" s="125"/>
      <c r="KVA6" s="125"/>
      <c r="KVB6" s="125"/>
      <c r="KVC6" s="125"/>
      <c r="KVD6" s="125"/>
      <c r="KVE6" s="125"/>
      <c r="KVF6" s="125"/>
      <c r="KVG6" s="125"/>
      <c r="KVH6" s="125"/>
      <c r="KVI6" s="125"/>
      <c r="KVJ6" s="125"/>
      <c r="KVK6" s="125"/>
      <c r="KVL6" s="125"/>
      <c r="KVM6" s="125"/>
      <c r="KVN6" s="125"/>
      <c r="KVO6" s="125"/>
      <c r="KVP6" s="125"/>
      <c r="KVQ6" s="125"/>
      <c r="KVR6" s="125"/>
      <c r="KVS6" s="125"/>
      <c r="KVT6" s="125"/>
      <c r="KVU6" s="125"/>
      <c r="KVV6" s="125"/>
      <c r="KVW6" s="125"/>
      <c r="KVX6" s="125"/>
      <c r="KVY6" s="125"/>
      <c r="KVZ6" s="125"/>
      <c r="KWA6" s="125"/>
      <c r="KWB6" s="125"/>
      <c r="KWC6" s="125"/>
      <c r="KWD6" s="125"/>
      <c r="KWE6" s="125"/>
      <c r="KWF6" s="125"/>
      <c r="KWG6" s="125"/>
      <c r="KWH6" s="125"/>
      <c r="KWI6" s="125"/>
      <c r="KWJ6" s="125"/>
      <c r="KWK6" s="125"/>
      <c r="KWL6" s="125"/>
      <c r="KWM6" s="125"/>
      <c r="KWN6" s="125"/>
      <c r="KWO6" s="125"/>
      <c r="KWP6" s="125"/>
      <c r="KWQ6" s="125"/>
      <c r="KWR6" s="125"/>
      <c r="KWS6" s="125"/>
      <c r="KWT6" s="125"/>
      <c r="KWU6" s="125"/>
      <c r="KWV6" s="125"/>
      <c r="KWW6" s="125"/>
      <c r="KWX6" s="125"/>
      <c r="KWY6" s="125"/>
      <c r="KWZ6" s="125"/>
      <c r="KXA6" s="125"/>
      <c r="KXB6" s="125"/>
      <c r="KXC6" s="125"/>
      <c r="KXD6" s="125"/>
      <c r="KXE6" s="125"/>
      <c r="KXF6" s="125"/>
      <c r="KXG6" s="125"/>
      <c r="KXH6" s="125"/>
      <c r="KXI6" s="125"/>
      <c r="KXJ6" s="125"/>
      <c r="KXK6" s="125"/>
      <c r="KXL6" s="125"/>
      <c r="KXM6" s="125"/>
      <c r="KXN6" s="125"/>
      <c r="KXO6" s="125"/>
      <c r="KXP6" s="125"/>
      <c r="KXQ6" s="125"/>
      <c r="KXR6" s="125"/>
      <c r="KXS6" s="125"/>
      <c r="KXT6" s="125"/>
      <c r="KXU6" s="125"/>
      <c r="KXV6" s="125"/>
      <c r="KXW6" s="125"/>
      <c r="KXX6" s="125"/>
      <c r="KXY6" s="125"/>
      <c r="KXZ6" s="125"/>
      <c r="KYA6" s="125"/>
      <c r="KYB6" s="125"/>
      <c r="KYC6" s="125"/>
      <c r="KYD6" s="125"/>
      <c r="KYE6" s="125"/>
      <c r="KYF6" s="125"/>
      <c r="KYG6" s="125"/>
      <c r="KYH6" s="125"/>
      <c r="KYI6" s="125"/>
      <c r="KYJ6" s="125"/>
      <c r="KYK6" s="125"/>
      <c r="KYL6" s="125"/>
      <c r="KYM6" s="125"/>
      <c r="KYN6" s="125"/>
      <c r="KYO6" s="125"/>
      <c r="KYP6" s="125"/>
      <c r="KYQ6" s="125"/>
      <c r="KYR6" s="125"/>
      <c r="KYS6" s="125"/>
      <c r="KYT6" s="125"/>
      <c r="KYU6" s="125"/>
      <c r="KYV6" s="125"/>
      <c r="KYW6" s="125"/>
      <c r="KYX6" s="125"/>
      <c r="KYY6" s="125"/>
      <c r="KYZ6" s="125"/>
      <c r="KZA6" s="125"/>
      <c r="KZB6" s="125"/>
      <c r="KZC6" s="125"/>
      <c r="KZD6" s="125"/>
      <c r="KZE6" s="125"/>
      <c r="KZF6" s="125"/>
      <c r="KZG6" s="125"/>
      <c r="KZH6" s="125"/>
      <c r="KZI6" s="125"/>
      <c r="KZJ6" s="125"/>
      <c r="KZK6" s="125"/>
      <c r="KZL6" s="125"/>
      <c r="KZM6" s="125"/>
      <c r="KZN6" s="125"/>
      <c r="KZO6" s="125"/>
      <c r="KZP6" s="125"/>
      <c r="KZQ6" s="125"/>
      <c r="KZR6" s="125"/>
      <c r="KZS6" s="125"/>
      <c r="KZT6" s="125"/>
      <c r="KZU6" s="125"/>
      <c r="KZV6" s="125"/>
      <c r="KZW6" s="125"/>
      <c r="KZX6" s="125"/>
      <c r="KZY6" s="125"/>
      <c r="KZZ6" s="125"/>
      <c r="LAA6" s="125"/>
      <c r="LAB6" s="125"/>
      <c r="LAC6" s="125"/>
      <c r="LAD6" s="125"/>
      <c r="LAE6" s="125"/>
      <c r="LAF6" s="125"/>
      <c r="LAG6" s="125"/>
      <c r="LAH6" s="125"/>
      <c r="LAI6" s="125"/>
      <c r="LAJ6" s="125"/>
      <c r="LAK6" s="125"/>
      <c r="LAL6" s="125"/>
      <c r="LAM6" s="125"/>
      <c r="LAN6" s="125"/>
      <c r="LAO6" s="125"/>
      <c r="LAP6" s="125"/>
      <c r="LAQ6" s="125"/>
      <c r="LAR6" s="125"/>
      <c r="LAS6" s="125"/>
      <c r="LAT6" s="125"/>
      <c r="LAU6" s="125"/>
      <c r="LAV6" s="125"/>
      <c r="LAW6" s="125"/>
      <c r="LAX6" s="125"/>
      <c r="LAY6" s="125"/>
      <c r="LAZ6" s="125"/>
      <c r="LBA6" s="125"/>
      <c r="LBB6" s="125"/>
      <c r="LBC6" s="125"/>
      <c r="LBD6" s="125"/>
      <c r="LBE6" s="125"/>
      <c r="LBF6" s="125"/>
      <c r="LBG6" s="125"/>
      <c r="LBH6" s="125"/>
      <c r="LBI6" s="125"/>
      <c r="LBJ6" s="125"/>
      <c r="LBK6" s="125"/>
      <c r="LBL6" s="125"/>
      <c r="LBM6" s="125"/>
      <c r="LBN6" s="125"/>
      <c r="LBO6" s="125"/>
      <c r="LBP6" s="125"/>
      <c r="LBQ6" s="125"/>
      <c r="LBR6" s="125"/>
      <c r="LBS6" s="125"/>
      <c r="LBT6" s="125"/>
      <c r="LBU6" s="125"/>
      <c r="LBV6" s="125"/>
      <c r="LBW6" s="125"/>
      <c r="LBX6" s="125"/>
      <c r="LBY6" s="125"/>
      <c r="LBZ6" s="125"/>
      <c r="LCA6" s="125"/>
      <c r="LCB6" s="125"/>
      <c r="LCC6" s="125"/>
      <c r="LCD6" s="125"/>
      <c r="LCE6" s="125"/>
      <c r="LCF6" s="125"/>
      <c r="LCG6" s="125"/>
      <c r="LCH6" s="125"/>
      <c r="LCI6" s="125"/>
      <c r="LCJ6" s="125"/>
      <c r="LCK6" s="125"/>
      <c r="LCL6" s="125"/>
      <c r="LCM6" s="125"/>
      <c r="LCN6" s="125"/>
      <c r="LCO6" s="125"/>
      <c r="LCP6" s="125"/>
      <c r="LCQ6" s="125"/>
      <c r="LCR6" s="125"/>
      <c r="LCS6" s="125"/>
      <c r="LCT6" s="125"/>
      <c r="LCU6" s="125"/>
      <c r="LCV6" s="125"/>
      <c r="LCW6" s="125"/>
      <c r="LCX6" s="125"/>
      <c r="LCY6" s="125"/>
      <c r="LCZ6" s="125"/>
      <c r="LDA6" s="125"/>
      <c r="LDB6" s="125"/>
      <c r="LDC6" s="125"/>
      <c r="LDD6" s="125"/>
      <c r="LDE6" s="125"/>
      <c r="LDF6" s="125"/>
      <c r="LDG6" s="125"/>
      <c r="LDH6" s="125"/>
      <c r="LDI6" s="125"/>
      <c r="LDJ6" s="125"/>
      <c r="LDK6" s="125"/>
      <c r="LDL6" s="125"/>
      <c r="LDM6" s="125"/>
      <c r="LDN6" s="125"/>
      <c r="LDO6" s="125"/>
      <c r="LDP6" s="125"/>
      <c r="LDQ6" s="125"/>
      <c r="LDR6" s="125"/>
      <c r="LDS6" s="125"/>
      <c r="LDT6" s="125"/>
      <c r="LDU6" s="125"/>
      <c r="LDV6" s="125"/>
      <c r="LDW6" s="125"/>
      <c r="LDX6" s="125"/>
      <c r="LDY6" s="125"/>
      <c r="LDZ6" s="125"/>
      <c r="LEA6" s="125"/>
      <c r="LEB6" s="125"/>
      <c r="LEC6" s="125"/>
      <c r="LED6" s="125"/>
      <c r="LEE6" s="125"/>
      <c r="LEF6" s="125"/>
      <c r="LEG6" s="125"/>
      <c r="LEH6" s="125"/>
      <c r="LEI6" s="125"/>
      <c r="LEJ6" s="125"/>
      <c r="LEK6" s="125"/>
      <c r="LEL6" s="125"/>
      <c r="LEM6" s="125"/>
      <c r="LEN6" s="125"/>
      <c r="LEO6" s="125"/>
      <c r="LEP6" s="125"/>
      <c r="LEQ6" s="125"/>
      <c r="LER6" s="125"/>
      <c r="LES6" s="125"/>
      <c r="LET6" s="125"/>
      <c r="LEU6" s="125"/>
      <c r="LEV6" s="125"/>
      <c r="LEW6" s="125"/>
      <c r="LEX6" s="125"/>
      <c r="LEY6" s="125"/>
      <c r="LEZ6" s="125"/>
      <c r="LFA6" s="125"/>
      <c r="LFB6" s="125"/>
      <c r="LFC6" s="125"/>
      <c r="LFD6" s="125"/>
      <c r="LFE6" s="125"/>
      <c r="LFF6" s="125"/>
      <c r="LFG6" s="125"/>
      <c r="LFH6" s="125"/>
      <c r="LFI6" s="125"/>
      <c r="LFJ6" s="125"/>
      <c r="LFK6" s="125"/>
      <c r="LFL6" s="125"/>
      <c r="LFM6" s="125"/>
      <c r="LFN6" s="125"/>
      <c r="LFO6" s="125"/>
      <c r="LFP6" s="125"/>
      <c r="LFQ6" s="125"/>
      <c r="LFR6" s="125"/>
      <c r="LFS6" s="125"/>
      <c r="LFT6" s="125"/>
      <c r="LFU6" s="125"/>
      <c r="LFV6" s="125"/>
      <c r="LFW6" s="125"/>
      <c r="LFX6" s="125"/>
      <c r="LFY6" s="125"/>
      <c r="LFZ6" s="125"/>
      <c r="LGA6" s="125"/>
      <c r="LGB6" s="125"/>
      <c r="LGC6" s="125"/>
      <c r="LGD6" s="125"/>
      <c r="LGE6" s="125"/>
      <c r="LGF6" s="125"/>
      <c r="LGG6" s="125"/>
      <c r="LGH6" s="125"/>
      <c r="LGI6" s="125"/>
      <c r="LGJ6" s="125"/>
      <c r="LGK6" s="125"/>
      <c r="LGL6" s="125"/>
      <c r="LGM6" s="125"/>
      <c r="LGN6" s="125"/>
      <c r="LGO6" s="125"/>
      <c r="LGP6" s="125"/>
      <c r="LGQ6" s="125"/>
      <c r="LGR6" s="125"/>
      <c r="LGS6" s="125"/>
      <c r="LGT6" s="125"/>
      <c r="LGU6" s="125"/>
      <c r="LGV6" s="125"/>
      <c r="LGW6" s="125"/>
      <c r="LGX6" s="125"/>
      <c r="LGY6" s="125"/>
      <c r="LGZ6" s="125"/>
      <c r="LHA6" s="125"/>
      <c r="LHB6" s="125"/>
      <c r="LHC6" s="125"/>
      <c r="LHD6" s="125"/>
      <c r="LHE6" s="125"/>
      <c r="LHF6" s="125"/>
      <c r="LHG6" s="125"/>
      <c r="LHH6" s="125"/>
      <c r="LHI6" s="125"/>
      <c r="LHJ6" s="125"/>
      <c r="LHK6" s="125"/>
      <c r="LHL6" s="125"/>
      <c r="LHM6" s="125"/>
      <c r="LHN6" s="125"/>
      <c r="LHO6" s="125"/>
      <c r="LHP6" s="125"/>
      <c r="LHQ6" s="125"/>
      <c r="LHR6" s="125"/>
      <c r="LHS6" s="125"/>
      <c r="LHT6" s="125"/>
      <c r="LHU6" s="125"/>
      <c r="LHV6" s="125"/>
      <c r="LHW6" s="125"/>
      <c r="LHX6" s="125"/>
      <c r="LHY6" s="125"/>
      <c r="LHZ6" s="125"/>
      <c r="LIA6" s="125"/>
      <c r="LIB6" s="125"/>
      <c r="LIC6" s="125"/>
      <c r="LID6" s="125"/>
      <c r="LIE6" s="125"/>
      <c r="LIF6" s="125"/>
      <c r="LIG6" s="125"/>
      <c r="LIH6" s="125"/>
      <c r="LII6" s="125"/>
      <c r="LIJ6" s="125"/>
      <c r="LIK6" s="125"/>
      <c r="LIL6" s="125"/>
      <c r="LIM6" s="125"/>
      <c r="LIN6" s="125"/>
      <c r="LIO6" s="125"/>
      <c r="LIP6" s="125"/>
      <c r="LIQ6" s="125"/>
      <c r="LIR6" s="125"/>
      <c r="LIS6" s="125"/>
      <c r="LIT6" s="125"/>
      <c r="LIU6" s="125"/>
      <c r="LIV6" s="125"/>
      <c r="LIW6" s="125"/>
      <c r="LIX6" s="125"/>
      <c r="LIY6" s="125"/>
      <c r="LIZ6" s="125"/>
      <c r="LJA6" s="125"/>
      <c r="LJB6" s="125"/>
      <c r="LJC6" s="125"/>
      <c r="LJD6" s="125"/>
      <c r="LJE6" s="125"/>
      <c r="LJF6" s="125"/>
      <c r="LJG6" s="125"/>
      <c r="LJH6" s="125"/>
      <c r="LJI6" s="125"/>
      <c r="LJJ6" s="125"/>
      <c r="LJK6" s="125"/>
      <c r="LJL6" s="125"/>
      <c r="LJM6" s="125"/>
      <c r="LJN6" s="125"/>
      <c r="LJO6" s="125"/>
      <c r="LJP6" s="125"/>
      <c r="LJQ6" s="125"/>
      <c r="LJR6" s="125"/>
      <c r="LJS6" s="125"/>
      <c r="LJT6" s="125"/>
      <c r="LJU6" s="125"/>
      <c r="LJV6" s="125"/>
      <c r="LJW6" s="125"/>
      <c r="LJX6" s="125"/>
      <c r="LJY6" s="125"/>
      <c r="LJZ6" s="125"/>
      <c r="LKA6" s="125"/>
      <c r="LKB6" s="125"/>
      <c r="LKC6" s="125"/>
      <c r="LKD6" s="125"/>
      <c r="LKE6" s="125"/>
      <c r="LKF6" s="125"/>
      <c r="LKG6" s="125"/>
      <c r="LKH6" s="125"/>
      <c r="LKI6" s="125"/>
      <c r="LKJ6" s="125"/>
      <c r="LKK6" s="125"/>
      <c r="LKL6" s="125"/>
      <c r="LKM6" s="125"/>
      <c r="LKN6" s="125"/>
      <c r="LKO6" s="125"/>
      <c r="LKP6" s="125"/>
      <c r="LKQ6" s="125"/>
      <c r="LKR6" s="125"/>
      <c r="LKS6" s="125"/>
      <c r="LKT6" s="125"/>
      <c r="LKU6" s="125"/>
      <c r="LKV6" s="125"/>
      <c r="LKW6" s="125"/>
      <c r="LKX6" s="125"/>
      <c r="LKY6" s="125"/>
      <c r="LKZ6" s="125"/>
      <c r="LLA6" s="125"/>
      <c r="LLB6" s="125"/>
      <c r="LLC6" s="125"/>
      <c r="LLD6" s="125"/>
      <c r="LLE6" s="125"/>
      <c r="LLF6" s="125"/>
      <c r="LLG6" s="125"/>
      <c r="LLH6" s="125"/>
      <c r="LLI6" s="125"/>
      <c r="LLJ6" s="125"/>
      <c r="LLK6" s="125"/>
      <c r="LLL6" s="125"/>
      <c r="LLM6" s="125"/>
      <c r="LLN6" s="125"/>
      <c r="LLO6" s="125"/>
      <c r="LLP6" s="125"/>
      <c r="LLQ6" s="125"/>
      <c r="LLR6" s="125"/>
      <c r="LLS6" s="125"/>
      <c r="LLT6" s="125"/>
      <c r="LLU6" s="125"/>
      <c r="LLV6" s="125"/>
      <c r="LLW6" s="125"/>
      <c r="LLX6" s="125"/>
      <c r="LLY6" s="125"/>
      <c r="LLZ6" s="125"/>
      <c r="LMA6" s="125"/>
      <c r="LMB6" s="125"/>
      <c r="LMC6" s="125"/>
      <c r="LMD6" s="125"/>
      <c r="LME6" s="125"/>
      <c r="LMF6" s="125"/>
      <c r="LMG6" s="125"/>
      <c r="LMH6" s="125"/>
      <c r="LMI6" s="125"/>
      <c r="LMJ6" s="125"/>
      <c r="LMK6" s="125"/>
      <c r="LML6" s="125"/>
      <c r="LMM6" s="125"/>
      <c r="LMN6" s="125"/>
      <c r="LMO6" s="125"/>
      <c r="LMP6" s="125"/>
      <c r="LMQ6" s="125"/>
      <c r="LMR6" s="125"/>
      <c r="LMS6" s="125"/>
      <c r="LMT6" s="125"/>
      <c r="LMU6" s="125"/>
      <c r="LMV6" s="125"/>
      <c r="LMW6" s="125"/>
      <c r="LMX6" s="125"/>
      <c r="LMY6" s="125"/>
      <c r="LMZ6" s="125"/>
      <c r="LNA6" s="125"/>
      <c r="LNB6" s="125"/>
      <c r="LNC6" s="125"/>
      <c r="LND6" s="125"/>
      <c r="LNE6" s="125"/>
      <c r="LNF6" s="125"/>
      <c r="LNG6" s="125"/>
      <c r="LNH6" s="125"/>
      <c r="LNI6" s="125"/>
      <c r="LNJ6" s="125"/>
      <c r="LNK6" s="125"/>
      <c r="LNL6" s="125"/>
      <c r="LNM6" s="125"/>
      <c r="LNN6" s="125"/>
      <c r="LNO6" s="125"/>
      <c r="LNP6" s="125"/>
      <c r="LNQ6" s="125"/>
      <c r="LNR6" s="125"/>
      <c r="LNS6" s="125"/>
      <c r="LNT6" s="125"/>
      <c r="LNU6" s="125"/>
      <c r="LNV6" s="125"/>
      <c r="LNW6" s="125"/>
      <c r="LNX6" s="125"/>
      <c r="LNY6" s="125"/>
      <c r="LNZ6" s="125"/>
      <c r="LOA6" s="125"/>
      <c r="LOB6" s="125"/>
      <c r="LOC6" s="125"/>
      <c r="LOD6" s="125"/>
      <c r="LOE6" s="125"/>
      <c r="LOF6" s="125"/>
      <c r="LOG6" s="125"/>
      <c r="LOH6" s="125"/>
      <c r="LOI6" s="125"/>
      <c r="LOJ6" s="125"/>
      <c r="LOK6" s="125"/>
      <c r="LOL6" s="125"/>
      <c r="LOM6" s="125"/>
      <c r="LON6" s="125"/>
      <c r="LOO6" s="125"/>
      <c r="LOP6" s="125"/>
      <c r="LOQ6" s="125"/>
      <c r="LOR6" s="125"/>
      <c r="LOS6" s="125"/>
      <c r="LOT6" s="125"/>
      <c r="LOU6" s="125"/>
      <c r="LOV6" s="125"/>
      <c r="LOW6" s="125"/>
      <c r="LOX6" s="125"/>
      <c r="LOY6" s="125"/>
      <c r="LOZ6" s="125"/>
      <c r="LPA6" s="125"/>
      <c r="LPB6" s="125"/>
      <c r="LPC6" s="125"/>
      <c r="LPD6" s="125"/>
      <c r="LPE6" s="125"/>
      <c r="LPF6" s="125"/>
      <c r="LPG6" s="125"/>
      <c r="LPH6" s="125"/>
      <c r="LPI6" s="125"/>
      <c r="LPJ6" s="125"/>
      <c r="LPK6" s="125"/>
      <c r="LPL6" s="125"/>
      <c r="LPM6" s="125"/>
      <c r="LPN6" s="125"/>
      <c r="LPO6" s="125"/>
      <c r="LPP6" s="125"/>
      <c r="LPQ6" s="125"/>
      <c r="LPR6" s="125"/>
      <c r="LPS6" s="125"/>
      <c r="LPT6" s="125"/>
      <c r="LPU6" s="125"/>
      <c r="LPV6" s="125"/>
      <c r="LPW6" s="125"/>
      <c r="LPX6" s="125"/>
      <c r="LPY6" s="125"/>
      <c r="LPZ6" s="125"/>
      <c r="LQA6" s="125"/>
      <c r="LQB6" s="125"/>
      <c r="LQC6" s="125"/>
      <c r="LQD6" s="125"/>
      <c r="LQE6" s="125"/>
      <c r="LQF6" s="125"/>
      <c r="LQG6" s="125"/>
      <c r="LQH6" s="125"/>
      <c r="LQI6" s="125"/>
      <c r="LQJ6" s="125"/>
      <c r="LQK6" s="125"/>
      <c r="LQL6" s="125"/>
      <c r="LQM6" s="125"/>
      <c r="LQN6" s="125"/>
      <c r="LQO6" s="125"/>
      <c r="LQP6" s="125"/>
      <c r="LQQ6" s="125"/>
      <c r="LQR6" s="125"/>
      <c r="LQS6" s="125"/>
      <c r="LQT6" s="125"/>
      <c r="LQU6" s="125"/>
      <c r="LQV6" s="125"/>
      <c r="LQW6" s="125"/>
      <c r="LQX6" s="125"/>
      <c r="LQY6" s="125"/>
      <c r="LQZ6" s="125"/>
      <c r="LRA6" s="125"/>
      <c r="LRB6" s="125"/>
      <c r="LRC6" s="125"/>
      <c r="LRD6" s="125"/>
      <c r="LRE6" s="125"/>
      <c r="LRF6" s="125"/>
      <c r="LRG6" s="125"/>
      <c r="LRH6" s="125"/>
      <c r="LRI6" s="125"/>
      <c r="LRJ6" s="125"/>
      <c r="LRK6" s="125"/>
      <c r="LRL6" s="125"/>
      <c r="LRM6" s="125"/>
      <c r="LRN6" s="125"/>
      <c r="LRO6" s="125"/>
      <c r="LRP6" s="125"/>
      <c r="LRQ6" s="125"/>
      <c r="LRR6" s="125"/>
      <c r="LRS6" s="125"/>
      <c r="LRT6" s="125"/>
      <c r="LRU6" s="125"/>
      <c r="LRV6" s="125"/>
      <c r="LRW6" s="125"/>
      <c r="LRX6" s="125"/>
      <c r="LRY6" s="125"/>
      <c r="LRZ6" s="125"/>
      <c r="LSA6" s="125"/>
      <c r="LSB6" s="125"/>
      <c r="LSC6" s="125"/>
      <c r="LSD6" s="125"/>
      <c r="LSE6" s="125"/>
      <c r="LSF6" s="125"/>
      <c r="LSG6" s="125"/>
      <c r="LSH6" s="125"/>
      <c r="LSI6" s="125"/>
      <c r="LSJ6" s="125"/>
      <c r="LSK6" s="125"/>
      <c r="LSL6" s="125"/>
      <c r="LSM6" s="125"/>
      <c r="LSN6" s="125"/>
      <c r="LSO6" s="125"/>
      <c r="LSP6" s="125"/>
      <c r="LSQ6" s="125"/>
      <c r="LSR6" s="125"/>
      <c r="LSS6" s="125"/>
      <c r="LST6" s="125"/>
      <c r="LSU6" s="125"/>
      <c r="LSV6" s="125"/>
      <c r="LSW6" s="125"/>
      <c r="LSX6" s="125"/>
      <c r="LSY6" s="125"/>
      <c r="LSZ6" s="125"/>
      <c r="LTA6" s="125"/>
      <c r="LTB6" s="125"/>
      <c r="LTC6" s="125"/>
      <c r="LTD6" s="125"/>
      <c r="LTE6" s="125"/>
      <c r="LTF6" s="125"/>
      <c r="LTG6" s="125"/>
      <c r="LTH6" s="125"/>
      <c r="LTI6" s="125"/>
      <c r="LTJ6" s="125"/>
      <c r="LTK6" s="125"/>
      <c r="LTL6" s="125"/>
      <c r="LTM6" s="125"/>
      <c r="LTN6" s="125"/>
      <c r="LTO6" s="125"/>
      <c r="LTP6" s="125"/>
      <c r="LTQ6" s="125"/>
      <c r="LTR6" s="125"/>
      <c r="LTS6" s="125"/>
      <c r="LTT6" s="125"/>
      <c r="LTU6" s="125"/>
      <c r="LTV6" s="125"/>
      <c r="LTW6" s="125"/>
      <c r="LTX6" s="125"/>
      <c r="LTY6" s="125"/>
      <c r="LTZ6" s="125"/>
      <c r="LUA6" s="125"/>
      <c r="LUB6" s="125"/>
      <c r="LUC6" s="125"/>
      <c r="LUD6" s="125"/>
      <c r="LUE6" s="125"/>
      <c r="LUF6" s="125"/>
      <c r="LUG6" s="125"/>
      <c r="LUH6" s="125"/>
      <c r="LUI6" s="125"/>
      <c r="LUJ6" s="125"/>
      <c r="LUK6" s="125"/>
      <c r="LUL6" s="125"/>
      <c r="LUM6" s="125"/>
      <c r="LUN6" s="125"/>
      <c r="LUO6" s="125"/>
      <c r="LUP6" s="125"/>
      <c r="LUQ6" s="125"/>
      <c r="LUR6" s="125"/>
      <c r="LUS6" s="125"/>
      <c r="LUT6" s="125"/>
      <c r="LUU6" s="125"/>
      <c r="LUV6" s="125"/>
      <c r="LUW6" s="125"/>
      <c r="LUX6" s="125"/>
      <c r="LUY6" s="125"/>
      <c r="LUZ6" s="125"/>
      <c r="LVA6" s="125"/>
      <c r="LVB6" s="125"/>
      <c r="LVC6" s="125"/>
      <c r="LVD6" s="125"/>
      <c r="LVE6" s="125"/>
      <c r="LVF6" s="125"/>
      <c r="LVG6" s="125"/>
      <c r="LVH6" s="125"/>
      <c r="LVI6" s="125"/>
      <c r="LVJ6" s="125"/>
      <c r="LVK6" s="125"/>
      <c r="LVL6" s="125"/>
      <c r="LVM6" s="125"/>
      <c r="LVN6" s="125"/>
      <c r="LVO6" s="125"/>
      <c r="LVP6" s="125"/>
      <c r="LVQ6" s="125"/>
      <c r="LVR6" s="125"/>
      <c r="LVS6" s="125"/>
      <c r="LVT6" s="125"/>
      <c r="LVU6" s="125"/>
      <c r="LVV6" s="125"/>
      <c r="LVW6" s="125"/>
      <c r="LVX6" s="125"/>
      <c r="LVY6" s="125"/>
      <c r="LVZ6" s="125"/>
      <c r="LWA6" s="125"/>
      <c r="LWB6" s="125"/>
      <c r="LWC6" s="125"/>
      <c r="LWD6" s="125"/>
      <c r="LWE6" s="125"/>
      <c r="LWF6" s="125"/>
      <c r="LWG6" s="125"/>
      <c r="LWH6" s="125"/>
      <c r="LWI6" s="125"/>
      <c r="LWJ6" s="125"/>
      <c r="LWK6" s="125"/>
      <c r="LWL6" s="125"/>
      <c r="LWM6" s="125"/>
      <c r="LWN6" s="125"/>
      <c r="LWO6" s="125"/>
      <c r="LWP6" s="125"/>
      <c r="LWQ6" s="125"/>
      <c r="LWR6" s="125"/>
      <c r="LWS6" s="125"/>
      <c r="LWT6" s="125"/>
      <c r="LWU6" s="125"/>
      <c r="LWV6" s="125"/>
      <c r="LWW6" s="125"/>
      <c r="LWX6" s="125"/>
      <c r="LWY6" s="125"/>
      <c r="LWZ6" s="125"/>
      <c r="LXA6" s="125"/>
      <c r="LXB6" s="125"/>
      <c r="LXC6" s="125"/>
      <c r="LXD6" s="125"/>
      <c r="LXE6" s="125"/>
      <c r="LXF6" s="125"/>
      <c r="LXG6" s="125"/>
      <c r="LXH6" s="125"/>
      <c r="LXI6" s="125"/>
      <c r="LXJ6" s="125"/>
      <c r="LXK6" s="125"/>
      <c r="LXL6" s="125"/>
      <c r="LXM6" s="125"/>
      <c r="LXN6" s="125"/>
      <c r="LXO6" s="125"/>
      <c r="LXP6" s="125"/>
      <c r="LXQ6" s="125"/>
      <c r="LXR6" s="125"/>
      <c r="LXS6" s="125"/>
      <c r="LXT6" s="125"/>
      <c r="LXU6" s="125"/>
      <c r="LXV6" s="125"/>
      <c r="LXW6" s="125"/>
      <c r="LXX6" s="125"/>
      <c r="LXY6" s="125"/>
      <c r="LXZ6" s="125"/>
      <c r="LYA6" s="125"/>
      <c r="LYB6" s="125"/>
      <c r="LYC6" s="125"/>
      <c r="LYD6" s="125"/>
      <c r="LYE6" s="125"/>
      <c r="LYF6" s="125"/>
      <c r="LYG6" s="125"/>
      <c r="LYH6" s="125"/>
      <c r="LYI6" s="125"/>
      <c r="LYJ6" s="125"/>
      <c r="LYK6" s="125"/>
      <c r="LYL6" s="125"/>
      <c r="LYM6" s="125"/>
      <c r="LYN6" s="125"/>
      <c r="LYO6" s="125"/>
      <c r="LYP6" s="125"/>
      <c r="LYQ6" s="125"/>
      <c r="LYR6" s="125"/>
      <c r="LYS6" s="125"/>
      <c r="LYT6" s="125"/>
      <c r="LYU6" s="125"/>
      <c r="LYV6" s="125"/>
      <c r="LYW6" s="125"/>
      <c r="LYX6" s="125"/>
      <c r="LYY6" s="125"/>
      <c r="LYZ6" s="125"/>
      <c r="LZA6" s="125"/>
      <c r="LZB6" s="125"/>
      <c r="LZC6" s="125"/>
      <c r="LZD6" s="125"/>
      <c r="LZE6" s="125"/>
      <c r="LZF6" s="125"/>
      <c r="LZG6" s="125"/>
      <c r="LZH6" s="125"/>
      <c r="LZI6" s="125"/>
      <c r="LZJ6" s="125"/>
      <c r="LZK6" s="125"/>
      <c r="LZL6" s="125"/>
      <c r="LZM6" s="125"/>
      <c r="LZN6" s="125"/>
      <c r="LZO6" s="125"/>
      <c r="LZP6" s="125"/>
      <c r="LZQ6" s="125"/>
      <c r="LZR6" s="125"/>
      <c r="LZS6" s="125"/>
      <c r="LZT6" s="125"/>
      <c r="LZU6" s="125"/>
      <c r="LZV6" s="125"/>
      <c r="LZW6" s="125"/>
      <c r="LZX6" s="125"/>
      <c r="LZY6" s="125"/>
      <c r="LZZ6" s="125"/>
      <c r="MAA6" s="125"/>
      <c r="MAB6" s="125"/>
      <c r="MAC6" s="125"/>
      <c r="MAD6" s="125"/>
      <c r="MAE6" s="125"/>
      <c r="MAF6" s="125"/>
      <c r="MAG6" s="125"/>
      <c r="MAH6" s="125"/>
      <c r="MAI6" s="125"/>
      <c r="MAJ6" s="125"/>
      <c r="MAK6" s="125"/>
      <c r="MAL6" s="125"/>
      <c r="MAM6" s="125"/>
      <c r="MAN6" s="125"/>
      <c r="MAO6" s="125"/>
      <c r="MAP6" s="125"/>
      <c r="MAQ6" s="125"/>
      <c r="MAR6" s="125"/>
      <c r="MAS6" s="125"/>
      <c r="MAT6" s="125"/>
      <c r="MAU6" s="125"/>
      <c r="MAV6" s="125"/>
      <c r="MAW6" s="125"/>
      <c r="MAX6" s="125"/>
      <c r="MAY6" s="125"/>
      <c r="MAZ6" s="125"/>
      <c r="MBA6" s="125"/>
      <c r="MBB6" s="125"/>
      <c r="MBC6" s="125"/>
      <c r="MBD6" s="125"/>
      <c r="MBE6" s="125"/>
      <c r="MBF6" s="125"/>
      <c r="MBG6" s="125"/>
      <c r="MBH6" s="125"/>
      <c r="MBI6" s="125"/>
      <c r="MBJ6" s="125"/>
      <c r="MBK6" s="125"/>
      <c r="MBL6" s="125"/>
      <c r="MBM6" s="125"/>
      <c r="MBN6" s="125"/>
      <c r="MBO6" s="125"/>
      <c r="MBP6" s="125"/>
      <c r="MBQ6" s="125"/>
      <c r="MBR6" s="125"/>
      <c r="MBS6" s="125"/>
      <c r="MBT6" s="125"/>
      <c r="MBU6" s="125"/>
      <c r="MBV6" s="125"/>
      <c r="MBW6" s="125"/>
      <c r="MBX6" s="125"/>
      <c r="MBY6" s="125"/>
      <c r="MBZ6" s="125"/>
      <c r="MCA6" s="125"/>
      <c r="MCB6" s="125"/>
      <c r="MCC6" s="125"/>
      <c r="MCD6" s="125"/>
      <c r="MCE6" s="125"/>
      <c r="MCF6" s="125"/>
      <c r="MCG6" s="125"/>
      <c r="MCH6" s="125"/>
      <c r="MCI6" s="125"/>
      <c r="MCJ6" s="125"/>
      <c r="MCK6" s="125"/>
      <c r="MCL6" s="125"/>
      <c r="MCM6" s="125"/>
      <c r="MCN6" s="125"/>
      <c r="MCO6" s="125"/>
      <c r="MCP6" s="125"/>
      <c r="MCQ6" s="125"/>
      <c r="MCR6" s="125"/>
      <c r="MCS6" s="125"/>
      <c r="MCT6" s="125"/>
      <c r="MCU6" s="125"/>
      <c r="MCV6" s="125"/>
      <c r="MCW6" s="125"/>
      <c r="MCX6" s="125"/>
      <c r="MCY6" s="125"/>
      <c r="MCZ6" s="125"/>
      <c r="MDA6" s="125"/>
      <c r="MDB6" s="125"/>
      <c r="MDC6" s="125"/>
      <c r="MDD6" s="125"/>
      <c r="MDE6" s="125"/>
      <c r="MDF6" s="125"/>
      <c r="MDG6" s="125"/>
      <c r="MDH6" s="125"/>
      <c r="MDI6" s="125"/>
      <c r="MDJ6" s="125"/>
      <c r="MDK6" s="125"/>
      <c r="MDL6" s="125"/>
      <c r="MDM6" s="125"/>
      <c r="MDN6" s="125"/>
      <c r="MDO6" s="125"/>
      <c r="MDP6" s="125"/>
      <c r="MDQ6" s="125"/>
      <c r="MDR6" s="125"/>
      <c r="MDS6" s="125"/>
      <c r="MDT6" s="125"/>
      <c r="MDU6" s="125"/>
      <c r="MDV6" s="125"/>
      <c r="MDW6" s="125"/>
      <c r="MDX6" s="125"/>
      <c r="MDY6" s="125"/>
      <c r="MDZ6" s="125"/>
      <c r="MEA6" s="125"/>
      <c r="MEB6" s="125"/>
      <c r="MEC6" s="125"/>
      <c r="MED6" s="125"/>
      <c r="MEE6" s="125"/>
      <c r="MEF6" s="125"/>
      <c r="MEG6" s="125"/>
      <c r="MEH6" s="125"/>
      <c r="MEI6" s="125"/>
      <c r="MEJ6" s="125"/>
      <c r="MEK6" s="125"/>
      <c r="MEL6" s="125"/>
      <c r="MEM6" s="125"/>
      <c r="MEN6" s="125"/>
      <c r="MEO6" s="125"/>
      <c r="MEP6" s="125"/>
      <c r="MEQ6" s="125"/>
      <c r="MER6" s="125"/>
      <c r="MES6" s="125"/>
      <c r="MET6" s="125"/>
      <c r="MEU6" s="125"/>
      <c r="MEV6" s="125"/>
      <c r="MEW6" s="125"/>
      <c r="MEX6" s="125"/>
      <c r="MEY6" s="125"/>
      <c r="MEZ6" s="125"/>
      <c r="MFA6" s="125"/>
      <c r="MFB6" s="125"/>
      <c r="MFC6" s="125"/>
      <c r="MFD6" s="125"/>
      <c r="MFE6" s="125"/>
      <c r="MFF6" s="125"/>
      <c r="MFG6" s="125"/>
      <c r="MFH6" s="125"/>
      <c r="MFI6" s="125"/>
      <c r="MFJ6" s="125"/>
      <c r="MFK6" s="125"/>
      <c r="MFL6" s="125"/>
      <c r="MFM6" s="125"/>
      <c r="MFN6" s="125"/>
      <c r="MFO6" s="125"/>
      <c r="MFP6" s="125"/>
      <c r="MFQ6" s="125"/>
      <c r="MFR6" s="125"/>
      <c r="MFS6" s="125"/>
      <c r="MFT6" s="125"/>
      <c r="MFU6" s="125"/>
      <c r="MFV6" s="125"/>
      <c r="MFW6" s="125"/>
      <c r="MFX6" s="125"/>
      <c r="MFY6" s="125"/>
      <c r="MFZ6" s="125"/>
      <c r="MGA6" s="125"/>
      <c r="MGB6" s="125"/>
      <c r="MGC6" s="125"/>
      <c r="MGD6" s="125"/>
      <c r="MGE6" s="125"/>
      <c r="MGF6" s="125"/>
      <c r="MGG6" s="125"/>
      <c r="MGH6" s="125"/>
      <c r="MGI6" s="125"/>
      <c r="MGJ6" s="125"/>
      <c r="MGK6" s="125"/>
      <c r="MGL6" s="125"/>
      <c r="MGM6" s="125"/>
      <c r="MGN6" s="125"/>
      <c r="MGO6" s="125"/>
      <c r="MGP6" s="125"/>
      <c r="MGQ6" s="125"/>
      <c r="MGR6" s="125"/>
      <c r="MGS6" s="125"/>
      <c r="MGT6" s="125"/>
      <c r="MGU6" s="125"/>
      <c r="MGV6" s="125"/>
      <c r="MGW6" s="125"/>
      <c r="MGX6" s="125"/>
      <c r="MGY6" s="125"/>
      <c r="MGZ6" s="125"/>
      <c r="MHA6" s="125"/>
      <c r="MHB6" s="125"/>
      <c r="MHC6" s="125"/>
      <c r="MHD6" s="125"/>
      <c r="MHE6" s="125"/>
      <c r="MHF6" s="125"/>
      <c r="MHG6" s="125"/>
      <c r="MHH6" s="125"/>
      <c r="MHI6" s="125"/>
      <c r="MHJ6" s="125"/>
      <c r="MHK6" s="125"/>
      <c r="MHL6" s="125"/>
      <c r="MHM6" s="125"/>
      <c r="MHN6" s="125"/>
      <c r="MHO6" s="125"/>
      <c r="MHP6" s="125"/>
      <c r="MHQ6" s="125"/>
      <c r="MHR6" s="125"/>
      <c r="MHS6" s="125"/>
      <c r="MHT6" s="125"/>
      <c r="MHU6" s="125"/>
      <c r="MHV6" s="125"/>
      <c r="MHW6" s="125"/>
      <c r="MHX6" s="125"/>
      <c r="MHY6" s="125"/>
      <c r="MHZ6" s="125"/>
      <c r="MIA6" s="125"/>
      <c r="MIB6" s="125"/>
      <c r="MIC6" s="125"/>
      <c r="MID6" s="125"/>
      <c r="MIE6" s="125"/>
      <c r="MIF6" s="125"/>
      <c r="MIG6" s="125"/>
      <c r="MIH6" s="125"/>
      <c r="MII6" s="125"/>
      <c r="MIJ6" s="125"/>
      <c r="MIK6" s="125"/>
      <c r="MIL6" s="125"/>
      <c r="MIM6" s="125"/>
      <c r="MIN6" s="125"/>
      <c r="MIO6" s="125"/>
      <c r="MIP6" s="125"/>
      <c r="MIQ6" s="125"/>
      <c r="MIR6" s="125"/>
      <c r="MIS6" s="125"/>
      <c r="MIT6" s="125"/>
      <c r="MIU6" s="125"/>
      <c r="MIV6" s="125"/>
      <c r="MIW6" s="125"/>
      <c r="MIX6" s="125"/>
      <c r="MIY6" s="125"/>
      <c r="MIZ6" s="125"/>
      <c r="MJA6" s="125"/>
      <c r="MJB6" s="125"/>
      <c r="MJC6" s="125"/>
      <c r="MJD6" s="125"/>
      <c r="MJE6" s="125"/>
      <c r="MJF6" s="125"/>
      <c r="MJG6" s="125"/>
      <c r="MJH6" s="125"/>
      <c r="MJI6" s="125"/>
      <c r="MJJ6" s="125"/>
      <c r="MJK6" s="125"/>
      <c r="MJL6" s="125"/>
      <c r="MJM6" s="125"/>
      <c r="MJN6" s="125"/>
      <c r="MJO6" s="125"/>
      <c r="MJP6" s="125"/>
      <c r="MJQ6" s="125"/>
      <c r="MJR6" s="125"/>
      <c r="MJS6" s="125"/>
      <c r="MJT6" s="125"/>
      <c r="MJU6" s="125"/>
      <c r="MJV6" s="125"/>
      <c r="MJW6" s="125"/>
      <c r="MJX6" s="125"/>
      <c r="MJY6" s="125"/>
      <c r="MJZ6" s="125"/>
      <c r="MKA6" s="125"/>
      <c r="MKB6" s="125"/>
      <c r="MKC6" s="125"/>
      <c r="MKD6" s="125"/>
      <c r="MKE6" s="125"/>
      <c r="MKF6" s="125"/>
      <c r="MKG6" s="125"/>
      <c r="MKH6" s="125"/>
      <c r="MKI6" s="125"/>
      <c r="MKJ6" s="125"/>
      <c r="MKK6" s="125"/>
      <c r="MKL6" s="125"/>
      <c r="MKM6" s="125"/>
      <c r="MKN6" s="125"/>
      <c r="MKO6" s="125"/>
      <c r="MKP6" s="125"/>
      <c r="MKQ6" s="125"/>
      <c r="MKR6" s="125"/>
      <c r="MKS6" s="125"/>
      <c r="MKT6" s="125"/>
      <c r="MKU6" s="125"/>
      <c r="MKV6" s="125"/>
      <c r="MKW6" s="125"/>
      <c r="MKX6" s="125"/>
      <c r="MKY6" s="125"/>
      <c r="MKZ6" s="125"/>
      <c r="MLA6" s="125"/>
      <c r="MLB6" s="125"/>
      <c r="MLC6" s="125"/>
      <c r="MLD6" s="125"/>
      <c r="MLE6" s="125"/>
      <c r="MLF6" s="125"/>
      <c r="MLG6" s="125"/>
      <c r="MLH6" s="125"/>
      <c r="MLI6" s="125"/>
      <c r="MLJ6" s="125"/>
      <c r="MLK6" s="125"/>
      <c r="MLL6" s="125"/>
      <c r="MLM6" s="125"/>
      <c r="MLN6" s="125"/>
      <c r="MLO6" s="125"/>
      <c r="MLP6" s="125"/>
      <c r="MLQ6" s="125"/>
      <c r="MLR6" s="125"/>
      <c r="MLS6" s="125"/>
      <c r="MLT6" s="125"/>
      <c r="MLU6" s="125"/>
      <c r="MLV6" s="125"/>
      <c r="MLW6" s="125"/>
      <c r="MLX6" s="125"/>
      <c r="MLY6" s="125"/>
      <c r="MLZ6" s="125"/>
      <c r="MMA6" s="125"/>
      <c r="MMB6" s="125"/>
      <c r="MMC6" s="125"/>
      <c r="MMD6" s="125"/>
      <c r="MME6" s="125"/>
      <c r="MMF6" s="125"/>
      <c r="MMG6" s="125"/>
      <c r="MMH6" s="125"/>
      <c r="MMI6" s="125"/>
      <c r="MMJ6" s="125"/>
      <c r="MMK6" s="125"/>
      <c r="MML6" s="125"/>
      <c r="MMM6" s="125"/>
      <c r="MMN6" s="125"/>
      <c r="MMO6" s="125"/>
      <c r="MMP6" s="125"/>
      <c r="MMQ6" s="125"/>
      <c r="MMR6" s="125"/>
      <c r="MMS6" s="125"/>
      <c r="MMT6" s="125"/>
      <c r="MMU6" s="125"/>
      <c r="MMV6" s="125"/>
      <c r="MMW6" s="125"/>
      <c r="MMX6" s="125"/>
      <c r="MMY6" s="125"/>
      <c r="MMZ6" s="125"/>
      <c r="MNA6" s="125"/>
      <c r="MNB6" s="125"/>
      <c r="MNC6" s="125"/>
      <c r="MND6" s="125"/>
      <c r="MNE6" s="125"/>
      <c r="MNF6" s="125"/>
      <c r="MNG6" s="125"/>
      <c r="MNH6" s="125"/>
      <c r="MNI6" s="125"/>
      <c r="MNJ6" s="125"/>
      <c r="MNK6" s="125"/>
      <c r="MNL6" s="125"/>
      <c r="MNM6" s="125"/>
      <c r="MNN6" s="125"/>
      <c r="MNO6" s="125"/>
      <c r="MNP6" s="125"/>
      <c r="MNQ6" s="125"/>
      <c r="MNR6" s="125"/>
      <c r="MNS6" s="125"/>
      <c r="MNT6" s="125"/>
      <c r="MNU6" s="125"/>
      <c r="MNV6" s="125"/>
      <c r="MNW6" s="125"/>
      <c r="MNX6" s="125"/>
      <c r="MNY6" s="125"/>
      <c r="MNZ6" s="125"/>
      <c r="MOA6" s="125"/>
      <c r="MOB6" s="125"/>
      <c r="MOC6" s="125"/>
      <c r="MOD6" s="125"/>
      <c r="MOE6" s="125"/>
      <c r="MOF6" s="125"/>
      <c r="MOG6" s="125"/>
      <c r="MOH6" s="125"/>
      <c r="MOI6" s="125"/>
      <c r="MOJ6" s="125"/>
      <c r="MOK6" s="125"/>
      <c r="MOL6" s="125"/>
      <c r="MOM6" s="125"/>
      <c r="MON6" s="125"/>
      <c r="MOO6" s="125"/>
      <c r="MOP6" s="125"/>
      <c r="MOQ6" s="125"/>
      <c r="MOR6" s="125"/>
      <c r="MOS6" s="125"/>
      <c r="MOT6" s="125"/>
      <c r="MOU6" s="125"/>
      <c r="MOV6" s="125"/>
      <c r="MOW6" s="125"/>
      <c r="MOX6" s="125"/>
      <c r="MOY6" s="125"/>
      <c r="MOZ6" s="125"/>
      <c r="MPA6" s="125"/>
      <c r="MPB6" s="125"/>
      <c r="MPC6" s="125"/>
      <c r="MPD6" s="125"/>
      <c r="MPE6" s="125"/>
      <c r="MPF6" s="125"/>
      <c r="MPG6" s="125"/>
      <c r="MPH6" s="125"/>
      <c r="MPI6" s="125"/>
      <c r="MPJ6" s="125"/>
      <c r="MPK6" s="125"/>
      <c r="MPL6" s="125"/>
      <c r="MPM6" s="125"/>
      <c r="MPN6" s="125"/>
      <c r="MPO6" s="125"/>
      <c r="MPP6" s="125"/>
      <c r="MPQ6" s="125"/>
      <c r="MPR6" s="125"/>
      <c r="MPS6" s="125"/>
      <c r="MPT6" s="125"/>
      <c r="MPU6" s="125"/>
      <c r="MPV6" s="125"/>
      <c r="MPW6" s="125"/>
      <c r="MPX6" s="125"/>
      <c r="MPY6" s="125"/>
      <c r="MPZ6" s="125"/>
      <c r="MQA6" s="125"/>
      <c r="MQB6" s="125"/>
      <c r="MQC6" s="125"/>
      <c r="MQD6" s="125"/>
      <c r="MQE6" s="125"/>
      <c r="MQF6" s="125"/>
      <c r="MQG6" s="125"/>
      <c r="MQH6" s="125"/>
      <c r="MQI6" s="125"/>
      <c r="MQJ6" s="125"/>
      <c r="MQK6" s="125"/>
      <c r="MQL6" s="125"/>
      <c r="MQM6" s="125"/>
      <c r="MQN6" s="125"/>
      <c r="MQO6" s="125"/>
      <c r="MQP6" s="125"/>
      <c r="MQQ6" s="125"/>
      <c r="MQR6" s="125"/>
      <c r="MQS6" s="125"/>
      <c r="MQT6" s="125"/>
      <c r="MQU6" s="125"/>
      <c r="MQV6" s="125"/>
      <c r="MQW6" s="125"/>
      <c r="MQX6" s="125"/>
      <c r="MQY6" s="125"/>
      <c r="MQZ6" s="125"/>
      <c r="MRA6" s="125"/>
      <c r="MRB6" s="125"/>
      <c r="MRC6" s="125"/>
      <c r="MRD6" s="125"/>
      <c r="MRE6" s="125"/>
      <c r="MRF6" s="125"/>
      <c r="MRG6" s="125"/>
      <c r="MRH6" s="125"/>
      <c r="MRI6" s="125"/>
      <c r="MRJ6" s="125"/>
      <c r="MRK6" s="125"/>
      <c r="MRL6" s="125"/>
      <c r="MRM6" s="125"/>
      <c r="MRN6" s="125"/>
      <c r="MRO6" s="125"/>
      <c r="MRP6" s="125"/>
      <c r="MRQ6" s="125"/>
      <c r="MRR6" s="125"/>
      <c r="MRS6" s="125"/>
      <c r="MRT6" s="125"/>
      <c r="MRU6" s="125"/>
      <c r="MRV6" s="125"/>
      <c r="MRW6" s="125"/>
      <c r="MRX6" s="125"/>
      <c r="MRY6" s="125"/>
      <c r="MRZ6" s="125"/>
      <c r="MSA6" s="125"/>
      <c r="MSB6" s="125"/>
      <c r="MSC6" s="125"/>
      <c r="MSD6" s="125"/>
      <c r="MSE6" s="125"/>
      <c r="MSF6" s="125"/>
      <c r="MSG6" s="125"/>
      <c r="MSH6" s="125"/>
      <c r="MSI6" s="125"/>
      <c r="MSJ6" s="125"/>
      <c r="MSK6" s="125"/>
      <c r="MSL6" s="125"/>
      <c r="MSM6" s="125"/>
      <c r="MSN6" s="125"/>
      <c r="MSO6" s="125"/>
      <c r="MSP6" s="125"/>
      <c r="MSQ6" s="125"/>
      <c r="MSR6" s="125"/>
      <c r="MSS6" s="125"/>
      <c r="MST6" s="125"/>
      <c r="MSU6" s="125"/>
      <c r="MSV6" s="125"/>
      <c r="MSW6" s="125"/>
      <c r="MSX6" s="125"/>
      <c r="MSY6" s="125"/>
      <c r="MSZ6" s="125"/>
      <c r="MTA6" s="125"/>
      <c r="MTB6" s="125"/>
      <c r="MTC6" s="125"/>
      <c r="MTD6" s="125"/>
      <c r="MTE6" s="125"/>
      <c r="MTF6" s="125"/>
      <c r="MTG6" s="125"/>
      <c r="MTH6" s="125"/>
      <c r="MTI6" s="125"/>
      <c r="MTJ6" s="125"/>
      <c r="MTK6" s="125"/>
      <c r="MTL6" s="125"/>
      <c r="MTM6" s="125"/>
      <c r="MTN6" s="125"/>
      <c r="MTO6" s="125"/>
      <c r="MTP6" s="125"/>
      <c r="MTQ6" s="125"/>
      <c r="MTR6" s="125"/>
      <c r="MTS6" s="125"/>
      <c r="MTT6" s="125"/>
      <c r="MTU6" s="125"/>
      <c r="MTV6" s="125"/>
      <c r="MTW6" s="125"/>
      <c r="MTX6" s="125"/>
      <c r="MTY6" s="125"/>
      <c r="MTZ6" s="125"/>
      <c r="MUA6" s="125"/>
      <c r="MUB6" s="125"/>
      <c r="MUC6" s="125"/>
      <c r="MUD6" s="125"/>
      <c r="MUE6" s="125"/>
      <c r="MUF6" s="125"/>
      <c r="MUG6" s="125"/>
      <c r="MUH6" s="125"/>
      <c r="MUI6" s="125"/>
      <c r="MUJ6" s="125"/>
      <c r="MUK6" s="125"/>
      <c r="MUL6" s="125"/>
      <c r="MUM6" s="125"/>
      <c r="MUN6" s="125"/>
      <c r="MUO6" s="125"/>
      <c r="MUP6" s="125"/>
      <c r="MUQ6" s="125"/>
      <c r="MUR6" s="125"/>
      <c r="MUS6" s="125"/>
      <c r="MUT6" s="125"/>
      <c r="MUU6" s="125"/>
      <c r="MUV6" s="125"/>
      <c r="MUW6" s="125"/>
      <c r="MUX6" s="125"/>
      <c r="MUY6" s="125"/>
      <c r="MUZ6" s="125"/>
      <c r="MVA6" s="125"/>
      <c r="MVB6" s="125"/>
      <c r="MVC6" s="125"/>
      <c r="MVD6" s="125"/>
      <c r="MVE6" s="125"/>
      <c r="MVF6" s="125"/>
      <c r="MVG6" s="125"/>
      <c r="MVH6" s="125"/>
      <c r="MVI6" s="125"/>
      <c r="MVJ6" s="125"/>
      <c r="MVK6" s="125"/>
      <c r="MVL6" s="125"/>
      <c r="MVM6" s="125"/>
      <c r="MVN6" s="125"/>
      <c r="MVO6" s="125"/>
      <c r="MVP6" s="125"/>
      <c r="MVQ6" s="125"/>
      <c r="MVR6" s="125"/>
      <c r="MVS6" s="125"/>
      <c r="MVT6" s="125"/>
      <c r="MVU6" s="125"/>
      <c r="MVV6" s="125"/>
      <c r="MVW6" s="125"/>
      <c r="MVX6" s="125"/>
      <c r="MVY6" s="125"/>
      <c r="MVZ6" s="125"/>
      <c r="MWA6" s="125"/>
      <c r="MWB6" s="125"/>
      <c r="MWC6" s="125"/>
      <c r="MWD6" s="125"/>
      <c r="MWE6" s="125"/>
      <c r="MWF6" s="125"/>
      <c r="MWG6" s="125"/>
      <c r="MWH6" s="125"/>
      <c r="MWI6" s="125"/>
      <c r="MWJ6" s="125"/>
      <c r="MWK6" s="125"/>
      <c r="MWL6" s="125"/>
      <c r="MWM6" s="125"/>
      <c r="MWN6" s="125"/>
      <c r="MWO6" s="125"/>
      <c r="MWP6" s="125"/>
      <c r="MWQ6" s="125"/>
      <c r="MWR6" s="125"/>
      <c r="MWS6" s="125"/>
      <c r="MWT6" s="125"/>
      <c r="MWU6" s="125"/>
      <c r="MWV6" s="125"/>
      <c r="MWW6" s="125"/>
      <c r="MWX6" s="125"/>
      <c r="MWY6" s="125"/>
      <c r="MWZ6" s="125"/>
      <c r="MXA6" s="125"/>
      <c r="MXB6" s="125"/>
      <c r="MXC6" s="125"/>
      <c r="MXD6" s="125"/>
      <c r="MXE6" s="125"/>
      <c r="MXF6" s="125"/>
      <c r="MXG6" s="125"/>
      <c r="MXH6" s="125"/>
      <c r="MXI6" s="125"/>
      <c r="MXJ6" s="125"/>
      <c r="MXK6" s="125"/>
      <c r="MXL6" s="125"/>
      <c r="MXM6" s="125"/>
      <c r="MXN6" s="125"/>
      <c r="MXO6" s="125"/>
      <c r="MXP6" s="125"/>
      <c r="MXQ6" s="125"/>
      <c r="MXR6" s="125"/>
      <c r="MXS6" s="125"/>
      <c r="MXT6" s="125"/>
      <c r="MXU6" s="125"/>
      <c r="MXV6" s="125"/>
      <c r="MXW6" s="125"/>
      <c r="MXX6" s="125"/>
      <c r="MXY6" s="125"/>
      <c r="MXZ6" s="125"/>
      <c r="MYA6" s="125"/>
      <c r="MYB6" s="125"/>
      <c r="MYC6" s="125"/>
      <c r="MYD6" s="125"/>
      <c r="MYE6" s="125"/>
      <c r="MYF6" s="125"/>
      <c r="MYG6" s="125"/>
      <c r="MYH6" s="125"/>
      <c r="MYI6" s="125"/>
      <c r="MYJ6" s="125"/>
      <c r="MYK6" s="125"/>
      <c r="MYL6" s="125"/>
      <c r="MYM6" s="125"/>
      <c r="MYN6" s="125"/>
      <c r="MYO6" s="125"/>
      <c r="MYP6" s="125"/>
      <c r="MYQ6" s="125"/>
      <c r="MYR6" s="125"/>
      <c r="MYS6" s="125"/>
      <c r="MYT6" s="125"/>
      <c r="MYU6" s="125"/>
      <c r="MYV6" s="125"/>
      <c r="MYW6" s="125"/>
      <c r="MYX6" s="125"/>
      <c r="MYY6" s="125"/>
      <c r="MYZ6" s="125"/>
      <c r="MZA6" s="125"/>
      <c r="MZB6" s="125"/>
      <c r="MZC6" s="125"/>
      <c r="MZD6" s="125"/>
      <c r="MZE6" s="125"/>
      <c r="MZF6" s="125"/>
      <c r="MZG6" s="125"/>
      <c r="MZH6" s="125"/>
      <c r="MZI6" s="125"/>
      <c r="MZJ6" s="125"/>
      <c r="MZK6" s="125"/>
      <c r="MZL6" s="125"/>
      <c r="MZM6" s="125"/>
      <c r="MZN6" s="125"/>
      <c r="MZO6" s="125"/>
      <c r="MZP6" s="125"/>
      <c r="MZQ6" s="125"/>
      <c r="MZR6" s="125"/>
      <c r="MZS6" s="125"/>
      <c r="MZT6" s="125"/>
      <c r="MZU6" s="125"/>
      <c r="MZV6" s="125"/>
      <c r="MZW6" s="125"/>
      <c r="MZX6" s="125"/>
      <c r="MZY6" s="125"/>
      <c r="MZZ6" s="125"/>
      <c r="NAA6" s="125"/>
      <c r="NAB6" s="125"/>
      <c r="NAC6" s="125"/>
      <c r="NAD6" s="125"/>
      <c r="NAE6" s="125"/>
      <c r="NAF6" s="125"/>
      <c r="NAG6" s="125"/>
      <c r="NAH6" s="125"/>
      <c r="NAI6" s="125"/>
      <c r="NAJ6" s="125"/>
      <c r="NAK6" s="125"/>
      <c r="NAL6" s="125"/>
      <c r="NAM6" s="125"/>
      <c r="NAN6" s="125"/>
      <c r="NAO6" s="125"/>
      <c r="NAP6" s="125"/>
      <c r="NAQ6" s="125"/>
      <c r="NAR6" s="125"/>
      <c r="NAS6" s="125"/>
      <c r="NAT6" s="125"/>
      <c r="NAU6" s="125"/>
      <c r="NAV6" s="125"/>
      <c r="NAW6" s="125"/>
      <c r="NAX6" s="125"/>
      <c r="NAY6" s="125"/>
      <c r="NAZ6" s="125"/>
      <c r="NBA6" s="125"/>
      <c r="NBB6" s="125"/>
      <c r="NBC6" s="125"/>
      <c r="NBD6" s="125"/>
      <c r="NBE6" s="125"/>
      <c r="NBF6" s="125"/>
      <c r="NBG6" s="125"/>
      <c r="NBH6" s="125"/>
      <c r="NBI6" s="125"/>
      <c r="NBJ6" s="125"/>
      <c r="NBK6" s="125"/>
      <c r="NBL6" s="125"/>
      <c r="NBM6" s="125"/>
      <c r="NBN6" s="125"/>
      <c r="NBO6" s="125"/>
      <c r="NBP6" s="125"/>
      <c r="NBQ6" s="125"/>
      <c r="NBR6" s="125"/>
      <c r="NBS6" s="125"/>
      <c r="NBT6" s="125"/>
      <c r="NBU6" s="125"/>
      <c r="NBV6" s="125"/>
      <c r="NBW6" s="125"/>
      <c r="NBX6" s="125"/>
      <c r="NBY6" s="125"/>
      <c r="NBZ6" s="125"/>
      <c r="NCA6" s="125"/>
      <c r="NCB6" s="125"/>
      <c r="NCC6" s="125"/>
      <c r="NCD6" s="125"/>
      <c r="NCE6" s="125"/>
      <c r="NCF6" s="125"/>
      <c r="NCG6" s="125"/>
      <c r="NCH6" s="125"/>
      <c r="NCI6" s="125"/>
      <c r="NCJ6" s="125"/>
      <c r="NCK6" s="125"/>
      <c r="NCL6" s="125"/>
      <c r="NCM6" s="125"/>
      <c r="NCN6" s="125"/>
      <c r="NCO6" s="125"/>
      <c r="NCP6" s="125"/>
      <c r="NCQ6" s="125"/>
      <c r="NCR6" s="125"/>
      <c r="NCS6" s="125"/>
      <c r="NCT6" s="125"/>
      <c r="NCU6" s="125"/>
      <c r="NCV6" s="125"/>
      <c r="NCW6" s="125"/>
      <c r="NCX6" s="125"/>
      <c r="NCY6" s="125"/>
      <c r="NCZ6" s="125"/>
      <c r="NDA6" s="125"/>
      <c r="NDB6" s="125"/>
      <c r="NDC6" s="125"/>
      <c r="NDD6" s="125"/>
      <c r="NDE6" s="125"/>
      <c r="NDF6" s="125"/>
      <c r="NDG6" s="125"/>
      <c r="NDH6" s="125"/>
      <c r="NDI6" s="125"/>
      <c r="NDJ6" s="125"/>
      <c r="NDK6" s="125"/>
      <c r="NDL6" s="125"/>
      <c r="NDM6" s="125"/>
      <c r="NDN6" s="125"/>
      <c r="NDO6" s="125"/>
      <c r="NDP6" s="125"/>
      <c r="NDQ6" s="125"/>
      <c r="NDR6" s="125"/>
      <c r="NDS6" s="125"/>
      <c r="NDT6" s="125"/>
      <c r="NDU6" s="125"/>
      <c r="NDV6" s="125"/>
      <c r="NDW6" s="125"/>
      <c r="NDX6" s="125"/>
      <c r="NDY6" s="125"/>
      <c r="NDZ6" s="125"/>
      <c r="NEA6" s="125"/>
      <c r="NEB6" s="125"/>
      <c r="NEC6" s="125"/>
      <c r="NED6" s="125"/>
      <c r="NEE6" s="125"/>
      <c r="NEF6" s="125"/>
      <c r="NEG6" s="125"/>
      <c r="NEH6" s="125"/>
      <c r="NEI6" s="125"/>
      <c r="NEJ6" s="125"/>
      <c r="NEK6" s="125"/>
      <c r="NEL6" s="125"/>
      <c r="NEM6" s="125"/>
      <c r="NEN6" s="125"/>
      <c r="NEO6" s="125"/>
      <c r="NEP6" s="125"/>
      <c r="NEQ6" s="125"/>
      <c r="NER6" s="125"/>
      <c r="NES6" s="125"/>
      <c r="NET6" s="125"/>
      <c r="NEU6" s="125"/>
      <c r="NEV6" s="125"/>
      <c r="NEW6" s="125"/>
      <c r="NEX6" s="125"/>
      <c r="NEY6" s="125"/>
      <c r="NEZ6" s="125"/>
      <c r="NFA6" s="125"/>
      <c r="NFB6" s="125"/>
      <c r="NFC6" s="125"/>
      <c r="NFD6" s="125"/>
      <c r="NFE6" s="125"/>
      <c r="NFF6" s="125"/>
      <c r="NFG6" s="125"/>
      <c r="NFH6" s="125"/>
      <c r="NFI6" s="125"/>
      <c r="NFJ6" s="125"/>
      <c r="NFK6" s="125"/>
      <c r="NFL6" s="125"/>
      <c r="NFM6" s="125"/>
      <c r="NFN6" s="125"/>
      <c r="NFO6" s="125"/>
      <c r="NFP6" s="125"/>
      <c r="NFQ6" s="125"/>
      <c r="NFR6" s="125"/>
      <c r="NFS6" s="125"/>
      <c r="NFT6" s="125"/>
      <c r="NFU6" s="125"/>
      <c r="NFV6" s="125"/>
      <c r="NFW6" s="125"/>
      <c r="NFX6" s="125"/>
      <c r="NFY6" s="125"/>
      <c r="NFZ6" s="125"/>
      <c r="NGA6" s="125"/>
      <c r="NGB6" s="125"/>
      <c r="NGC6" s="125"/>
      <c r="NGD6" s="125"/>
      <c r="NGE6" s="125"/>
      <c r="NGF6" s="125"/>
      <c r="NGG6" s="125"/>
      <c r="NGH6" s="125"/>
      <c r="NGI6" s="125"/>
      <c r="NGJ6" s="125"/>
      <c r="NGK6" s="125"/>
      <c r="NGL6" s="125"/>
      <c r="NGM6" s="125"/>
      <c r="NGN6" s="125"/>
      <c r="NGO6" s="125"/>
      <c r="NGP6" s="125"/>
      <c r="NGQ6" s="125"/>
      <c r="NGR6" s="125"/>
      <c r="NGS6" s="125"/>
      <c r="NGT6" s="125"/>
      <c r="NGU6" s="125"/>
      <c r="NGV6" s="125"/>
      <c r="NGW6" s="125"/>
      <c r="NGX6" s="125"/>
      <c r="NGY6" s="125"/>
      <c r="NGZ6" s="125"/>
      <c r="NHA6" s="125"/>
      <c r="NHB6" s="125"/>
      <c r="NHC6" s="125"/>
      <c r="NHD6" s="125"/>
      <c r="NHE6" s="125"/>
      <c r="NHF6" s="125"/>
      <c r="NHG6" s="125"/>
      <c r="NHH6" s="125"/>
      <c r="NHI6" s="125"/>
      <c r="NHJ6" s="125"/>
      <c r="NHK6" s="125"/>
      <c r="NHL6" s="125"/>
      <c r="NHM6" s="125"/>
      <c r="NHN6" s="125"/>
      <c r="NHO6" s="125"/>
      <c r="NHP6" s="125"/>
      <c r="NHQ6" s="125"/>
      <c r="NHR6" s="125"/>
      <c r="NHS6" s="125"/>
      <c r="NHT6" s="125"/>
      <c r="NHU6" s="125"/>
      <c r="NHV6" s="125"/>
      <c r="NHW6" s="125"/>
      <c r="NHX6" s="125"/>
      <c r="NHY6" s="125"/>
      <c r="NHZ6" s="125"/>
      <c r="NIA6" s="125"/>
      <c r="NIB6" s="125"/>
      <c r="NIC6" s="125"/>
      <c r="NID6" s="125"/>
      <c r="NIE6" s="125"/>
      <c r="NIF6" s="125"/>
      <c r="NIG6" s="125"/>
      <c r="NIH6" s="125"/>
      <c r="NII6" s="125"/>
      <c r="NIJ6" s="125"/>
      <c r="NIK6" s="125"/>
      <c r="NIL6" s="125"/>
      <c r="NIM6" s="125"/>
      <c r="NIN6" s="125"/>
      <c r="NIO6" s="125"/>
      <c r="NIP6" s="125"/>
      <c r="NIQ6" s="125"/>
      <c r="NIR6" s="125"/>
      <c r="NIS6" s="125"/>
      <c r="NIT6" s="125"/>
      <c r="NIU6" s="125"/>
      <c r="NIV6" s="125"/>
      <c r="NIW6" s="125"/>
      <c r="NIX6" s="125"/>
      <c r="NIY6" s="125"/>
      <c r="NIZ6" s="125"/>
      <c r="NJA6" s="125"/>
      <c r="NJB6" s="125"/>
      <c r="NJC6" s="125"/>
      <c r="NJD6" s="125"/>
      <c r="NJE6" s="125"/>
      <c r="NJF6" s="125"/>
      <c r="NJG6" s="125"/>
      <c r="NJH6" s="125"/>
      <c r="NJI6" s="125"/>
      <c r="NJJ6" s="125"/>
      <c r="NJK6" s="125"/>
      <c r="NJL6" s="125"/>
      <c r="NJM6" s="125"/>
      <c r="NJN6" s="125"/>
      <c r="NJO6" s="125"/>
      <c r="NJP6" s="125"/>
      <c r="NJQ6" s="125"/>
      <c r="NJR6" s="125"/>
      <c r="NJS6" s="125"/>
      <c r="NJT6" s="125"/>
      <c r="NJU6" s="125"/>
      <c r="NJV6" s="125"/>
      <c r="NJW6" s="125"/>
      <c r="NJX6" s="125"/>
      <c r="NJY6" s="125"/>
      <c r="NJZ6" s="125"/>
      <c r="NKA6" s="125"/>
      <c r="NKB6" s="125"/>
      <c r="NKC6" s="125"/>
      <c r="NKD6" s="125"/>
      <c r="NKE6" s="125"/>
      <c r="NKF6" s="125"/>
      <c r="NKG6" s="125"/>
      <c r="NKH6" s="125"/>
      <c r="NKI6" s="125"/>
      <c r="NKJ6" s="125"/>
      <c r="NKK6" s="125"/>
      <c r="NKL6" s="125"/>
      <c r="NKM6" s="125"/>
      <c r="NKN6" s="125"/>
      <c r="NKO6" s="125"/>
      <c r="NKP6" s="125"/>
      <c r="NKQ6" s="125"/>
      <c r="NKR6" s="125"/>
      <c r="NKS6" s="125"/>
      <c r="NKT6" s="125"/>
      <c r="NKU6" s="125"/>
      <c r="NKV6" s="125"/>
      <c r="NKW6" s="125"/>
      <c r="NKX6" s="125"/>
      <c r="NKY6" s="125"/>
      <c r="NKZ6" s="125"/>
      <c r="NLA6" s="125"/>
      <c r="NLB6" s="125"/>
      <c r="NLC6" s="125"/>
      <c r="NLD6" s="125"/>
      <c r="NLE6" s="125"/>
      <c r="NLF6" s="125"/>
      <c r="NLG6" s="125"/>
      <c r="NLH6" s="125"/>
      <c r="NLI6" s="125"/>
      <c r="NLJ6" s="125"/>
      <c r="NLK6" s="125"/>
      <c r="NLL6" s="125"/>
      <c r="NLM6" s="125"/>
      <c r="NLN6" s="125"/>
      <c r="NLO6" s="125"/>
      <c r="NLP6" s="125"/>
      <c r="NLQ6" s="125"/>
      <c r="NLR6" s="125"/>
      <c r="NLS6" s="125"/>
      <c r="NLT6" s="125"/>
      <c r="NLU6" s="125"/>
      <c r="NLV6" s="125"/>
      <c r="NLW6" s="125"/>
      <c r="NLX6" s="125"/>
      <c r="NLY6" s="125"/>
      <c r="NLZ6" s="125"/>
      <c r="NMA6" s="125"/>
      <c r="NMB6" s="125"/>
      <c r="NMC6" s="125"/>
      <c r="NMD6" s="125"/>
      <c r="NME6" s="125"/>
      <c r="NMF6" s="125"/>
      <c r="NMG6" s="125"/>
      <c r="NMH6" s="125"/>
      <c r="NMI6" s="125"/>
      <c r="NMJ6" s="125"/>
      <c r="NMK6" s="125"/>
      <c r="NML6" s="125"/>
      <c r="NMM6" s="125"/>
      <c r="NMN6" s="125"/>
      <c r="NMO6" s="125"/>
      <c r="NMP6" s="125"/>
      <c r="NMQ6" s="125"/>
      <c r="NMR6" s="125"/>
      <c r="NMS6" s="125"/>
      <c r="NMT6" s="125"/>
      <c r="NMU6" s="125"/>
      <c r="NMV6" s="125"/>
      <c r="NMW6" s="125"/>
      <c r="NMX6" s="125"/>
      <c r="NMY6" s="125"/>
      <c r="NMZ6" s="125"/>
      <c r="NNA6" s="125"/>
      <c r="NNB6" s="125"/>
      <c r="NNC6" s="125"/>
      <c r="NND6" s="125"/>
      <c r="NNE6" s="125"/>
      <c r="NNF6" s="125"/>
      <c r="NNG6" s="125"/>
      <c r="NNH6" s="125"/>
      <c r="NNI6" s="125"/>
      <c r="NNJ6" s="125"/>
      <c r="NNK6" s="125"/>
      <c r="NNL6" s="125"/>
      <c r="NNM6" s="125"/>
      <c r="NNN6" s="125"/>
      <c r="NNO6" s="125"/>
      <c r="NNP6" s="125"/>
      <c r="NNQ6" s="125"/>
      <c r="NNR6" s="125"/>
      <c r="NNS6" s="125"/>
      <c r="NNT6" s="125"/>
      <c r="NNU6" s="125"/>
      <c r="NNV6" s="125"/>
      <c r="NNW6" s="125"/>
      <c r="NNX6" s="125"/>
      <c r="NNY6" s="125"/>
      <c r="NNZ6" s="125"/>
      <c r="NOA6" s="125"/>
      <c r="NOB6" s="125"/>
      <c r="NOC6" s="125"/>
      <c r="NOD6" s="125"/>
      <c r="NOE6" s="125"/>
      <c r="NOF6" s="125"/>
      <c r="NOG6" s="125"/>
      <c r="NOH6" s="125"/>
      <c r="NOI6" s="125"/>
      <c r="NOJ6" s="125"/>
      <c r="NOK6" s="125"/>
      <c r="NOL6" s="125"/>
      <c r="NOM6" s="125"/>
      <c r="NON6" s="125"/>
      <c r="NOO6" s="125"/>
      <c r="NOP6" s="125"/>
      <c r="NOQ6" s="125"/>
      <c r="NOR6" s="125"/>
      <c r="NOS6" s="125"/>
      <c r="NOT6" s="125"/>
      <c r="NOU6" s="125"/>
      <c r="NOV6" s="125"/>
      <c r="NOW6" s="125"/>
      <c r="NOX6" s="125"/>
      <c r="NOY6" s="125"/>
      <c r="NOZ6" s="125"/>
      <c r="NPA6" s="125"/>
      <c r="NPB6" s="125"/>
      <c r="NPC6" s="125"/>
      <c r="NPD6" s="125"/>
      <c r="NPE6" s="125"/>
      <c r="NPF6" s="125"/>
      <c r="NPG6" s="125"/>
      <c r="NPH6" s="125"/>
      <c r="NPI6" s="125"/>
      <c r="NPJ6" s="125"/>
      <c r="NPK6" s="125"/>
      <c r="NPL6" s="125"/>
      <c r="NPM6" s="125"/>
      <c r="NPN6" s="125"/>
      <c r="NPO6" s="125"/>
      <c r="NPP6" s="125"/>
      <c r="NPQ6" s="125"/>
      <c r="NPR6" s="125"/>
      <c r="NPS6" s="125"/>
      <c r="NPT6" s="125"/>
      <c r="NPU6" s="125"/>
      <c r="NPV6" s="125"/>
      <c r="NPW6" s="125"/>
      <c r="NPX6" s="125"/>
      <c r="NPY6" s="125"/>
      <c r="NPZ6" s="125"/>
      <c r="NQA6" s="125"/>
      <c r="NQB6" s="125"/>
      <c r="NQC6" s="125"/>
      <c r="NQD6" s="125"/>
      <c r="NQE6" s="125"/>
      <c r="NQF6" s="125"/>
      <c r="NQG6" s="125"/>
      <c r="NQH6" s="125"/>
      <c r="NQI6" s="125"/>
      <c r="NQJ6" s="125"/>
      <c r="NQK6" s="125"/>
      <c r="NQL6" s="125"/>
      <c r="NQM6" s="125"/>
      <c r="NQN6" s="125"/>
      <c r="NQO6" s="125"/>
      <c r="NQP6" s="125"/>
      <c r="NQQ6" s="125"/>
      <c r="NQR6" s="125"/>
      <c r="NQS6" s="125"/>
      <c r="NQT6" s="125"/>
      <c r="NQU6" s="125"/>
      <c r="NQV6" s="125"/>
      <c r="NQW6" s="125"/>
      <c r="NQX6" s="125"/>
      <c r="NQY6" s="125"/>
      <c r="NQZ6" s="125"/>
      <c r="NRA6" s="125"/>
      <c r="NRB6" s="125"/>
      <c r="NRC6" s="125"/>
      <c r="NRD6" s="125"/>
      <c r="NRE6" s="125"/>
      <c r="NRF6" s="125"/>
      <c r="NRG6" s="125"/>
      <c r="NRH6" s="125"/>
      <c r="NRI6" s="125"/>
      <c r="NRJ6" s="125"/>
      <c r="NRK6" s="125"/>
      <c r="NRL6" s="125"/>
      <c r="NRM6" s="125"/>
      <c r="NRN6" s="125"/>
      <c r="NRO6" s="125"/>
      <c r="NRP6" s="125"/>
      <c r="NRQ6" s="125"/>
      <c r="NRR6" s="125"/>
      <c r="NRS6" s="125"/>
      <c r="NRT6" s="125"/>
      <c r="NRU6" s="125"/>
      <c r="NRV6" s="125"/>
      <c r="NRW6" s="125"/>
      <c r="NRX6" s="125"/>
      <c r="NRY6" s="125"/>
      <c r="NRZ6" s="125"/>
      <c r="NSA6" s="125"/>
      <c r="NSB6" s="125"/>
      <c r="NSC6" s="125"/>
      <c r="NSD6" s="125"/>
      <c r="NSE6" s="125"/>
      <c r="NSF6" s="125"/>
      <c r="NSG6" s="125"/>
      <c r="NSH6" s="125"/>
      <c r="NSI6" s="125"/>
      <c r="NSJ6" s="125"/>
      <c r="NSK6" s="125"/>
      <c r="NSL6" s="125"/>
      <c r="NSM6" s="125"/>
      <c r="NSN6" s="125"/>
      <c r="NSO6" s="125"/>
      <c r="NSP6" s="125"/>
      <c r="NSQ6" s="125"/>
      <c r="NSR6" s="125"/>
      <c r="NSS6" s="125"/>
      <c r="NST6" s="125"/>
      <c r="NSU6" s="125"/>
      <c r="NSV6" s="125"/>
      <c r="NSW6" s="125"/>
      <c r="NSX6" s="125"/>
      <c r="NSY6" s="125"/>
      <c r="NSZ6" s="125"/>
      <c r="NTA6" s="125"/>
      <c r="NTB6" s="125"/>
      <c r="NTC6" s="125"/>
      <c r="NTD6" s="125"/>
      <c r="NTE6" s="125"/>
      <c r="NTF6" s="125"/>
      <c r="NTG6" s="125"/>
      <c r="NTH6" s="125"/>
      <c r="NTI6" s="125"/>
      <c r="NTJ6" s="125"/>
      <c r="NTK6" s="125"/>
      <c r="NTL6" s="125"/>
      <c r="NTM6" s="125"/>
      <c r="NTN6" s="125"/>
      <c r="NTO6" s="125"/>
      <c r="NTP6" s="125"/>
      <c r="NTQ6" s="125"/>
      <c r="NTR6" s="125"/>
      <c r="NTS6" s="125"/>
      <c r="NTT6" s="125"/>
      <c r="NTU6" s="125"/>
      <c r="NTV6" s="125"/>
      <c r="NTW6" s="125"/>
      <c r="NTX6" s="125"/>
      <c r="NTY6" s="125"/>
      <c r="NTZ6" s="125"/>
      <c r="NUA6" s="125"/>
      <c r="NUB6" s="125"/>
      <c r="NUC6" s="125"/>
      <c r="NUD6" s="125"/>
      <c r="NUE6" s="125"/>
      <c r="NUF6" s="125"/>
      <c r="NUG6" s="125"/>
      <c r="NUH6" s="125"/>
      <c r="NUI6" s="125"/>
      <c r="NUJ6" s="125"/>
      <c r="NUK6" s="125"/>
      <c r="NUL6" s="125"/>
      <c r="NUM6" s="125"/>
      <c r="NUN6" s="125"/>
      <c r="NUO6" s="125"/>
      <c r="NUP6" s="125"/>
      <c r="NUQ6" s="125"/>
      <c r="NUR6" s="125"/>
      <c r="NUS6" s="125"/>
      <c r="NUT6" s="125"/>
      <c r="NUU6" s="125"/>
      <c r="NUV6" s="125"/>
      <c r="NUW6" s="125"/>
      <c r="NUX6" s="125"/>
      <c r="NUY6" s="125"/>
      <c r="NUZ6" s="125"/>
      <c r="NVA6" s="125"/>
      <c r="NVB6" s="125"/>
      <c r="NVC6" s="125"/>
      <c r="NVD6" s="125"/>
      <c r="NVE6" s="125"/>
      <c r="NVF6" s="125"/>
      <c r="NVG6" s="125"/>
      <c r="NVH6" s="125"/>
      <c r="NVI6" s="125"/>
      <c r="NVJ6" s="125"/>
      <c r="NVK6" s="125"/>
      <c r="NVL6" s="125"/>
      <c r="NVM6" s="125"/>
      <c r="NVN6" s="125"/>
      <c r="NVO6" s="125"/>
      <c r="NVP6" s="125"/>
      <c r="NVQ6" s="125"/>
      <c r="NVR6" s="125"/>
      <c r="NVS6" s="125"/>
      <c r="NVT6" s="125"/>
      <c r="NVU6" s="125"/>
      <c r="NVV6" s="125"/>
      <c r="NVW6" s="125"/>
      <c r="NVX6" s="125"/>
      <c r="NVY6" s="125"/>
      <c r="NVZ6" s="125"/>
      <c r="NWA6" s="125"/>
      <c r="NWB6" s="125"/>
      <c r="NWC6" s="125"/>
      <c r="NWD6" s="125"/>
      <c r="NWE6" s="125"/>
      <c r="NWF6" s="125"/>
      <c r="NWG6" s="125"/>
      <c r="NWH6" s="125"/>
      <c r="NWI6" s="125"/>
      <c r="NWJ6" s="125"/>
      <c r="NWK6" s="125"/>
      <c r="NWL6" s="125"/>
      <c r="NWM6" s="125"/>
      <c r="NWN6" s="125"/>
      <c r="NWO6" s="125"/>
      <c r="NWP6" s="125"/>
      <c r="NWQ6" s="125"/>
      <c r="NWR6" s="125"/>
      <c r="NWS6" s="125"/>
      <c r="NWT6" s="125"/>
      <c r="NWU6" s="125"/>
      <c r="NWV6" s="125"/>
      <c r="NWW6" s="125"/>
      <c r="NWX6" s="125"/>
      <c r="NWY6" s="125"/>
      <c r="NWZ6" s="125"/>
      <c r="NXA6" s="125"/>
      <c r="NXB6" s="125"/>
      <c r="NXC6" s="125"/>
      <c r="NXD6" s="125"/>
      <c r="NXE6" s="125"/>
      <c r="NXF6" s="125"/>
      <c r="NXG6" s="125"/>
      <c r="NXH6" s="125"/>
      <c r="NXI6" s="125"/>
      <c r="NXJ6" s="125"/>
      <c r="NXK6" s="125"/>
      <c r="NXL6" s="125"/>
      <c r="NXM6" s="125"/>
      <c r="NXN6" s="125"/>
      <c r="NXO6" s="125"/>
      <c r="NXP6" s="125"/>
      <c r="NXQ6" s="125"/>
      <c r="NXR6" s="125"/>
      <c r="NXS6" s="125"/>
      <c r="NXT6" s="125"/>
      <c r="NXU6" s="125"/>
      <c r="NXV6" s="125"/>
      <c r="NXW6" s="125"/>
      <c r="NXX6" s="125"/>
      <c r="NXY6" s="125"/>
      <c r="NXZ6" s="125"/>
      <c r="NYA6" s="125"/>
      <c r="NYB6" s="125"/>
      <c r="NYC6" s="125"/>
      <c r="NYD6" s="125"/>
      <c r="NYE6" s="125"/>
      <c r="NYF6" s="125"/>
      <c r="NYG6" s="125"/>
      <c r="NYH6" s="125"/>
      <c r="NYI6" s="125"/>
      <c r="NYJ6" s="125"/>
      <c r="NYK6" s="125"/>
      <c r="NYL6" s="125"/>
      <c r="NYM6" s="125"/>
      <c r="NYN6" s="125"/>
      <c r="NYO6" s="125"/>
      <c r="NYP6" s="125"/>
      <c r="NYQ6" s="125"/>
      <c r="NYR6" s="125"/>
      <c r="NYS6" s="125"/>
      <c r="NYT6" s="125"/>
      <c r="NYU6" s="125"/>
      <c r="NYV6" s="125"/>
      <c r="NYW6" s="125"/>
      <c r="NYX6" s="125"/>
      <c r="NYY6" s="125"/>
      <c r="NYZ6" s="125"/>
      <c r="NZA6" s="125"/>
      <c r="NZB6" s="125"/>
      <c r="NZC6" s="125"/>
      <c r="NZD6" s="125"/>
      <c r="NZE6" s="125"/>
      <c r="NZF6" s="125"/>
      <c r="NZG6" s="125"/>
      <c r="NZH6" s="125"/>
      <c r="NZI6" s="125"/>
      <c r="NZJ6" s="125"/>
      <c r="NZK6" s="125"/>
      <c r="NZL6" s="125"/>
      <c r="NZM6" s="125"/>
      <c r="NZN6" s="125"/>
      <c r="NZO6" s="125"/>
      <c r="NZP6" s="125"/>
      <c r="NZQ6" s="125"/>
      <c r="NZR6" s="125"/>
      <c r="NZS6" s="125"/>
      <c r="NZT6" s="125"/>
      <c r="NZU6" s="125"/>
      <c r="NZV6" s="125"/>
      <c r="NZW6" s="125"/>
      <c r="NZX6" s="125"/>
      <c r="NZY6" s="125"/>
      <c r="NZZ6" s="125"/>
      <c r="OAA6" s="125"/>
      <c r="OAB6" s="125"/>
      <c r="OAC6" s="125"/>
      <c r="OAD6" s="125"/>
      <c r="OAE6" s="125"/>
      <c r="OAF6" s="125"/>
      <c r="OAG6" s="125"/>
      <c r="OAH6" s="125"/>
      <c r="OAI6" s="125"/>
      <c r="OAJ6" s="125"/>
      <c r="OAK6" s="125"/>
      <c r="OAL6" s="125"/>
      <c r="OAM6" s="125"/>
      <c r="OAN6" s="125"/>
      <c r="OAO6" s="125"/>
      <c r="OAP6" s="125"/>
      <c r="OAQ6" s="125"/>
      <c r="OAR6" s="125"/>
      <c r="OAS6" s="125"/>
      <c r="OAT6" s="125"/>
      <c r="OAU6" s="125"/>
      <c r="OAV6" s="125"/>
      <c r="OAW6" s="125"/>
      <c r="OAX6" s="125"/>
      <c r="OAY6" s="125"/>
      <c r="OAZ6" s="125"/>
      <c r="OBA6" s="125"/>
      <c r="OBB6" s="125"/>
      <c r="OBC6" s="125"/>
      <c r="OBD6" s="125"/>
      <c r="OBE6" s="125"/>
      <c r="OBF6" s="125"/>
      <c r="OBG6" s="125"/>
      <c r="OBH6" s="125"/>
      <c r="OBI6" s="125"/>
      <c r="OBJ6" s="125"/>
      <c r="OBK6" s="125"/>
      <c r="OBL6" s="125"/>
      <c r="OBM6" s="125"/>
      <c r="OBN6" s="125"/>
      <c r="OBO6" s="125"/>
      <c r="OBP6" s="125"/>
      <c r="OBQ6" s="125"/>
      <c r="OBR6" s="125"/>
      <c r="OBS6" s="125"/>
      <c r="OBT6" s="125"/>
      <c r="OBU6" s="125"/>
      <c r="OBV6" s="125"/>
      <c r="OBW6" s="125"/>
      <c r="OBX6" s="125"/>
      <c r="OBY6" s="125"/>
      <c r="OBZ6" s="125"/>
      <c r="OCA6" s="125"/>
      <c r="OCB6" s="125"/>
      <c r="OCC6" s="125"/>
      <c r="OCD6" s="125"/>
      <c r="OCE6" s="125"/>
      <c r="OCF6" s="125"/>
      <c r="OCG6" s="125"/>
      <c r="OCH6" s="125"/>
      <c r="OCI6" s="125"/>
      <c r="OCJ6" s="125"/>
      <c r="OCK6" s="125"/>
      <c r="OCL6" s="125"/>
      <c r="OCM6" s="125"/>
      <c r="OCN6" s="125"/>
      <c r="OCO6" s="125"/>
      <c r="OCP6" s="125"/>
      <c r="OCQ6" s="125"/>
      <c r="OCR6" s="125"/>
      <c r="OCS6" s="125"/>
      <c r="OCT6" s="125"/>
      <c r="OCU6" s="125"/>
      <c r="OCV6" s="125"/>
      <c r="OCW6" s="125"/>
      <c r="OCX6" s="125"/>
      <c r="OCY6" s="125"/>
      <c r="OCZ6" s="125"/>
      <c r="ODA6" s="125"/>
      <c r="ODB6" s="125"/>
      <c r="ODC6" s="125"/>
      <c r="ODD6" s="125"/>
      <c r="ODE6" s="125"/>
      <c r="ODF6" s="125"/>
      <c r="ODG6" s="125"/>
      <c r="ODH6" s="125"/>
      <c r="ODI6" s="125"/>
      <c r="ODJ6" s="125"/>
      <c r="ODK6" s="125"/>
      <c r="ODL6" s="125"/>
      <c r="ODM6" s="125"/>
      <c r="ODN6" s="125"/>
      <c r="ODO6" s="125"/>
      <c r="ODP6" s="125"/>
      <c r="ODQ6" s="125"/>
      <c r="ODR6" s="125"/>
      <c r="ODS6" s="125"/>
      <c r="ODT6" s="125"/>
      <c r="ODU6" s="125"/>
      <c r="ODV6" s="125"/>
      <c r="ODW6" s="125"/>
      <c r="ODX6" s="125"/>
      <c r="ODY6" s="125"/>
      <c r="ODZ6" s="125"/>
      <c r="OEA6" s="125"/>
      <c r="OEB6" s="125"/>
      <c r="OEC6" s="125"/>
      <c r="OED6" s="125"/>
      <c r="OEE6" s="125"/>
      <c r="OEF6" s="125"/>
      <c r="OEG6" s="125"/>
      <c r="OEH6" s="125"/>
      <c r="OEI6" s="125"/>
      <c r="OEJ6" s="125"/>
      <c r="OEK6" s="125"/>
      <c r="OEL6" s="125"/>
      <c r="OEM6" s="125"/>
      <c r="OEN6" s="125"/>
      <c r="OEO6" s="125"/>
      <c r="OEP6" s="125"/>
      <c r="OEQ6" s="125"/>
      <c r="OER6" s="125"/>
      <c r="OES6" s="125"/>
      <c r="OET6" s="125"/>
      <c r="OEU6" s="125"/>
      <c r="OEV6" s="125"/>
      <c r="OEW6" s="125"/>
      <c r="OEX6" s="125"/>
      <c r="OEY6" s="125"/>
      <c r="OEZ6" s="125"/>
      <c r="OFA6" s="125"/>
      <c r="OFB6" s="125"/>
      <c r="OFC6" s="125"/>
      <c r="OFD6" s="125"/>
      <c r="OFE6" s="125"/>
      <c r="OFF6" s="125"/>
      <c r="OFG6" s="125"/>
      <c r="OFH6" s="125"/>
      <c r="OFI6" s="125"/>
      <c r="OFJ6" s="125"/>
      <c r="OFK6" s="125"/>
      <c r="OFL6" s="125"/>
      <c r="OFM6" s="125"/>
      <c r="OFN6" s="125"/>
      <c r="OFO6" s="125"/>
      <c r="OFP6" s="125"/>
      <c r="OFQ6" s="125"/>
      <c r="OFR6" s="125"/>
      <c r="OFS6" s="125"/>
      <c r="OFT6" s="125"/>
      <c r="OFU6" s="125"/>
      <c r="OFV6" s="125"/>
      <c r="OFW6" s="125"/>
      <c r="OFX6" s="125"/>
      <c r="OFY6" s="125"/>
      <c r="OFZ6" s="125"/>
      <c r="OGA6" s="125"/>
      <c r="OGB6" s="125"/>
      <c r="OGC6" s="125"/>
      <c r="OGD6" s="125"/>
      <c r="OGE6" s="125"/>
      <c r="OGF6" s="125"/>
      <c r="OGG6" s="125"/>
      <c r="OGH6" s="125"/>
      <c r="OGI6" s="125"/>
      <c r="OGJ6" s="125"/>
      <c r="OGK6" s="125"/>
      <c r="OGL6" s="125"/>
      <c r="OGM6" s="125"/>
      <c r="OGN6" s="125"/>
      <c r="OGO6" s="125"/>
      <c r="OGP6" s="125"/>
      <c r="OGQ6" s="125"/>
      <c r="OGR6" s="125"/>
      <c r="OGS6" s="125"/>
      <c r="OGT6" s="125"/>
      <c r="OGU6" s="125"/>
      <c r="OGV6" s="125"/>
      <c r="OGW6" s="125"/>
      <c r="OGX6" s="125"/>
      <c r="OGY6" s="125"/>
      <c r="OGZ6" s="125"/>
      <c r="OHA6" s="125"/>
      <c r="OHB6" s="125"/>
      <c r="OHC6" s="125"/>
      <c r="OHD6" s="125"/>
      <c r="OHE6" s="125"/>
      <c r="OHF6" s="125"/>
      <c r="OHG6" s="125"/>
      <c r="OHH6" s="125"/>
      <c r="OHI6" s="125"/>
      <c r="OHJ6" s="125"/>
      <c r="OHK6" s="125"/>
      <c r="OHL6" s="125"/>
      <c r="OHM6" s="125"/>
      <c r="OHN6" s="125"/>
      <c r="OHO6" s="125"/>
      <c r="OHP6" s="125"/>
      <c r="OHQ6" s="125"/>
      <c r="OHR6" s="125"/>
      <c r="OHS6" s="125"/>
      <c r="OHT6" s="125"/>
      <c r="OHU6" s="125"/>
      <c r="OHV6" s="125"/>
      <c r="OHW6" s="125"/>
      <c r="OHX6" s="125"/>
      <c r="OHY6" s="125"/>
      <c r="OHZ6" s="125"/>
      <c r="OIA6" s="125"/>
      <c r="OIB6" s="125"/>
      <c r="OIC6" s="125"/>
      <c r="OID6" s="125"/>
      <c r="OIE6" s="125"/>
      <c r="OIF6" s="125"/>
      <c r="OIG6" s="125"/>
      <c r="OIH6" s="125"/>
      <c r="OII6" s="125"/>
      <c r="OIJ6" s="125"/>
      <c r="OIK6" s="125"/>
      <c r="OIL6" s="125"/>
      <c r="OIM6" s="125"/>
      <c r="OIN6" s="125"/>
      <c r="OIO6" s="125"/>
      <c r="OIP6" s="125"/>
      <c r="OIQ6" s="125"/>
      <c r="OIR6" s="125"/>
      <c r="OIS6" s="125"/>
      <c r="OIT6" s="125"/>
      <c r="OIU6" s="125"/>
      <c r="OIV6" s="125"/>
      <c r="OIW6" s="125"/>
      <c r="OIX6" s="125"/>
      <c r="OIY6" s="125"/>
      <c r="OIZ6" s="125"/>
      <c r="OJA6" s="125"/>
      <c r="OJB6" s="125"/>
      <c r="OJC6" s="125"/>
      <c r="OJD6" s="125"/>
      <c r="OJE6" s="125"/>
      <c r="OJF6" s="125"/>
      <c r="OJG6" s="125"/>
      <c r="OJH6" s="125"/>
      <c r="OJI6" s="125"/>
      <c r="OJJ6" s="125"/>
      <c r="OJK6" s="125"/>
      <c r="OJL6" s="125"/>
      <c r="OJM6" s="125"/>
      <c r="OJN6" s="125"/>
      <c r="OJO6" s="125"/>
      <c r="OJP6" s="125"/>
      <c r="OJQ6" s="125"/>
      <c r="OJR6" s="125"/>
      <c r="OJS6" s="125"/>
      <c r="OJT6" s="125"/>
      <c r="OJU6" s="125"/>
      <c r="OJV6" s="125"/>
      <c r="OJW6" s="125"/>
      <c r="OJX6" s="125"/>
      <c r="OJY6" s="125"/>
      <c r="OJZ6" s="125"/>
      <c r="OKA6" s="125"/>
      <c r="OKB6" s="125"/>
      <c r="OKC6" s="125"/>
      <c r="OKD6" s="125"/>
      <c r="OKE6" s="125"/>
      <c r="OKF6" s="125"/>
      <c r="OKG6" s="125"/>
      <c r="OKH6" s="125"/>
      <c r="OKI6" s="125"/>
      <c r="OKJ6" s="125"/>
      <c r="OKK6" s="125"/>
      <c r="OKL6" s="125"/>
      <c r="OKM6" s="125"/>
      <c r="OKN6" s="125"/>
      <c r="OKO6" s="125"/>
      <c r="OKP6" s="125"/>
      <c r="OKQ6" s="125"/>
      <c r="OKR6" s="125"/>
      <c r="OKS6" s="125"/>
      <c r="OKT6" s="125"/>
      <c r="OKU6" s="125"/>
      <c r="OKV6" s="125"/>
      <c r="OKW6" s="125"/>
      <c r="OKX6" s="125"/>
      <c r="OKY6" s="125"/>
      <c r="OKZ6" s="125"/>
      <c r="OLA6" s="125"/>
      <c r="OLB6" s="125"/>
      <c r="OLC6" s="125"/>
      <c r="OLD6" s="125"/>
      <c r="OLE6" s="125"/>
      <c r="OLF6" s="125"/>
      <c r="OLG6" s="125"/>
      <c r="OLH6" s="125"/>
      <c r="OLI6" s="125"/>
      <c r="OLJ6" s="125"/>
      <c r="OLK6" s="125"/>
      <c r="OLL6" s="125"/>
      <c r="OLM6" s="125"/>
      <c r="OLN6" s="125"/>
      <c r="OLO6" s="125"/>
      <c r="OLP6" s="125"/>
      <c r="OLQ6" s="125"/>
      <c r="OLR6" s="125"/>
      <c r="OLS6" s="125"/>
      <c r="OLT6" s="125"/>
      <c r="OLU6" s="125"/>
      <c r="OLV6" s="125"/>
      <c r="OLW6" s="125"/>
      <c r="OLX6" s="125"/>
      <c r="OLY6" s="125"/>
      <c r="OLZ6" s="125"/>
      <c r="OMA6" s="125"/>
      <c r="OMB6" s="125"/>
      <c r="OMC6" s="125"/>
      <c r="OMD6" s="125"/>
      <c r="OME6" s="125"/>
      <c r="OMF6" s="125"/>
      <c r="OMG6" s="125"/>
      <c r="OMH6" s="125"/>
      <c r="OMI6" s="125"/>
      <c r="OMJ6" s="125"/>
      <c r="OMK6" s="125"/>
      <c r="OML6" s="125"/>
      <c r="OMM6" s="125"/>
      <c r="OMN6" s="125"/>
      <c r="OMO6" s="125"/>
      <c r="OMP6" s="125"/>
      <c r="OMQ6" s="125"/>
      <c r="OMR6" s="125"/>
      <c r="OMS6" s="125"/>
      <c r="OMT6" s="125"/>
      <c r="OMU6" s="125"/>
      <c r="OMV6" s="125"/>
      <c r="OMW6" s="125"/>
      <c r="OMX6" s="125"/>
      <c r="OMY6" s="125"/>
      <c r="OMZ6" s="125"/>
      <c r="ONA6" s="125"/>
      <c r="ONB6" s="125"/>
      <c r="ONC6" s="125"/>
      <c r="OND6" s="125"/>
      <c r="ONE6" s="125"/>
      <c r="ONF6" s="125"/>
      <c r="ONG6" s="125"/>
      <c r="ONH6" s="125"/>
      <c r="ONI6" s="125"/>
      <c r="ONJ6" s="125"/>
      <c r="ONK6" s="125"/>
      <c r="ONL6" s="125"/>
      <c r="ONM6" s="125"/>
      <c r="ONN6" s="125"/>
      <c r="ONO6" s="125"/>
      <c r="ONP6" s="125"/>
      <c r="ONQ6" s="125"/>
      <c r="ONR6" s="125"/>
      <c r="ONS6" s="125"/>
      <c r="ONT6" s="125"/>
      <c r="ONU6" s="125"/>
      <c r="ONV6" s="125"/>
      <c r="ONW6" s="125"/>
      <c r="ONX6" s="125"/>
      <c r="ONY6" s="125"/>
      <c r="ONZ6" s="125"/>
      <c r="OOA6" s="125"/>
      <c r="OOB6" s="125"/>
      <c r="OOC6" s="125"/>
      <c r="OOD6" s="125"/>
      <c r="OOE6" s="125"/>
      <c r="OOF6" s="125"/>
      <c r="OOG6" s="125"/>
      <c r="OOH6" s="125"/>
      <c r="OOI6" s="125"/>
      <c r="OOJ6" s="125"/>
      <c r="OOK6" s="125"/>
      <c r="OOL6" s="125"/>
      <c r="OOM6" s="125"/>
      <c r="OON6" s="125"/>
      <c r="OOO6" s="125"/>
      <c r="OOP6" s="125"/>
      <c r="OOQ6" s="125"/>
      <c r="OOR6" s="125"/>
      <c r="OOS6" s="125"/>
      <c r="OOT6" s="125"/>
      <c r="OOU6" s="125"/>
      <c r="OOV6" s="125"/>
      <c r="OOW6" s="125"/>
      <c r="OOX6" s="125"/>
      <c r="OOY6" s="125"/>
      <c r="OOZ6" s="125"/>
      <c r="OPA6" s="125"/>
      <c r="OPB6" s="125"/>
      <c r="OPC6" s="125"/>
      <c r="OPD6" s="125"/>
      <c r="OPE6" s="125"/>
      <c r="OPF6" s="125"/>
      <c r="OPG6" s="125"/>
      <c r="OPH6" s="125"/>
      <c r="OPI6" s="125"/>
      <c r="OPJ6" s="125"/>
      <c r="OPK6" s="125"/>
      <c r="OPL6" s="125"/>
      <c r="OPM6" s="125"/>
      <c r="OPN6" s="125"/>
      <c r="OPO6" s="125"/>
      <c r="OPP6" s="125"/>
      <c r="OPQ6" s="125"/>
      <c r="OPR6" s="125"/>
      <c r="OPS6" s="125"/>
      <c r="OPT6" s="125"/>
      <c r="OPU6" s="125"/>
      <c r="OPV6" s="125"/>
      <c r="OPW6" s="125"/>
      <c r="OPX6" s="125"/>
      <c r="OPY6" s="125"/>
      <c r="OPZ6" s="125"/>
      <c r="OQA6" s="125"/>
      <c r="OQB6" s="125"/>
      <c r="OQC6" s="125"/>
      <c r="OQD6" s="125"/>
      <c r="OQE6" s="125"/>
      <c r="OQF6" s="125"/>
      <c r="OQG6" s="125"/>
      <c r="OQH6" s="125"/>
      <c r="OQI6" s="125"/>
      <c r="OQJ6" s="125"/>
      <c r="OQK6" s="125"/>
      <c r="OQL6" s="125"/>
      <c r="OQM6" s="125"/>
      <c r="OQN6" s="125"/>
      <c r="OQO6" s="125"/>
      <c r="OQP6" s="125"/>
      <c r="OQQ6" s="125"/>
      <c r="OQR6" s="125"/>
      <c r="OQS6" s="125"/>
      <c r="OQT6" s="125"/>
      <c r="OQU6" s="125"/>
      <c r="OQV6" s="125"/>
      <c r="OQW6" s="125"/>
      <c r="OQX6" s="125"/>
      <c r="OQY6" s="125"/>
      <c r="OQZ6" s="125"/>
      <c r="ORA6" s="125"/>
      <c r="ORB6" s="125"/>
      <c r="ORC6" s="125"/>
      <c r="ORD6" s="125"/>
      <c r="ORE6" s="125"/>
      <c r="ORF6" s="125"/>
      <c r="ORG6" s="125"/>
      <c r="ORH6" s="125"/>
      <c r="ORI6" s="125"/>
      <c r="ORJ6" s="125"/>
      <c r="ORK6" s="125"/>
      <c r="ORL6" s="125"/>
      <c r="ORM6" s="125"/>
      <c r="ORN6" s="125"/>
      <c r="ORO6" s="125"/>
      <c r="ORP6" s="125"/>
      <c r="ORQ6" s="125"/>
      <c r="ORR6" s="125"/>
      <c r="ORS6" s="125"/>
      <c r="ORT6" s="125"/>
      <c r="ORU6" s="125"/>
      <c r="ORV6" s="125"/>
      <c r="ORW6" s="125"/>
      <c r="ORX6" s="125"/>
      <c r="ORY6" s="125"/>
      <c r="ORZ6" s="125"/>
      <c r="OSA6" s="125"/>
      <c r="OSB6" s="125"/>
      <c r="OSC6" s="125"/>
      <c r="OSD6" s="125"/>
      <c r="OSE6" s="125"/>
      <c r="OSF6" s="125"/>
      <c r="OSG6" s="125"/>
      <c r="OSH6" s="125"/>
      <c r="OSI6" s="125"/>
      <c r="OSJ6" s="125"/>
      <c r="OSK6" s="125"/>
      <c r="OSL6" s="125"/>
      <c r="OSM6" s="125"/>
      <c r="OSN6" s="125"/>
      <c r="OSO6" s="125"/>
      <c r="OSP6" s="125"/>
      <c r="OSQ6" s="125"/>
      <c r="OSR6" s="125"/>
      <c r="OSS6" s="125"/>
      <c r="OST6" s="125"/>
      <c r="OSU6" s="125"/>
      <c r="OSV6" s="125"/>
      <c r="OSW6" s="125"/>
      <c r="OSX6" s="125"/>
      <c r="OSY6" s="125"/>
      <c r="OSZ6" s="125"/>
      <c r="OTA6" s="125"/>
      <c r="OTB6" s="125"/>
      <c r="OTC6" s="125"/>
      <c r="OTD6" s="125"/>
      <c r="OTE6" s="125"/>
      <c r="OTF6" s="125"/>
      <c r="OTG6" s="125"/>
      <c r="OTH6" s="125"/>
      <c r="OTI6" s="125"/>
      <c r="OTJ6" s="125"/>
      <c r="OTK6" s="125"/>
      <c r="OTL6" s="125"/>
      <c r="OTM6" s="125"/>
      <c r="OTN6" s="125"/>
      <c r="OTO6" s="125"/>
      <c r="OTP6" s="125"/>
      <c r="OTQ6" s="125"/>
      <c r="OTR6" s="125"/>
      <c r="OTS6" s="125"/>
      <c r="OTT6" s="125"/>
      <c r="OTU6" s="125"/>
      <c r="OTV6" s="125"/>
      <c r="OTW6" s="125"/>
      <c r="OTX6" s="125"/>
      <c r="OTY6" s="125"/>
      <c r="OTZ6" s="125"/>
      <c r="OUA6" s="125"/>
      <c r="OUB6" s="125"/>
      <c r="OUC6" s="125"/>
      <c r="OUD6" s="125"/>
      <c r="OUE6" s="125"/>
      <c r="OUF6" s="125"/>
      <c r="OUG6" s="125"/>
      <c r="OUH6" s="125"/>
      <c r="OUI6" s="125"/>
      <c r="OUJ6" s="125"/>
      <c r="OUK6" s="125"/>
      <c r="OUL6" s="125"/>
      <c r="OUM6" s="125"/>
      <c r="OUN6" s="125"/>
      <c r="OUO6" s="125"/>
      <c r="OUP6" s="125"/>
      <c r="OUQ6" s="125"/>
      <c r="OUR6" s="125"/>
      <c r="OUS6" s="125"/>
      <c r="OUT6" s="125"/>
      <c r="OUU6" s="125"/>
      <c r="OUV6" s="125"/>
      <c r="OUW6" s="125"/>
      <c r="OUX6" s="125"/>
      <c r="OUY6" s="125"/>
      <c r="OUZ6" s="125"/>
      <c r="OVA6" s="125"/>
      <c r="OVB6" s="125"/>
      <c r="OVC6" s="125"/>
      <c r="OVD6" s="125"/>
      <c r="OVE6" s="125"/>
      <c r="OVF6" s="125"/>
      <c r="OVG6" s="125"/>
      <c r="OVH6" s="125"/>
      <c r="OVI6" s="125"/>
      <c r="OVJ6" s="125"/>
      <c r="OVK6" s="125"/>
      <c r="OVL6" s="125"/>
      <c r="OVM6" s="125"/>
      <c r="OVN6" s="125"/>
      <c r="OVO6" s="125"/>
      <c r="OVP6" s="125"/>
      <c r="OVQ6" s="125"/>
      <c r="OVR6" s="125"/>
      <c r="OVS6" s="125"/>
      <c r="OVT6" s="125"/>
      <c r="OVU6" s="125"/>
      <c r="OVV6" s="125"/>
      <c r="OVW6" s="125"/>
      <c r="OVX6" s="125"/>
      <c r="OVY6" s="125"/>
      <c r="OVZ6" s="125"/>
      <c r="OWA6" s="125"/>
      <c r="OWB6" s="125"/>
      <c r="OWC6" s="125"/>
      <c r="OWD6" s="125"/>
      <c r="OWE6" s="125"/>
      <c r="OWF6" s="125"/>
      <c r="OWG6" s="125"/>
      <c r="OWH6" s="125"/>
      <c r="OWI6" s="125"/>
      <c r="OWJ6" s="125"/>
      <c r="OWK6" s="125"/>
      <c r="OWL6" s="125"/>
      <c r="OWM6" s="125"/>
      <c r="OWN6" s="125"/>
      <c r="OWO6" s="125"/>
      <c r="OWP6" s="125"/>
      <c r="OWQ6" s="125"/>
      <c r="OWR6" s="125"/>
      <c r="OWS6" s="125"/>
      <c r="OWT6" s="125"/>
      <c r="OWU6" s="125"/>
      <c r="OWV6" s="125"/>
      <c r="OWW6" s="125"/>
      <c r="OWX6" s="125"/>
      <c r="OWY6" s="125"/>
      <c r="OWZ6" s="125"/>
      <c r="OXA6" s="125"/>
      <c r="OXB6" s="125"/>
      <c r="OXC6" s="125"/>
      <c r="OXD6" s="125"/>
      <c r="OXE6" s="125"/>
      <c r="OXF6" s="125"/>
      <c r="OXG6" s="125"/>
      <c r="OXH6" s="125"/>
      <c r="OXI6" s="125"/>
      <c r="OXJ6" s="125"/>
      <c r="OXK6" s="125"/>
      <c r="OXL6" s="125"/>
      <c r="OXM6" s="125"/>
      <c r="OXN6" s="125"/>
      <c r="OXO6" s="125"/>
      <c r="OXP6" s="125"/>
      <c r="OXQ6" s="125"/>
      <c r="OXR6" s="125"/>
      <c r="OXS6" s="125"/>
      <c r="OXT6" s="125"/>
      <c r="OXU6" s="125"/>
      <c r="OXV6" s="125"/>
      <c r="OXW6" s="125"/>
      <c r="OXX6" s="125"/>
      <c r="OXY6" s="125"/>
      <c r="OXZ6" s="125"/>
      <c r="OYA6" s="125"/>
      <c r="OYB6" s="125"/>
      <c r="OYC6" s="125"/>
      <c r="OYD6" s="125"/>
      <c r="OYE6" s="125"/>
      <c r="OYF6" s="125"/>
      <c r="OYG6" s="125"/>
      <c r="OYH6" s="125"/>
      <c r="OYI6" s="125"/>
      <c r="OYJ6" s="125"/>
      <c r="OYK6" s="125"/>
      <c r="OYL6" s="125"/>
      <c r="OYM6" s="125"/>
      <c r="OYN6" s="125"/>
      <c r="OYO6" s="125"/>
      <c r="OYP6" s="125"/>
      <c r="OYQ6" s="125"/>
      <c r="OYR6" s="125"/>
      <c r="OYS6" s="125"/>
      <c r="OYT6" s="125"/>
      <c r="OYU6" s="125"/>
      <c r="OYV6" s="125"/>
      <c r="OYW6" s="125"/>
      <c r="OYX6" s="125"/>
      <c r="OYY6" s="125"/>
      <c r="OYZ6" s="125"/>
      <c r="OZA6" s="125"/>
      <c r="OZB6" s="125"/>
      <c r="OZC6" s="125"/>
      <c r="OZD6" s="125"/>
      <c r="OZE6" s="125"/>
      <c r="OZF6" s="125"/>
      <c r="OZG6" s="125"/>
      <c r="OZH6" s="125"/>
      <c r="OZI6" s="125"/>
      <c r="OZJ6" s="125"/>
      <c r="OZK6" s="125"/>
      <c r="OZL6" s="125"/>
      <c r="OZM6" s="125"/>
      <c r="OZN6" s="125"/>
      <c r="OZO6" s="125"/>
      <c r="OZP6" s="125"/>
      <c r="OZQ6" s="125"/>
      <c r="OZR6" s="125"/>
      <c r="OZS6" s="125"/>
      <c r="OZT6" s="125"/>
      <c r="OZU6" s="125"/>
      <c r="OZV6" s="125"/>
      <c r="OZW6" s="125"/>
      <c r="OZX6" s="125"/>
      <c r="OZY6" s="125"/>
      <c r="OZZ6" s="125"/>
      <c r="PAA6" s="125"/>
      <c r="PAB6" s="125"/>
      <c r="PAC6" s="125"/>
      <c r="PAD6" s="125"/>
      <c r="PAE6" s="125"/>
      <c r="PAF6" s="125"/>
      <c r="PAG6" s="125"/>
      <c r="PAH6" s="125"/>
      <c r="PAI6" s="125"/>
      <c r="PAJ6" s="125"/>
      <c r="PAK6" s="125"/>
      <c r="PAL6" s="125"/>
      <c r="PAM6" s="125"/>
      <c r="PAN6" s="125"/>
      <c r="PAO6" s="125"/>
      <c r="PAP6" s="125"/>
      <c r="PAQ6" s="125"/>
      <c r="PAR6" s="125"/>
      <c r="PAS6" s="125"/>
      <c r="PAT6" s="125"/>
      <c r="PAU6" s="125"/>
      <c r="PAV6" s="125"/>
      <c r="PAW6" s="125"/>
      <c r="PAX6" s="125"/>
      <c r="PAY6" s="125"/>
      <c r="PAZ6" s="125"/>
      <c r="PBA6" s="125"/>
      <c r="PBB6" s="125"/>
      <c r="PBC6" s="125"/>
      <c r="PBD6" s="125"/>
      <c r="PBE6" s="125"/>
      <c r="PBF6" s="125"/>
      <c r="PBG6" s="125"/>
      <c r="PBH6" s="125"/>
      <c r="PBI6" s="125"/>
      <c r="PBJ6" s="125"/>
      <c r="PBK6" s="125"/>
      <c r="PBL6" s="125"/>
      <c r="PBM6" s="125"/>
      <c r="PBN6" s="125"/>
      <c r="PBO6" s="125"/>
      <c r="PBP6" s="125"/>
      <c r="PBQ6" s="125"/>
      <c r="PBR6" s="125"/>
      <c r="PBS6" s="125"/>
      <c r="PBT6" s="125"/>
      <c r="PBU6" s="125"/>
      <c r="PBV6" s="125"/>
      <c r="PBW6" s="125"/>
      <c r="PBX6" s="125"/>
      <c r="PBY6" s="125"/>
      <c r="PBZ6" s="125"/>
      <c r="PCA6" s="125"/>
      <c r="PCB6" s="125"/>
      <c r="PCC6" s="125"/>
      <c r="PCD6" s="125"/>
      <c r="PCE6" s="125"/>
      <c r="PCF6" s="125"/>
      <c r="PCG6" s="125"/>
      <c r="PCH6" s="125"/>
      <c r="PCI6" s="125"/>
      <c r="PCJ6" s="125"/>
      <c r="PCK6" s="125"/>
      <c r="PCL6" s="125"/>
      <c r="PCM6" s="125"/>
      <c r="PCN6" s="125"/>
      <c r="PCO6" s="125"/>
      <c r="PCP6" s="125"/>
      <c r="PCQ6" s="125"/>
      <c r="PCR6" s="125"/>
      <c r="PCS6" s="125"/>
      <c r="PCT6" s="125"/>
      <c r="PCU6" s="125"/>
      <c r="PCV6" s="125"/>
      <c r="PCW6" s="125"/>
      <c r="PCX6" s="125"/>
      <c r="PCY6" s="125"/>
      <c r="PCZ6" s="125"/>
      <c r="PDA6" s="125"/>
      <c r="PDB6" s="125"/>
      <c r="PDC6" s="125"/>
      <c r="PDD6" s="125"/>
      <c r="PDE6" s="125"/>
      <c r="PDF6" s="125"/>
      <c r="PDG6" s="125"/>
      <c r="PDH6" s="125"/>
      <c r="PDI6" s="125"/>
      <c r="PDJ6" s="125"/>
      <c r="PDK6" s="125"/>
      <c r="PDL6" s="125"/>
      <c r="PDM6" s="125"/>
      <c r="PDN6" s="125"/>
      <c r="PDO6" s="125"/>
      <c r="PDP6" s="125"/>
      <c r="PDQ6" s="125"/>
      <c r="PDR6" s="125"/>
      <c r="PDS6" s="125"/>
      <c r="PDT6" s="125"/>
      <c r="PDU6" s="125"/>
      <c r="PDV6" s="125"/>
      <c r="PDW6" s="125"/>
      <c r="PDX6" s="125"/>
      <c r="PDY6" s="125"/>
      <c r="PDZ6" s="125"/>
      <c r="PEA6" s="125"/>
      <c r="PEB6" s="125"/>
      <c r="PEC6" s="125"/>
      <c r="PED6" s="125"/>
      <c r="PEE6" s="125"/>
      <c r="PEF6" s="125"/>
      <c r="PEG6" s="125"/>
      <c r="PEH6" s="125"/>
      <c r="PEI6" s="125"/>
      <c r="PEJ6" s="125"/>
      <c r="PEK6" s="125"/>
      <c r="PEL6" s="125"/>
      <c r="PEM6" s="125"/>
      <c r="PEN6" s="125"/>
      <c r="PEO6" s="125"/>
      <c r="PEP6" s="125"/>
      <c r="PEQ6" s="125"/>
      <c r="PER6" s="125"/>
      <c r="PES6" s="125"/>
      <c r="PET6" s="125"/>
      <c r="PEU6" s="125"/>
      <c r="PEV6" s="125"/>
      <c r="PEW6" s="125"/>
      <c r="PEX6" s="125"/>
      <c r="PEY6" s="125"/>
      <c r="PEZ6" s="125"/>
      <c r="PFA6" s="125"/>
      <c r="PFB6" s="125"/>
      <c r="PFC6" s="125"/>
      <c r="PFD6" s="125"/>
      <c r="PFE6" s="125"/>
      <c r="PFF6" s="125"/>
      <c r="PFG6" s="125"/>
      <c r="PFH6" s="125"/>
      <c r="PFI6" s="125"/>
      <c r="PFJ6" s="125"/>
      <c r="PFK6" s="125"/>
      <c r="PFL6" s="125"/>
      <c r="PFM6" s="125"/>
      <c r="PFN6" s="125"/>
      <c r="PFO6" s="125"/>
      <c r="PFP6" s="125"/>
      <c r="PFQ6" s="125"/>
      <c r="PFR6" s="125"/>
      <c r="PFS6" s="125"/>
      <c r="PFT6" s="125"/>
      <c r="PFU6" s="125"/>
      <c r="PFV6" s="125"/>
      <c r="PFW6" s="125"/>
      <c r="PFX6" s="125"/>
      <c r="PFY6" s="125"/>
      <c r="PFZ6" s="125"/>
      <c r="PGA6" s="125"/>
      <c r="PGB6" s="125"/>
      <c r="PGC6" s="125"/>
      <c r="PGD6" s="125"/>
      <c r="PGE6" s="125"/>
      <c r="PGF6" s="125"/>
      <c r="PGG6" s="125"/>
      <c r="PGH6" s="125"/>
      <c r="PGI6" s="125"/>
      <c r="PGJ6" s="125"/>
      <c r="PGK6" s="125"/>
      <c r="PGL6" s="125"/>
      <c r="PGM6" s="125"/>
      <c r="PGN6" s="125"/>
      <c r="PGO6" s="125"/>
      <c r="PGP6" s="125"/>
      <c r="PGQ6" s="125"/>
      <c r="PGR6" s="125"/>
      <c r="PGS6" s="125"/>
      <c r="PGT6" s="125"/>
      <c r="PGU6" s="125"/>
      <c r="PGV6" s="125"/>
      <c r="PGW6" s="125"/>
      <c r="PGX6" s="125"/>
      <c r="PGY6" s="125"/>
      <c r="PGZ6" s="125"/>
      <c r="PHA6" s="125"/>
      <c r="PHB6" s="125"/>
      <c r="PHC6" s="125"/>
      <c r="PHD6" s="125"/>
      <c r="PHE6" s="125"/>
      <c r="PHF6" s="125"/>
      <c r="PHG6" s="125"/>
      <c r="PHH6" s="125"/>
      <c r="PHI6" s="125"/>
      <c r="PHJ6" s="125"/>
      <c r="PHK6" s="125"/>
      <c r="PHL6" s="125"/>
      <c r="PHM6" s="125"/>
      <c r="PHN6" s="125"/>
      <c r="PHO6" s="125"/>
      <c r="PHP6" s="125"/>
      <c r="PHQ6" s="125"/>
      <c r="PHR6" s="125"/>
      <c r="PHS6" s="125"/>
      <c r="PHT6" s="125"/>
      <c r="PHU6" s="125"/>
      <c r="PHV6" s="125"/>
      <c r="PHW6" s="125"/>
      <c r="PHX6" s="125"/>
      <c r="PHY6" s="125"/>
      <c r="PHZ6" s="125"/>
      <c r="PIA6" s="125"/>
      <c r="PIB6" s="125"/>
      <c r="PIC6" s="125"/>
      <c r="PID6" s="125"/>
      <c r="PIE6" s="125"/>
      <c r="PIF6" s="125"/>
      <c r="PIG6" s="125"/>
      <c r="PIH6" s="125"/>
      <c r="PII6" s="125"/>
      <c r="PIJ6" s="125"/>
      <c r="PIK6" s="125"/>
      <c r="PIL6" s="125"/>
      <c r="PIM6" s="125"/>
      <c r="PIN6" s="125"/>
      <c r="PIO6" s="125"/>
      <c r="PIP6" s="125"/>
      <c r="PIQ6" s="125"/>
      <c r="PIR6" s="125"/>
      <c r="PIS6" s="125"/>
      <c r="PIT6" s="125"/>
      <c r="PIU6" s="125"/>
      <c r="PIV6" s="125"/>
      <c r="PIW6" s="125"/>
      <c r="PIX6" s="125"/>
      <c r="PIY6" s="125"/>
      <c r="PIZ6" s="125"/>
      <c r="PJA6" s="125"/>
      <c r="PJB6" s="125"/>
      <c r="PJC6" s="125"/>
      <c r="PJD6" s="125"/>
      <c r="PJE6" s="125"/>
      <c r="PJF6" s="125"/>
      <c r="PJG6" s="125"/>
      <c r="PJH6" s="125"/>
      <c r="PJI6" s="125"/>
      <c r="PJJ6" s="125"/>
      <c r="PJK6" s="125"/>
      <c r="PJL6" s="125"/>
      <c r="PJM6" s="125"/>
      <c r="PJN6" s="125"/>
      <c r="PJO6" s="125"/>
      <c r="PJP6" s="125"/>
      <c r="PJQ6" s="125"/>
      <c r="PJR6" s="125"/>
      <c r="PJS6" s="125"/>
      <c r="PJT6" s="125"/>
      <c r="PJU6" s="125"/>
      <c r="PJV6" s="125"/>
      <c r="PJW6" s="125"/>
      <c r="PJX6" s="125"/>
      <c r="PJY6" s="125"/>
      <c r="PJZ6" s="125"/>
      <c r="PKA6" s="125"/>
      <c r="PKB6" s="125"/>
      <c r="PKC6" s="125"/>
      <c r="PKD6" s="125"/>
      <c r="PKE6" s="125"/>
      <c r="PKF6" s="125"/>
      <c r="PKG6" s="125"/>
      <c r="PKH6" s="125"/>
      <c r="PKI6" s="125"/>
      <c r="PKJ6" s="125"/>
      <c r="PKK6" s="125"/>
      <c r="PKL6" s="125"/>
      <c r="PKM6" s="125"/>
      <c r="PKN6" s="125"/>
      <c r="PKO6" s="125"/>
      <c r="PKP6" s="125"/>
      <c r="PKQ6" s="125"/>
      <c r="PKR6" s="125"/>
      <c r="PKS6" s="125"/>
      <c r="PKT6" s="125"/>
      <c r="PKU6" s="125"/>
      <c r="PKV6" s="125"/>
      <c r="PKW6" s="125"/>
      <c r="PKX6" s="125"/>
      <c r="PKY6" s="125"/>
      <c r="PKZ6" s="125"/>
      <c r="PLA6" s="125"/>
      <c r="PLB6" s="125"/>
      <c r="PLC6" s="125"/>
      <c r="PLD6" s="125"/>
      <c r="PLE6" s="125"/>
      <c r="PLF6" s="125"/>
      <c r="PLG6" s="125"/>
      <c r="PLH6" s="125"/>
      <c r="PLI6" s="125"/>
      <c r="PLJ6" s="125"/>
      <c r="PLK6" s="125"/>
      <c r="PLL6" s="125"/>
      <c r="PLM6" s="125"/>
      <c r="PLN6" s="125"/>
      <c r="PLO6" s="125"/>
      <c r="PLP6" s="125"/>
      <c r="PLQ6" s="125"/>
      <c r="PLR6" s="125"/>
      <c r="PLS6" s="125"/>
      <c r="PLT6" s="125"/>
      <c r="PLU6" s="125"/>
      <c r="PLV6" s="125"/>
      <c r="PLW6" s="125"/>
      <c r="PLX6" s="125"/>
      <c r="PLY6" s="125"/>
      <c r="PLZ6" s="125"/>
      <c r="PMA6" s="125"/>
      <c r="PMB6" s="125"/>
      <c r="PMC6" s="125"/>
      <c r="PMD6" s="125"/>
      <c r="PME6" s="125"/>
      <c r="PMF6" s="125"/>
      <c r="PMG6" s="125"/>
      <c r="PMH6" s="125"/>
      <c r="PMI6" s="125"/>
      <c r="PMJ6" s="125"/>
      <c r="PMK6" s="125"/>
      <c r="PML6" s="125"/>
      <c r="PMM6" s="125"/>
      <c r="PMN6" s="125"/>
      <c r="PMO6" s="125"/>
      <c r="PMP6" s="125"/>
      <c r="PMQ6" s="125"/>
      <c r="PMR6" s="125"/>
      <c r="PMS6" s="125"/>
      <c r="PMT6" s="125"/>
      <c r="PMU6" s="125"/>
      <c r="PMV6" s="125"/>
      <c r="PMW6" s="125"/>
      <c r="PMX6" s="125"/>
      <c r="PMY6" s="125"/>
      <c r="PMZ6" s="125"/>
      <c r="PNA6" s="125"/>
      <c r="PNB6" s="125"/>
      <c r="PNC6" s="125"/>
      <c r="PND6" s="125"/>
      <c r="PNE6" s="125"/>
      <c r="PNF6" s="125"/>
      <c r="PNG6" s="125"/>
      <c r="PNH6" s="125"/>
      <c r="PNI6" s="125"/>
      <c r="PNJ6" s="125"/>
      <c r="PNK6" s="125"/>
      <c r="PNL6" s="125"/>
      <c r="PNM6" s="125"/>
      <c r="PNN6" s="125"/>
      <c r="PNO6" s="125"/>
      <c r="PNP6" s="125"/>
      <c r="PNQ6" s="125"/>
      <c r="PNR6" s="125"/>
      <c r="PNS6" s="125"/>
      <c r="PNT6" s="125"/>
      <c r="PNU6" s="125"/>
      <c r="PNV6" s="125"/>
      <c r="PNW6" s="125"/>
      <c r="PNX6" s="125"/>
      <c r="PNY6" s="125"/>
      <c r="PNZ6" s="125"/>
      <c r="POA6" s="125"/>
      <c r="POB6" s="125"/>
      <c r="POC6" s="125"/>
      <c r="POD6" s="125"/>
      <c r="POE6" s="125"/>
      <c r="POF6" s="125"/>
      <c r="POG6" s="125"/>
      <c r="POH6" s="125"/>
      <c r="POI6" s="125"/>
      <c r="POJ6" s="125"/>
      <c r="POK6" s="125"/>
      <c r="POL6" s="125"/>
      <c r="POM6" s="125"/>
      <c r="PON6" s="125"/>
      <c r="POO6" s="125"/>
      <c r="POP6" s="125"/>
      <c r="POQ6" s="125"/>
      <c r="POR6" s="125"/>
      <c r="POS6" s="125"/>
      <c r="POT6" s="125"/>
      <c r="POU6" s="125"/>
      <c r="POV6" s="125"/>
      <c r="POW6" s="125"/>
      <c r="POX6" s="125"/>
      <c r="POY6" s="125"/>
      <c r="POZ6" s="125"/>
      <c r="PPA6" s="125"/>
      <c r="PPB6" s="125"/>
      <c r="PPC6" s="125"/>
      <c r="PPD6" s="125"/>
      <c r="PPE6" s="125"/>
      <c r="PPF6" s="125"/>
      <c r="PPG6" s="125"/>
      <c r="PPH6" s="125"/>
      <c r="PPI6" s="125"/>
      <c r="PPJ6" s="125"/>
      <c r="PPK6" s="125"/>
      <c r="PPL6" s="125"/>
      <c r="PPM6" s="125"/>
      <c r="PPN6" s="125"/>
      <c r="PPO6" s="125"/>
      <c r="PPP6" s="125"/>
      <c r="PPQ6" s="125"/>
      <c r="PPR6" s="125"/>
      <c r="PPS6" s="125"/>
      <c r="PPT6" s="125"/>
      <c r="PPU6" s="125"/>
      <c r="PPV6" s="125"/>
      <c r="PPW6" s="125"/>
      <c r="PPX6" s="125"/>
      <c r="PPY6" s="125"/>
      <c r="PPZ6" s="125"/>
      <c r="PQA6" s="125"/>
      <c r="PQB6" s="125"/>
      <c r="PQC6" s="125"/>
      <c r="PQD6" s="125"/>
      <c r="PQE6" s="125"/>
      <c r="PQF6" s="125"/>
      <c r="PQG6" s="125"/>
      <c r="PQH6" s="125"/>
      <c r="PQI6" s="125"/>
      <c r="PQJ6" s="125"/>
      <c r="PQK6" s="125"/>
      <c r="PQL6" s="125"/>
      <c r="PQM6" s="125"/>
      <c r="PQN6" s="125"/>
      <c r="PQO6" s="125"/>
      <c r="PQP6" s="125"/>
      <c r="PQQ6" s="125"/>
      <c r="PQR6" s="125"/>
      <c r="PQS6" s="125"/>
      <c r="PQT6" s="125"/>
      <c r="PQU6" s="125"/>
      <c r="PQV6" s="125"/>
      <c r="PQW6" s="125"/>
      <c r="PQX6" s="125"/>
      <c r="PQY6" s="125"/>
      <c r="PQZ6" s="125"/>
      <c r="PRA6" s="125"/>
      <c r="PRB6" s="125"/>
      <c r="PRC6" s="125"/>
      <c r="PRD6" s="125"/>
      <c r="PRE6" s="125"/>
      <c r="PRF6" s="125"/>
      <c r="PRG6" s="125"/>
      <c r="PRH6" s="125"/>
      <c r="PRI6" s="125"/>
      <c r="PRJ6" s="125"/>
      <c r="PRK6" s="125"/>
      <c r="PRL6" s="125"/>
      <c r="PRM6" s="125"/>
      <c r="PRN6" s="125"/>
      <c r="PRO6" s="125"/>
      <c r="PRP6" s="125"/>
      <c r="PRQ6" s="125"/>
      <c r="PRR6" s="125"/>
      <c r="PRS6" s="125"/>
      <c r="PRT6" s="125"/>
      <c r="PRU6" s="125"/>
      <c r="PRV6" s="125"/>
      <c r="PRW6" s="125"/>
      <c r="PRX6" s="125"/>
      <c r="PRY6" s="125"/>
      <c r="PRZ6" s="125"/>
      <c r="PSA6" s="125"/>
      <c r="PSB6" s="125"/>
      <c r="PSC6" s="125"/>
      <c r="PSD6" s="125"/>
      <c r="PSE6" s="125"/>
      <c r="PSF6" s="125"/>
      <c r="PSG6" s="125"/>
      <c r="PSH6" s="125"/>
      <c r="PSI6" s="125"/>
      <c r="PSJ6" s="125"/>
      <c r="PSK6" s="125"/>
      <c r="PSL6" s="125"/>
      <c r="PSM6" s="125"/>
      <c r="PSN6" s="125"/>
      <c r="PSO6" s="125"/>
      <c r="PSP6" s="125"/>
      <c r="PSQ6" s="125"/>
      <c r="PSR6" s="125"/>
      <c r="PSS6" s="125"/>
      <c r="PST6" s="125"/>
      <c r="PSU6" s="125"/>
      <c r="PSV6" s="125"/>
      <c r="PSW6" s="125"/>
      <c r="PSX6" s="125"/>
      <c r="PSY6" s="125"/>
      <c r="PSZ6" s="125"/>
      <c r="PTA6" s="125"/>
      <c r="PTB6" s="125"/>
      <c r="PTC6" s="125"/>
      <c r="PTD6" s="125"/>
      <c r="PTE6" s="125"/>
      <c r="PTF6" s="125"/>
      <c r="PTG6" s="125"/>
      <c r="PTH6" s="125"/>
      <c r="PTI6" s="125"/>
      <c r="PTJ6" s="125"/>
      <c r="PTK6" s="125"/>
      <c r="PTL6" s="125"/>
      <c r="PTM6" s="125"/>
      <c r="PTN6" s="125"/>
      <c r="PTO6" s="125"/>
      <c r="PTP6" s="125"/>
      <c r="PTQ6" s="125"/>
      <c r="PTR6" s="125"/>
      <c r="PTS6" s="125"/>
      <c r="PTT6" s="125"/>
      <c r="PTU6" s="125"/>
      <c r="PTV6" s="125"/>
      <c r="PTW6" s="125"/>
      <c r="PTX6" s="125"/>
      <c r="PTY6" s="125"/>
      <c r="PTZ6" s="125"/>
      <c r="PUA6" s="125"/>
      <c r="PUB6" s="125"/>
      <c r="PUC6" s="125"/>
      <c r="PUD6" s="125"/>
      <c r="PUE6" s="125"/>
      <c r="PUF6" s="125"/>
      <c r="PUG6" s="125"/>
      <c r="PUH6" s="125"/>
      <c r="PUI6" s="125"/>
      <c r="PUJ6" s="125"/>
      <c r="PUK6" s="125"/>
      <c r="PUL6" s="125"/>
      <c r="PUM6" s="125"/>
      <c r="PUN6" s="125"/>
      <c r="PUO6" s="125"/>
      <c r="PUP6" s="125"/>
      <c r="PUQ6" s="125"/>
      <c r="PUR6" s="125"/>
      <c r="PUS6" s="125"/>
      <c r="PUT6" s="125"/>
      <c r="PUU6" s="125"/>
      <c r="PUV6" s="125"/>
      <c r="PUW6" s="125"/>
      <c r="PUX6" s="125"/>
      <c r="PUY6" s="125"/>
      <c r="PUZ6" s="125"/>
      <c r="PVA6" s="125"/>
      <c r="PVB6" s="125"/>
      <c r="PVC6" s="125"/>
      <c r="PVD6" s="125"/>
      <c r="PVE6" s="125"/>
      <c r="PVF6" s="125"/>
      <c r="PVG6" s="125"/>
      <c r="PVH6" s="125"/>
      <c r="PVI6" s="125"/>
      <c r="PVJ6" s="125"/>
      <c r="PVK6" s="125"/>
      <c r="PVL6" s="125"/>
      <c r="PVM6" s="125"/>
      <c r="PVN6" s="125"/>
      <c r="PVO6" s="125"/>
      <c r="PVP6" s="125"/>
      <c r="PVQ6" s="125"/>
      <c r="PVR6" s="125"/>
      <c r="PVS6" s="125"/>
      <c r="PVT6" s="125"/>
      <c r="PVU6" s="125"/>
      <c r="PVV6" s="125"/>
      <c r="PVW6" s="125"/>
      <c r="PVX6" s="125"/>
      <c r="PVY6" s="125"/>
      <c r="PVZ6" s="125"/>
      <c r="PWA6" s="125"/>
      <c r="PWB6" s="125"/>
      <c r="PWC6" s="125"/>
      <c r="PWD6" s="125"/>
      <c r="PWE6" s="125"/>
      <c r="PWF6" s="125"/>
      <c r="PWG6" s="125"/>
      <c r="PWH6" s="125"/>
      <c r="PWI6" s="125"/>
      <c r="PWJ6" s="125"/>
      <c r="PWK6" s="125"/>
      <c r="PWL6" s="125"/>
      <c r="PWM6" s="125"/>
      <c r="PWN6" s="125"/>
      <c r="PWO6" s="125"/>
      <c r="PWP6" s="125"/>
      <c r="PWQ6" s="125"/>
      <c r="PWR6" s="125"/>
      <c r="PWS6" s="125"/>
      <c r="PWT6" s="125"/>
      <c r="PWU6" s="125"/>
      <c r="PWV6" s="125"/>
      <c r="PWW6" s="125"/>
      <c r="PWX6" s="125"/>
      <c r="PWY6" s="125"/>
      <c r="PWZ6" s="125"/>
      <c r="PXA6" s="125"/>
      <c r="PXB6" s="125"/>
      <c r="PXC6" s="125"/>
      <c r="PXD6" s="125"/>
      <c r="PXE6" s="125"/>
      <c r="PXF6" s="125"/>
      <c r="PXG6" s="125"/>
      <c r="PXH6" s="125"/>
      <c r="PXI6" s="125"/>
      <c r="PXJ6" s="125"/>
      <c r="PXK6" s="125"/>
      <c r="PXL6" s="125"/>
      <c r="PXM6" s="125"/>
      <c r="PXN6" s="125"/>
      <c r="PXO6" s="125"/>
      <c r="PXP6" s="125"/>
      <c r="PXQ6" s="125"/>
      <c r="PXR6" s="125"/>
      <c r="PXS6" s="125"/>
      <c r="PXT6" s="125"/>
      <c r="PXU6" s="125"/>
      <c r="PXV6" s="125"/>
      <c r="PXW6" s="125"/>
      <c r="PXX6" s="125"/>
      <c r="PXY6" s="125"/>
      <c r="PXZ6" s="125"/>
      <c r="PYA6" s="125"/>
      <c r="PYB6" s="125"/>
      <c r="PYC6" s="125"/>
      <c r="PYD6" s="125"/>
      <c r="PYE6" s="125"/>
      <c r="PYF6" s="125"/>
      <c r="PYG6" s="125"/>
      <c r="PYH6" s="125"/>
      <c r="PYI6" s="125"/>
      <c r="PYJ6" s="125"/>
      <c r="PYK6" s="125"/>
      <c r="PYL6" s="125"/>
      <c r="PYM6" s="125"/>
      <c r="PYN6" s="125"/>
      <c r="PYO6" s="125"/>
      <c r="PYP6" s="125"/>
      <c r="PYQ6" s="125"/>
      <c r="PYR6" s="125"/>
      <c r="PYS6" s="125"/>
      <c r="PYT6" s="125"/>
      <c r="PYU6" s="125"/>
      <c r="PYV6" s="125"/>
      <c r="PYW6" s="125"/>
      <c r="PYX6" s="125"/>
      <c r="PYY6" s="125"/>
      <c r="PYZ6" s="125"/>
      <c r="PZA6" s="125"/>
      <c r="PZB6" s="125"/>
      <c r="PZC6" s="125"/>
      <c r="PZD6" s="125"/>
      <c r="PZE6" s="125"/>
      <c r="PZF6" s="125"/>
      <c r="PZG6" s="125"/>
      <c r="PZH6" s="125"/>
      <c r="PZI6" s="125"/>
      <c r="PZJ6" s="125"/>
      <c r="PZK6" s="125"/>
      <c r="PZL6" s="125"/>
      <c r="PZM6" s="125"/>
      <c r="PZN6" s="125"/>
      <c r="PZO6" s="125"/>
      <c r="PZP6" s="125"/>
      <c r="PZQ6" s="125"/>
      <c r="PZR6" s="125"/>
      <c r="PZS6" s="125"/>
      <c r="PZT6" s="125"/>
      <c r="PZU6" s="125"/>
      <c r="PZV6" s="125"/>
      <c r="PZW6" s="125"/>
      <c r="PZX6" s="125"/>
      <c r="PZY6" s="125"/>
      <c r="PZZ6" s="125"/>
      <c r="QAA6" s="125"/>
      <c r="QAB6" s="125"/>
      <c r="QAC6" s="125"/>
      <c r="QAD6" s="125"/>
      <c r="QAE6" s="125"/>
      <c r="QAF6" s="125"/>
      <c r="QAG6" s="125"/>
      <c r="QAH6" s="125"/>
      <c r="QAI6" s="125"/>
      <c r="QAJ6" s="125"/>
      <c r="QAK6" s="125"/>
      <c r="QAL6" s="125"/>
      <c r="QAM6" s="125"/>
      <c r="QAN6" s="125"/>
      <c r="QAO6" s="125"/>
      <c r="QAP6" s="125"/>
      <c r="QAQ6" s="125"/>
      <c r="QAR6" s="125"/>
      <c r="QAS6" s="125"/>
      <c r="QAT6" s="125"/>
      <c r="QAU6" s="125"/>
      <c r="QAV6" s="125"/>
      <c r="QAW6" s="125"/>
      <c r="QAX6" s="125"/>
      <c r="QAY6" s="125"/>
      <c r="QAZ6" s="125"/>
      <c r="QBA6" s="125"/>
      <c r="QBB6" s="125"/>
      <c r="QBC6" s="125"/>
      <c r="QBD6" s="125"/>
      <c r="QBE6" s="125"/>
      <c r="QBF6" s="125"/>
      <c r="QBG6" s="125"/>
      <c r="QBH6" s="125"/>
      <c r="QBI6" s="125"/>
      <c r="QBJ6" s="125"/>
      <c r="QBK6" s="125"/>
      <c r="QBL6" s="125"/>
      <c r="QBM6" s="125"/>
      <c r="QBN6" s="125"/>
      <c r="QBO6" s="125"/>
      <c r="QBP6" s="125"/>
      <c r="QBQ6" s="125"/>
      <c r="QBR6" s="125"/>
      <c r="QBS6" s="125"/>
      <c r="QBT6" s="125"/>
      <c r="QBU6" s="125"/>
      <c r="QBV6" s="125"/>
      <c r="QBW6" s="125"/>
      <c r="QBX6" s="125"/>
      <c r="QBY6" s="125"/>
      <c r="QBZ6" s="125"/>
      <c r="QCA6" s="125"/>
      <c r="QCB6" s="125"/>
      <c r="QCC6" s="125"/>
      <c r="QCD6" s="125"/>
      <c r="QCE6" s="125"/>
      <c r="QCF6" s="125"/>
      <c r="QCG6" s="125"/>
      <c r="QCH6" s="125"/>
      <c r="QCI6" s="125"/>
      <c r="QCJ6" s="125"/>
      <c r="QCK6" s="125"/>
      <c r="QCL6" s="125"/>
      <c r="QCM6" s="125"/>
      <c r="QCN6" s="125"/>
      <c r="QCO6" s="125"/>
      <c r="QCP6" s="125"/>
      <c r="QCQ6" s="125"/>
      <c r="QCR6" s="125"/>
      <c r="QCS6" s="125"/>
      <c r="QCT6" s="125"/>
      <c r="QCU6" s="125"/>
      <c r="QCV6" s="125"/>
      <c r="QCW6" s="125"/>
      <c r="QCX6" s="125"/>
      <c r="QCY6" s="125"/>
      <c r="QCZ6" s="125"/>
      <c r="QDA6" s="125"/>
      <c r="QDB6" s="125"/>
      <c r="QDC6" s="125"/>
      <c r="QDD6" s="125"/>
      <c r="QDE6" s="125"/>
      <c r="QDF6" s="125"/>
      <c r="QDG6" s="125"/>
      <c r="QDH6" s="125"/>
      <c r="QDI6" s="125"/>
      <c r="QDJ6" s="125"/>
      <c r="QDK6" s="125"/>
      <c r="QDL6" s="125"/>
      <c r="QDM6" s="125"/>
      <c r="QDN6" s="125"/>
      <c r="QDO6" s="125"/>
      <c r="QDP6" s="125"/>
      <c r="QDQ6" s="125"/>
      <c r="QDR6" s="125"/>
      <c r="QDS6" s="125"/>
      <c r="QDT6" s="125"/>
      <c r="QDU6" s="125"/>
      <c r="QDV6" s="125"/>
      <c r="QDW6" s="125"/>
      <c r="QDX6" s="125"/>
      <c r="QDY6" s="125"/>
      <c r="QDZ6" s="125"/>
      <c r="QEA6" s="125"/>
      <c r="QEB6" s="125"/>
      <c r="QEC6" s="125"/>
      <c r="QED6" s="125"/>
      <c r="QEE6" s="125"/>
      <c r="QEF6" s="125"/>
      <c r="QEG6" s="125"/>
      <c r="QEH6" s="125"/>
      <c r="QEI6" s="125"/>
      <c r="QEJ6" s="125"/>
      <c r="QEK6" s="125"/>
      <c r="QEL6" s="125"/>
      <c r="QEM6" s="125"/>
      <c r="QEN6" s="125"/>
      <c r="QEO6" s="125"/>
      <c r="QEP6" s="125"/>
      <c r="QEQ6" s="125"/>
      <c r="QER6" s="125"/>
      <c r="QES6" s="125"/>
      <c r="QET6" s="125"/>
      <c r="QEU6" s="125"/>
      <c r="QEV6" s="125"/>
      <c r="QEW6" s="125"/>
      <c r="QEX6" s="125"/>
      <c r="QEY6" s="125"/>
      <c r="QEZ6" s="125"/>
      <c r="QFA6" s="125"/>
      <c r="QFB6" s="125"/>
      <c r="QFC6" s="125"/>
      <c r="QFD6" s="125"/>
      <c r="QFE6" s="125"/>
      <c r="QFF6" s="125"/>
      <c r="QFG6" s="125"/>
      <c r="QFH6" s="125"/>
      <c r="QFI6" s="125"/>
      <c r="QFJ6" s="125"/>
      <c r="QFK6" s="125"/>
      <c r="QFL6" s="125"/>
      <c r="QFM6" s="125"/>
      <c r="QFN6" s="125"/>
      <c r="QFO6" s="125"/>
      <c r="QFP6" s="125"/>
      <c r="QFQ6" s="125"/>
      <c r="QFR6" s="125"/>
      <c r="QFS6" s="125"/>
      <c r="QFT6" s="125"/>
      <c r="QFU6" s="125"/>
      <c r="QFV6" s="125"/>
      <c r="QFW6" s="125"/>
      <c r="QFX6" s="125"/>
      <c r="QFY6" s="125"/>
      <c r="QFZ6" s="125"/>
      <c r="QGA6" s="125"/>
      <c r="QGB6" s="125"/>
      <c r="QGC6" s="125"/>
      <c r="QGD6" s="125"/>
      <c r="QGE6" s="125"/>
      <c r="QGF6" s="125"/>
      <c r="QGG6" s="125"/>
      <c r="QGH6" s="125"/>
      <c r="QGI6" s="125"/>
      <c r="QGJ6" s="125"/>
      <c r="QGK6" s="125"/>
      <c r="QGL6" s="125"/>
      <c r="QGM6" s="125"/>
      <c r="QGN6" s="125"/>
      <c r="QGO6" s="125"/>
      <c r="QGP6" s="125"/>
      <c r="QGQ6" s="125"/>
      <c r="QGR6" s="125"/>
      <c r="QGS6" s="125"/>
      <c r="QGT6" s="125"/>
      <c r="QGU6" s="125"/>
      <c r="QGV6" s="125"/>
      <c r="QGW6" s="125"/>
      <c r="QGX6" s="125"/>
      <c r="QGY6" s="125"/>
      <c r="QGZ6" s="125"/>
      <c r="QHA6" s="125"/>
      <c r="QHB6" s="125"/>
      <c r="QHC6" s="125"/>
      <c r="QHD6" s="125"/>
      <c r="QHE6" s="125"/>
      <c r="QHF6" s="125"/>
      <c r="QHG6" s="125"/>
      <c r="QHH6" s="125"/>
      <c r="QHI6" s="125"/>
      <c r="QHJ6" s="125"/>
      <c r="QHK6" s="125"/>
      <c r="QHL6" s="125"/>
      <c r="QHM6" s="125"/>
      <c r="QHN6" s="125"/>
      <c r="QHO6" s="125"/>
      <c r="QHP6" s="125"/>
      <c r="QHQ6" s="125"/>
      <c r="QHR6" s="125"/>
      <c r="QHS6" s="125"/>
      <c r="QHT6" s="125"/>
      <c r="QHU6" s="125"/>
      <c r="QHV6" s="125"/>
      <c r="QHW6" s="125"/>
      <c r="QHX6" s="125"/>
      <c r="QHY6" s="125"/>
      <c r="QHZ6" s="125"/>
      <c r="QIA6" s="125"/>
      <c r="QIB6" s="125"/>
      <c r="QIC6" s="125"/>
      <c r="QID6" s="125"/>
      <c r="QIE6" s="125"/>
      <c r="QIF6" s="125"/>
      <c r="QIG6" s="125"/>
      <c r="QIH6" s="125"/>
      <c r="QII6" s="125"/>
      <c r="QIJ6" s="125"/>
      <c r="QIK6" s="125"/>
      <c r="QIL6" s="125"/>
      <c r="QIM6" s="125"/>
      <c r="QIN6" s="125"/>
      <c r="QIO6" s="125"/>
      <c r="QIP6" s="125"/>
      <c r="QIQ6" s="125"/>
      <c r="QIR6" s="125"/>
      <c r="QIS6" s="125"/>
      <c r="QIT6" s="125"/>
      <c r="QIU6" s="125"/>
      <c r="QIV6" s="125"/>
      <c r="QIW6" s="125"/>
      <c r="QIX6" s="125"/>
      <c r="QIY6" s="125"/>
      <c r="QIZ6" s="125"/>
      <c r="QJA6" s="125"/>
      <c r="QJB6" s="125"/>
      <c r="QJC6" s="125"/>
      <c r="QJD6" s="125"/>
      <c r="QJE6" s="125"/>
      <c r="QJF6" s="125"/>
      <c r="QJG6" s="125"/>
      <c r="QJH6" s="125"/>
      <c r="QJI6" s="125"/>
      <c r="QJJ6" s="125"/>
      <c r="QJK6" s="125"/>
      <c r="QJL6" s="125"/>
      <c r="QJM6" s="125"/>
      <c r="QJN6" s="125"/>
      <c r="QJO6" s="125"/>
      <c r="QJP6" s="125"/>
      <c r="QJQ6" s="125"/>
      <c r="QJR6" s="125"/>
      <c r="QJS6" s="125"/>
      <c r="QJT6" s="125"/>
      <c r="QJU6" s="125"/>
      <c r="QJV6" s="125"/>
      <c r="QJW6" s="125"/>
      <c r="QJX6" s="125"/>
      <c r="QJY6" s="125"/>
      <c r="QJZ6" s="125"/>
      <c r="QKA6" s="125"/>
      <c r="QKB6" s="125"/>
      <c r="QKC6" s="125"/>
      <c r="QKD6" s="125"/>
      <c r="QKE6" s="125"/>
      <c r="QKF6" s="125"/>
      <c r="QKG6" s="125"/>
      <c r="QKH6" s="125"/>
      <c r="QKI6" s="125"/>
      <c r="QKJ6" s="125"/>
      <c r="QKK6" s="125"/>
      <c r="QKL6" s="125"/>
      <c r="QKM6" s="125"/>
      <c r="QKN6" s="125"/>
      <c r="QKO6" s="125"/>
      <c r="QKP6" s="125"/>
      <c r="QKQ6" s="125"/>
      <c r="QKR6" s="125"/>
      <c r="QKS6" s="125"/>
      <c r="QKT6" s="125"/>
      <c r="QKU6" s="125"/>
      <c r="QKV6" s="125"/>
      <c r="QKW6" s="125"/>
      <c r="QKX6" s="125"/>
      <c r="QKY6" s="125"/>
      <c r="QKZ6" s="125"/>
      <c r="QLA6" s="125"/>
      <c r="QLB6" s="125"/>
      <c r="QLC6" s="125"/>
      <c r="QLD6" s="125"/>
      <c r="QLE6" s="125"/>
      <c r="QLF6" s="125"/>
      <c r="QLG6" s="125"/>
      <c r="QLH6" s="125"/>
      <c r="QLI6" s="125"/>
      <c r="QLJ6" s="125"/>
      <c r="QLK6" s="125"/>
      <c r="QLL6" s="125"/>
      <c r="QLM6" s="125"/>
      <c r="QLN6" s="125"/>
      <c r="QLO6" s="125"/>
      <c r="QLP6" s="125"/>
      <c r="QLQ6" s="125"/>
      <c r="QLR6" s="125"/>
      <c r="QLS6" s="125"/>
      <c r="QLT6" s="125"/>
      <c r="QLU6" s="125"/>
      <c r="QLV6" s="125"/>
      <c r="QLW6" s="125"/>
      <c r="QLX6" s="125"/>
      <c r="QLY6" s="125"/>
      <c r="QLZ6" s="125"/>
      <c r="QMA6" s="125"/>
      <c r="QMB6" s="125"/>
      <c r="QMC6" s="125"/>
      <c r="QMD6" s="125"/>
      <c r="QME6" s="125"/>
      <c r="QMF6" s="125"/>
      <c r="QMG6" s="125"/>
      <c r="QMH6" s="125"/>
      <c r="QMI6" s="125"/>
      <c r="QMJ6" s="125"/>
      <c r="QMK6" s="125"/>
      <c r="QML6" s="125"/>
      <c r="QMM6" s="125"/>
      <c r="QMN6" s="125"/>
      <c r="QMO6" s="125"/>
      <c r="QMP6" s="125"/>
      <c r="QMQ6" s="125"/>
      <c r="QMR6" s="125"/>
      <c r="QMS6" s="125"/>
      <c r="QMT6" s="125"/>
      <c r="QMU6" s="125"/>
      <c r="QMV6" s="125"/>
      <c r="QMW6" s="125"/>
      <c r="QMX6" s="125"/>
      <c r="QMY6" s="125"/>
      <c r="QMZ6" s="125"/>
      <c r="QNA6" s="125"/>
      <c r="QNB6" s="125"/>
      <c r="QNC6" s="125"/>
      <c r="QND6" s="125"/>
      <c r="QNE6" s="125"/>
      <c r="QNF6" s="125"/>
      <c r="QNG6" s="125"/>
      <c r="QNH6" s="125"/>
      <c r="QNI6" s="125"/>
      <c r="QNJ6" s="125"/>
      <c r="QNK6" s="125"/>
      <c r="QNL6" s="125"/>
      <c r="QNM6" s="125"/>
      <c r="QNN6" s="125"/>
      <c r="QNO6" s="125"/>
      <c r="QNP6" s="125"/>
      <c r="QNQ6" s="125"/>
      <c r="QNR6" s="125"/>
      <c r="QNS6" s="125"/>
      <c r="QNT6" s="125"/>
      <c r="QNU6" s="125"/>
      <c r="QNV6" s="125"/>
      <c r="QNW6" s="125"/>
      <c r="QNX6" s="125"/>
      <c r="QNY6" s="125"/>
      <c r="QNZ6" s="125"/>
      <c r="QOA6" s="125"/>
      <c r="QOB6" s="125"/>
      <c r="QOC6" s="125"/>
      <c r="QOD6" s="125"/>
      <c r="QOE6" s="125"/>
      <c r="QOF6" s="125"/>
      <c r="QOG6" s="125"/>
      <c r="QOH6" s="125"/>
      <c r="QOI6" s="125"/>
      <c r="QOJ6" s="125"/>
      <c r="QOK6" s="125"/>
      <c r="QOL6" s="125"/>
      <c r="QOM6" s="125"/>
      <c r="QON6" s="125"/>
      <c r="QOO6" s="125"/>
      <c r="QOP6" s="125"/>
      <c r="QOQ6" s="125"/>
      <c r="QOR6" s="125"/>
      <c r="QOS6" s="125"/>
      <c r="QOT6" s="125"/>
      <c r="QOU6" s="125"/>
      <c r="QOV6" s="125"/>
      <c r="QOW6" s="125"/>
      <c r="QOX6" s="125"/>
      <c r="QOY6" s="125"/>
      <c r="QOZ6" s="125"/>
      <c r="QPA6" s="125"/>
      <c r="QPB6" s="125"/>
      <c r="QPC6" s="125"/>
      <c r="QPD6" s="125"/>
      <c r="QPE6" s="125"/>
      <c r="QPF6" s="125"/>
      <c r="QPG6" s="125"/>
      <c r="QPH6" s="125"/>
      <c r="QPI6" s="125"/>
      <c r="QPJ6" s="125"/>
      <c r="QPK6" s="125"/>
      <c r="QPL6" s="125"/>
      <c r="QPM6" s="125"/>
      <c r="QPN6" s="125"/>
      <c r="QPO6" s="125"/>
      <c r="QPP6" s="125"/>
      <c r="QPQ6" s="125"/>
      <c r="QPR6" s="125"/>
      <c r="QPS6" s="125"/>
      <c r="QPT6" s="125"/>
      <c r="QPU6" s="125"/>
      <c r="QPV6" s="125"/>
      <c r="QPW6" s="125"/>
      <c r="QPX6" s="125"/>
      <c r="QPY6" s="125"/>
      <c r="QPZ6" s="125"/>
      <c r="QQA6" s="125"/>
      <c r="QQB6" s="125"/>
      <c r="QQC6" s="125"/>
      <c r="QQD6" s="125"/>
      <c r="QQE6" s="125"/>
      <c r="QQF6" s="125"/>
      <c r="QQG6" s="125"/>
      <c r="QQH6" s="125"/>
      <c r="QQI6" s="125"/>
      <c r="QQJ6" s="125"/>
      <c r="QQK6" s="125"/>
      <c r="QQL6" s="125"/>
      <c r="QQM6" s="125"/>
      <c r="QQN6" s="125"/>
      <c r="QQO6" s="125"/>
      <c r="QQP6" s="125"/>
      <c r="QQQ6" s="125"/>
      <c r="QQR6" s="125"/>
      <c r="QQS6" s="125"/>
      <c r="QQT6" s="125"/>
      <c r="QQU6" s="125"/>
      <c r="QQV6" s="125"/>
      <c r="QQW6" s="125"/>
      <c r="QQX6" s="125"/>
      <c r="QQY6" s="125"/>
      <c r="QQZ6" s="125"/>
      <c r="QRA6" s="125"/>
      <c r="QRB6" s="125"/>
      <c r="QRC6" s="125"/>
      <c r="QRD6" s="125"/>
      <c r="QRE6" s="125"/>
      <c r="QRF6" s="125"/>
      <c r="QRG6" s="125"/>
      <c r="QRH6" s="125"/>
      <c r="QRI6" s="125"/>
      <c r="QRJ6" s="125"/>
      <c r="QRK6" s="125"/>
      <c r="QRL6" s="125"/>
      <c r="QRM6" s="125"/>
      <c r="QRN6" s="125"/>
      <c r="QRO6" s="125"/>
      <c r="QRP6" s="125"/>
      <c r="QRQ6" s="125"/>
      <c r="QRR6" s="125"/>
      <c r="QRS6" s="125"/>
      <c r="QRT6" s="125"/>
      <c r="QRU6" s="125"/>
      <c r="QRV6" s="125"/>
      <c r="QRW6" s="125"/>
      <c r="QRX6" s="125"/>
      <c r="QRY6" s="125"/>
      <c r="QRZ6" s="125"/>
      <c r="QSA6" s="125"/>
      <c r="QSB6" s="125"/>
      <c r="QSC6" s="125"/>
      <c r="QSD6" s="125"/>
      <c r="QSE6" s="125"/>
      <c r="QSF6" s="125"/>
      <c r="QSG6" s="125"/>
      <c r="QSH6" s="125"/>
      <c r="QSI6" s="125"/>
      <c r="QSJ6" s="125"/>
      <c r="QSK6" s="125"/>
      <c r="QSL6" s="125"/>
      <c r="QSM6" s="125"/>
      <c r="QSN6" s="125"/>
      <c r="QSO6" s="125"/>
      <c r="QSP6" s="125"/>
      <c r="QSQ6" s="125"/>
      <c r="QSR6" s="125"/>
      <c r="QSS6" s="125"/>
      <c r="QST6" s="125"/>
      <c r="QSU6" s="125"/>
      <c r="QSV6" s="125"/>
      <c r="QSW6" s="125"/>
      <c r="QSX6" s="125"/>
      <c r="QSY6" s="125"/>
      <c r="QSZ6" s="125"/>
      <c r="QTA6" s="125"/>
      <c r="QTB6" s="125"/>
      <c r="QTC6" s="125"/>
      <c r="QTD6" s="125"/>
      <c r="QTE6" s="125"/>
      <c r="QTF6" s="125"/>
      <c r="QTG6" s="125"/>
      <c r="QTH6" s="125"/>
      <c r="QTI6" s="125"/>
      <c r="QTJ6" s="125"/>
      <c r="QTK6" s="125"/>
      <c r="QTL6" s="125"/>
      <c r="QTM6" s="125"/>
      <c r="QTN6" s="125"/>
      <c r="QTO6" s="125"/>
      <c r="QTP6" s="125"/>
      <c r="QTQ6" s="125"/>
      <c r="QTR6" s="125"/>
      <c r="QTS6" s="125"/>
      <c r="QTT6" s="125"/>
      <c r="QTU6" s="125"/>
      <c r="QTV6" s="125"/>
      <c r="QTW6" s="125"/>
      <c r="QTX6" s="125"/>
      <c r="QTY6" s="125"/>
      <c r="QTZ6" s="125"/>
      <c r="QUA6" s="125"/>
      <c r="QUB6" s="125"/>
      <c r="QUC6" s="125"/>
      <c r="QUD6" s="125"/>
      <c r="QUE6" s="125"/>
      <c r="QUF6" s="125"/>
      <c r="QUG6" s="125"/>
      <c r="QUH6" s="125"/>
      <c r="QUI6" s="125"/>
      <c r="QUJ6" s="125"/>
      <c r="QUK6" s="125"/>
      <c r="QUL6" s="125"/>
      <c r="QUM6" s="125"/>
      <c r="QUN6" s="125"/>
      <c r="QUO6" s="125"/>
      <c r="QUP6" s="125"/>
      <c r="QUQ6" s="125"/>
      <c r="QUR6" s="125"/>
      <c r="QUS6" s="125"/>
      <c r="QUT6" s="125"/>
      <c r="QUU6" s="125"/>
      <c r="QUV6" s="125"/>
      <c r="QUW6" s="125"/>
      <c r="QUX6" s="125"/>
      <c r="QUY6" s="125"/>
      <c r="QUZ6" s="125"/>
      <c r="QVA6" s="125"/>
      <c r="QVB6" s="125"/>
      <c r="QVC6" s="125"/>
      <c r="QVD6" s="125"/>
      <c r="QVE6" s="125"/>
      <c r="QVF6" s="125"/>
      <c r="QVG6" s="125"/>
      <c r="QVH6" s="125"/>
      <c r="QVI6" s="125"/>
      <c r="QVJ6" s="125"/>
      <c r="QVK6" s="125"/>
      <c r="QVL6" s="125"/>
      <c r="QVM6" s="125"/>
      <c r="QVN6" s="125"/>
      <c r="QVO6" s="125"/>
      <c r="QVP6" s="125"/>
      <c r="QVQ6" s="125"/>
      <c r="QVR6" s="125"/>
      <c r="QVS6" s="125"/>
      <c r="QVT6" s="125"/>
      <c r="QVU6" s="125"/>
      <c r="QVV6" s="125"/>
      <c r="QVW6" s="125"/>
      <c r="QVX6" s="125"/>
      <c r="QVY6" s="125"/>
      <c r="QVZ6" s="125"/>
      <c r="QWA6" s="125"/>
      <c r="QWB6" s="125"/>
      <c r="QWC6" s="125"/>
      <c r="QWD6" s="125"/>
      <c r="QWE6" s="125"/>
      <c r="QWF6" s="125"/>
      <c r="QWG6" s="125"/>
      <c r="QWH6" s="125"/>
      <c r="QWI6" s="125"/>
      <c r="QWJ6" s="125"/>
      <c r="QWK6" s="125"/>
      <c r="QWL6" s="125"/>
      <c r="QWM6" s="125"/>
      <c r="QWN6" s="125"/>
      <c r="QWO6" s="125"/>
      <c r="QWP6" s="125"/>
      <c r="QWQ6" s="125"/>
      <c r="QWR6" s="125"/>
      <c r="QWS6" s="125"/>
      <c r="QWT6" s="125"/>
      <c r="QWU6" s="125"/>
      <c r="QWV6" s="125"/>
      <c r="QWW6" s="125"/>
      <c r="QWX6" s="125"/>
      <c r="QWY6" s="125"/>
      <c r="QWZ6" s="125"/>
      <c r="QXA6" s="125"/>
      <c r="QXB6" s="125"/>
      <c r="QXC6" s="125"/>
      <c r="QXD6" s="125"/>
      <c r="QXE6" s="125"/>
      <c r="QXF6" s="125"/>
      <c r="QXG6" s="125"/>
      <c r="QXH6" s="125"/>
      <c r="QXI6" s="125"/>
      <c r="QXJ6" s="125"/>
      <c r="QXK6" s="125"/>
      <c r="QXL6" s="125"/>
      <c r="QXM6" s="125"/>
      <c r="QXN6" s="125"/>
      <c r="QXO6" s="125"/>
      <c r="QXP6" s="125"/>
      <c r="QXQ6" s="125"/>
      <c r="QXR6" s="125"/>
      <c r="QXS6" s="125"/>
      <c r="QXT6" s="125"/>
      <c r="QXU6" s="125"/>
      <c r="QXV6" s="125"/>
      <c r="QXW6" s="125"/>
      <c r="QXX6" s="125"/>
      <c r="QXY6" s="125"/>
      <c r="QXZ6" s="125"/>
      <c r="QYA6" s="125"/>
      <c r="QYB6" s="125"/>
      <c r="QYC6" s="125"/>
      <c r="QYD6" s="125"/>
      <c r="QYE6" s="125"/>
      <c r="QYF6" s="125"/>
      <c r="QYG6" s="125"/>
      <c r="QYH6" s="125"/>
      <c r="QYI6" s="125"/>
      <c r="QYJ6" s="125"/>
      <c r="QYK6" s="125"/>
      <c r="QYL6" s="125"/>
      <c r="QYM6" s="125"/>
      <c r="QYN6" s="125"/>
      <c r="QYO6" s="125"/>
      <c r="QYP6" s="125"/>
      <c r="QYQ6" s="125"/>
      <c r="QYR6" s="125"/>
      <c r="QYS6" s="125"/>
      <c r="QYT6" s="125"/>
      <c r="QYU6" s="125"/>
      <c r="QYV6" s="125"/>
      <c r="QYW6" s="125"/>
      <c r="QYX6" s="125"/>
      <c r="QYY6" s="125"/>
      <c r="QYZ6" s="125"/>
      <c r="QZA6" s="125"/>
      <c r="QZB6" s="125"/>
      <c r="QZC6" s="125"/>
      <c r="QZD6" s="125"/>
      <c r="QZE6" s="125"/>
      <c r="QZF6" s="125"/>
      <c r="QZG6" s="125"/>
      <c r="QZH6" s="125"/>
      <c r="QZI6" s="125"/>
      <c r="QZJ6" s="125"/>
      <c r="QZK6" s="125"/>
      <c r="QZL6" s="125"/>
      <c r="QZM6" s="125"/>
      <c r="QZN6" s="125"/>
      <c r="QZO6" s="125"/>
      <c r="QZP6" s="125"/>
      <c r="QZQ6" s="125"/>
      <c r="QZR6" s="125"/>
      <c r="QZS6" s="125"/>
      <c r="QZT6" s="125"/>
      <c r="QZU6" s="125"/>
      <c r="QZV6" s="125"/>
      <c r="QZW6" s="125"/>
      <c r="QZX6" s="125"/>
      <c r="QZY6" s="125"/>
      <c r="QZZ6" s="125"/>
      <c r="RAA6" s="125"/>
      <c r="RAB6" s="125"/>
      <c r="RAC6" s="125"/>
      <c r="RAD6" s="125"/>
      <c r="RAE6" s="125"/>
      <c r="RAF6" s="125"/>
      <c r="RAG6" s="125"/>
      <c r="RAH6" s="125"/>
      <c r="RAI6" s="125"/>
      <c r="RAJ6" s="125"/>
      <c r="RAK6" s="125"/>
      <c r="RAL6" s="125"/>
      <c r="RAM6" s="125"/>
      <c r="RAN6" s="125"/>
      <c r="RAO6" s="125"/>
      <c r="RAP6" s="125"/>
      <c r="RAQ6" s="125"/>
      <c r="RAR6" s="125"/>
      <c r="RAS6" s="125"/>
      <c r="RAT6" s="125"/>
      <c r="RAU6" s="125"/>
      <c r="RAV6" s="125"/>
      <c r="RAW6" s="125"/>
      <c r="RAX6" s="125"/>
      <c r="RAY6" s="125"/>
      <c r="RAZ6" s="125"/>
      <c r="RBA6" s="125"/>
      <c r="RBB6" s="125"/>
      <c r="RBC6" s="125"/>
      <c r="RBD6" s="125"/>
      <c r="RBE6" s="125"/>
      <c r="RBF6" s="125"/>
      <c r="RBG6" s="125"/>
      <c r="RBH6" s="125"/>
      <c r="RBI6" s="125"/>
      <c r="RBJ6" s="125"/>
      <c r="RBK6" s="125"/>
      <c r="RBL6" s="125"/>
      <c r="RBM6" s="125"/>
      <c r="RBN6" s="125"/>
      <c r="RBO6" s="125"/>
      <c r="RBP6" s="125"/>
      <c r="RBQ6" s="125"/>
      <c r="RBR6" s="125"/>
      <c r="RBS6" s="125"/>
      <c r="RBT6" s="125"/>
      <c r="RBU6" s="125"/>
      <c r="RBV6" s="125"/>
      <c r="RBW6" s="125"/>
      <c r="RBX6" s="125"/>
      <c r="RBY6" s="125"/>
      <c r="RBZ6" s="125"/>
      <c r="RCA6" s="125"/>
      <c r="RCB6" s="125"/>
      <c r="RCC6" s="125"/>
      <c r="RCD6" s="125"/>
      <c r="RCE6" s="125"/>
      <c r="RCF6" s="125"/>
      <c r="RCG6" s="125"/>
      <c r="RCH6" s="125"/>
      <c r="RCI6" s="125"/>
      <c r="RCJ6" s="125"/>
      <c r="RCK6" s="125"/>
      <c r="RCL6" s="125"/>
      <c r="RCM6" s="125"/>
      <c r="RCN6" s="125"/>
      <c r="RCO6" s="125"/>
      <c r="RCP6" s="125"/>
      <c r="RCQ6" s="125"/>
      <c r="RCR6" s="125"/>
      <c r="RCS6" s="125"/>
      <c r="RCT6" s="125"/>
      <c r="RCU6" s="125"/>
      <c r="RCV6" s="125"/>
      <c r="RCW6" s="125"/>
      <c r="RCX6" s="125"/>
      <c r="RCY6" s="125"/>
      <c r="RCZ6" s="125"/>
      <c r="RDA6" s="125"/>
      <c r="RDB6" s="125"/>
      <c r="RDC6" s="125"/>
      <c r="RDD6" s="125"/>
      <c r="RDE6" s="125"/>
      <c r="RDF6" s="125"/>
      <c r="RDG6" s="125"/>
      <c r="RDH6" s="125"/>
      <c r="RDI6" s="125"/>
      <c r="RDJ6" s="125"/>
      <c r="RDK6" s="125"/>
      <c r="RDL6" s="125"/>
      <c r="RDM6" s="125"/>
      <c r="RDN6" s="125"/>
      <c r="RDO6" s="125"/>
      <c r="RDP6" s="125"/>
      <c r="RDQ6" s="125"/>
      <c r="RDR6" s="125"/>
      <c r="RDS6" s="125"/>
      <c r="RDT6" s="125"/>
      <c r="RDU6" s="125"/>
      <c r="RDV6" s="125"/>
      <c r="RDW6" s="125"/>
      <c r="RDX6" s="125"/>
      <c r="RDY6" s="125"/>
      <c r="RDZ6" s="125"/>
      <c r="REA6" s="125"/>
      <c r="REB6" s="125"/>
      <c r="REC6" s="125"/>
      <c r="RED6" s="125"/>
      <c r="REE6" s="125"/>
      <c r="REF6" s="125"/>
      <c r="REG6" s="125"/>
      <c r="REH6" s="125"/>
      <c r="REI6" s="125"/>
      <c r="REJ6" s="125"/>
      <c r="REK6" s="125"/>
      <c r="REL6" s="125"/>
      <c r="REM6" s="125"/>
      <c r="REN6" s="125"/>
      <c r="REO6" s="125"/>
      <c r="REP6" s="125"/>
      <c r="REQ6" s="125"/>
      <c r="RER6" s="125"/>
      <c r="RES6" s="125"/>
      <c r="RET6" s="125"/>
      <c r="REU6" s="125"/>
      <c r="REV6" s="125"/>
      <c r="REW6" s="125"/>
      <c r="REX6" s="125"/>
      <c r="REY6" s="125"/>
      <c r="REZ6" s="125"/>
      <c r="RFA6" s="125"/>
      <c r="RFB6" s="125"/>
      <c r="RFC6" s="125"/>
      <c r="RFD6" s="125"/>
      <c r="RFE6" s="125"/>
      <c r="RFF6" s="125"/>
      <c r="RFG6" s="125"/>
      <c r="RFH6" s="125"/>
      <c r="RFI6" s="125"/>
      <c r="RFJ6" s="125"/>
      <c r="RFK6" s="125"/>
      <c r="RFL6" s="125"/>
      <c r="RFM6" s="125"/>
      <c r="RFN6" s="125"/>
      <c r="RFO6" s="125"/>
      <c r="RFP6" s="125"/>
      <c r="RFQ6" s="125"/>
      <c r="RFR6" s="125"/>
      <c r="RFS6" s="125"/>
      <c r="RFT6" s="125"/>
      <c r="RFU6" s="125"/>
      <c r="RFV6" s="125"/>
      <c r="RFW6" s="125"/>
      <c r="RFX6" s="125"/>
      <c r="RFY6" s="125"/>
      <c r="RFZ6" s="125"/>
      <c r="RGA6" s="125"/>
      <c r="RGB6" s="125"/>
      <c r="RGC6" s="125"/>
      <c r="RGD6" s="125"/>
      <c r="RGE6" s="125"/>
      <c r="RGF6" s="125"/>
      <c r="RGG6" s="125"/>
      <c r="RGH6" s="125"/>
      <c r="RGI6" s="125"/>
      <c r="RGJ6" s="125"/>
      <c r="RGK6" s="125"/>
      <c r="RGL6" s="125"/>
      <c r="RGM6" s="125"/>
      <c r="RGN6" s="125"/>
      <c r="RGO6" s="125"/>
      <c r="RGP6" s="125"/>
      <c r="RGQ6" s="125"/>
      <c r="RGR6" s="125"/>
      <c r="RGS6" s="125"/>
      <c r="RGT6" s="125"/>
      <c r="RGU6" s="125"/>
      <c r="RGV6" s="125"/>
      <c r="RGW6" s="125"/>
      <c r="RGX6" s="125"/>
      <c r="RGY6" s="125"/>
      <c r="RGZ6" s="125"/>
      <c r="RHA6" s="125"/>
      <c r="RHB6" s="125"/>
      <c r="RHC6" s="125"/>
      <c r="RHD6" s="125"/>
      <c r="RHE6" s="125"/>
      <c r="RHF6" s="125"/>
      <c r="RHG6" s="125"/>
      <c r="RHH6" s="125"/>
      <c r="RHI6" s="125"/>
      <c r="RHJ6" s="125"/>
      <c r="RHK6" s="125"/>
      <c r="RHL6" s="125"/>
      <c r="RHM6" s="125"/>
      <c r="RHN6" s="125"/>
      <c r="RHO6" s="125"/>
      <c r="RHP6" s="125"/>
      <c r="RHQ6" s="125"/>
      <c r="RHR6" s="125"/>
      <c r="RHS6" s="125"/>
      <c r="RHT6" s="125"/>
      <c r="RHU6" s="125"/>
      <c r="RHV6" s="125"/>
      <c r="RHW6" s="125"/>
      <c r="RHX6" s="125"/>
      <c r="RHY6" s="125"/>
      <c r="RHZ6" s="125"/>
      <c r="RIA6" s="125"/>
      <c r="RIB6" s="125"/>
      <c r="RIC6" s="125"/>
      <c r="RID6" s="125"/>
      <c r="RIE6" s="125"/>
      <c r="RIF6" s="125"/>
      <c r="RIG6" s="125"/>
      <c r="RIH6" s="125"/>
      <c r="RII6" s="125"/>
      <c r="RIJ6" s="125"/>
      <c r="RIK6" s="125"/>
      <c r="RIL6" s="125"/>
      <c r="RIM6" s="125"/>
      <c r="RIN6" s="125"/>
      <c r="RIO6" s="125"/>
      <c r="RIP6" s="125"/>
      <c r="RIQ6" s="125"/>
      <c r="RIR6" s="125"/>
      <c r="RIS6" s="125"/>
      <c r="RIT6" s="125"/>
      <c r="RIU6" s="125"/>
      <c r="RIV6" s="125"/>
      <c r="RIW6" s="125"/>
      <c r="RIX6" s="125"/>
      <c r="RIY6" s="125"/>
      <c r="RIZ6" s="125"/>
      <c r="RJA6" s="125"/>
      <c r="RJB6" s="125"/>
      <c r="RJC6" s="125"/>
      <c r="RJD6" s="125"/>
      <c r="RJE6" s="125"/>
      <c r="RJF6" s="125"/>
      <c r="RJG6" s="125"/>
      <c r="RJH6" s="125"/>
      <c r="RJI6" s="125"/>
      <c r="RJJ6" s="125"/>
      <c r="RJK6" s="125"/>
      <c r="RJL6" s="125"/>
      <c r="RJM6" s="125"/>
      <c r="RJN6" s="125"/>
      <c r="RJO6" s="125"/>
      <c r="RJP6" s="125"/>
      <c r="RJQ6" s="125"/>
      <c r="RJR6" s="125"/>
      <c r="RJS6" s="125"/>
      <c r="RJT6" s="125"/>
      <c r="RJU6" s="125"/>
      <c r="RJV6" s="125"/>
      <c r="RJW6" s="125"/>
      <c r="RJX6" s="125"/>
      <c r="RJY6" s="125"/>
      <c r="RJZ6" s="125"/>
      <c r="RKA6" s="125"/>
      <c r="RKB6" s="125"/>
      <c r="RKC6" s="125"/>
      <c r="RKD6" s="125"/>
      <c r="RKE6" s="125"/>
      <c r="RKF6" s="125"/>
      <c r="RKG6" s="125"/>
      <c r="RKH6" s="125"/>
      <c r="RKI6" s="125"/>
      <c r="RKJ6" s="125"/>
      <c r="RKK6" s="125"/>
      <c r="RKL6" s="125"/>
      <c r="RKM6" s="125"/>
      <c r="RKN6" s="125"/>
      <c r="RKO6" s="125"/>
      <c r="RKP6" s="125"/>
      <c r="RKQ6" s="125"/>
      <c r="RKR6" s="125"/>
      <c r="RKS6" s="125"/>
      <c r="RKT6" s="125"/>
      <c r="RKU6" s="125"/>
      <c r="RKV6" s="125"/>
      <c r="RKW6" s="125"/>
      <c r="RKX6" s="125"/>
      <c r="RKY6" s="125"/>
      <c r="RKZ6" s="125"/>
      <c r="RLA6" s="125"/>
      <c r="RLB6" s="125"/>
      <c r="RLC6" s="125"/>
      <c r="RLD6" s="125"/>
      <c r="RLE6" s="125"/>
      <c r="RLF6" s="125"/>
      <c r="RLG6" s="125"/>
      <c r="RLH6" s="125"/>
      <c r="RLI6" s="125"/>
      <c r="RLJ6" s="125"/>
      <c r="RLK6" s="125"/>
      <c r="RLL6" s="125"/>
      <c r="RLM6" s="125"/>
      <c r="RLN6" s="125"/>
      <c r="RLO6" s="125"/>
      <c r="RLP6" s="125"/>
      <c r="RLQ6" s="125"/>
      <c r="RLR6" s="125"/>
      <c r="RLS6" s="125"/>
      <c r="RLT6" s="125"/>
      <c r="RLU6" s="125"/>
      <c r="RLV6" s="125"/>
      <c r="RLW6" s="125"/>
      <c r="RLX6" s="125"/>
      <c r="RLY6" s="125"/>
      <c r="RLZ6" s="125"/>
      <c r="RMA6" s="125"/>
      <c r="RMB6" s="125"/>
      <c r="RMC6" s="125"/>
      <c r="RMD6" s="125"/>
      <c r="RME6" s="125"/>
      <c r="RMF6" s="125"/>
      <c r="RMG6" s="125"/>
      <c r="RMH6" s="125"/>
      <c r="RMI6" s="125"/>
      <c r="RMJ6" s="125"/>
      <c r="RMK6" s="125"/>
      <c r="RML6" s="125"/>
      <c r="RMM6" s="125"/>
      <c r="RMN6" s="125"/>
      <c r="RMO6" s="125"/>
      <c r="RMP6" s="125"/>
      <c r="RMQ6" s="125"/>
      <c r="RMR6" s="125"/>
      <c r="RMS6" s="125"/>
      <c r="RMT6" s="125"/>
      <c r="RMU6" s="125"/>
      <c r="RMV6" s="125"/>
      <c r="RMW6" s="125"/>
      <c r="RMX6" s="125"/>
      <c r="RMY6" s="125"/>
      <c r="RMZ6" s="125"/>
      <c r="RNA6" s="125"/>
      <c r="RNB6" s="125"/>
      <c r="RNC6" s="125"/>
      <c r="RND6" s="125"/>
      <c r="RNE6" s="125"/>
      <c r="RNF6" s="125"/>
      <c r="RNG6" s="125"/>
      <c r="RNH6" s="125"/>
      <c r="RNI6" s="125"/>
      <c r="RNJ6" s="125"/>
      <c r="RNK6" s="125"/>
      <c r="RNL6" s="125"/>
      <c r="RNM6" s="125"/>
      <c r="RNN6" s="125"/>
      <c r="RNO6" s="125"/>
      <c r="RNP6" s="125"/>
      <c r="RNQ6" s="125"/>
      <c r="RNR6" s="125"/>
      <c r="RNS6" s="125"/>
      <c r="RNT6" s="125"/>
      <c r="RNU6" s="125"/>
      <c r="RNV6" s="125"/>
      <c r="RNW6" s="125"/>
      <c r="RNX6" s="125"/>
      <c r="RNY6" s="125"/>
      <c r="RNZ6" s="125"/>
      <c r="ROA6" s="125"/>
      <c r="ROB6" s="125"/>
      <c r="ROC6" s="125"/>
      <c r="ROD6" s="125"/>
      <c r="ROE6" s="125"/>
      <c r="ROF6" s="125"/>
      <c r="ROG6" s="125"/>
      <c r="ROH6" s="125"/>
      <c r="ROI6" s="125"/>
      <c r="ROJ6" s="125"/>
      <c r="ROK6" s="125"/>
      <c r="ROL6" s="125"/>
      <c r="ROM6" s="125"/>
      <c r="RON6" s="125"/>
      <c r="ROO6" s="125"/>
      <c r="ROP6" s="125"/>
      <c r="ROQ6" s="125"/>
      <c r="ROR6" s="125"/>
      <c r="ROS6" s="125"/>
      <c r="ROT6" s="125"/>
      <c r="ROU6" s="125"/>
      <c r="ROV6" s="125"/>
      <c r="ROW6" s="125"/>
      <c r="ROX6" s="125"/>
      <c r="ROY6" s="125"/>
      <c r="ROZ6" s="125"/>
      <c r="RPA6" s="125"/>
      <c r="RPB6" s="125"/>
      <c r="RPC6" s="125"/>
      <c r="RPD6" s="125"/>
      <c r="RPE6" s="125"/>
      <c r="RPF6" s="125"/>
      <c r="RPG6" s="125"/>
      <c r="RPH6" s="125"/>
      <c r="RPI6" s="125"/>
      <c r="RPJ6" s="125"/>
      <c r="RPK6" s="125"/>
      <c r="RPL6" s="125"/>
      <c r="RPM6" s="125"/>
      <c r="RPN6" s="125"/>
      <c r="RPO6" s="125"/>
      <c r="RPP6" s="125"/>
      <c r="RPQ6" s="125"/>
      <c r="RPR6" s="125"/>
      <c r="RPS6" s="125"/>
      <c r="RPT6" s="125"/>
      <c r="RPU6" s="125"/>
      <c r="RPV6" s="125"/>
      <c r="RPW6" s="125"/>
      <c r="RPX6" s="125"/>
      <c r="RPY6" s="125"/>
      <c r="RPZ6" s="125"/>
      <c r="RQA6" s="125"/>
      <c r="RQB6" s="125"/>
      <c r="RQC6" s="125"/>
      <c r="RQD6" s="125"/>
      <c r="RQE6" s="125"/>
      <c r="RQF6" s="125"/>
      <c r="RQG6" s="125"/>
      <c r="RQH6" s="125"/>
      <c r="RQI6" s="125"/>
      <c r="RQJ6" s="125"/>
      <c r="RQK6" s="125"/>
      <c r="RQL6" s="125"/>
      <c r="RQM6" s="125"/>
      <c r="RQN6" s="125"/>
      <c r="RQO6" s="125"/>
      <c r="RQP6" s="125"/>
      <c r="RQQ6" s="125"/>
      <c r="RQR6" s="125"/>
      <c r="RQS6" s="125"/>
      <c r="RQT6" s="125"/>
      <c r="RQU6" s="125"/>
      <c r="RQV6" s="125"/>
      <c r="RQW6" s="125"/>
      <c r="RQX6" s="125"/>
      <c r="RQY6" s="125"/>
      <c r="RQZ6" s="125"/>
      <c r="RRA6" s="125"/>
      <c r="RRB6" s="125"/>
      <c r="RRC6" s="125"/>
      <c r="RRD6" s="125"/>
      <c r="RRE6" s="125"/>
      <c r="RRF6" s="125"/>
      <c r="RRG6" s="125"/>
      <c r="RRH6" s="125"/>
      <c r="RRI6" s="125"/>
      <c r="RRJ6" s="125"/>
      <c r="RRK6" s="125"/>
      <c r="RRL6" s="125"/>
      <c r="RRM6" s="125"/>
      <c r="RRN6" s="125"/>
      <c r="RRO6" s="125"/>
      <c r="RRP6" s="125"/>
      <c r="RRQ6" s="125"/>
      <c r="RRR6" s="125"/>
      <c r="RRS6" s="125"/>
      <c r="RRT6" s="125"/>
      <c r="RRU6" s="125"/>
      <c r="RRV6" s="125"/>
      <c r="RRW6" s="125"/>
      <c r="RRX6" s="125"/>
      <c r="RRY6" s="125"/>
      <c r="RRZ6" s="125"/>
      <c r="RSA6" s="125"/>
      <c r="RSB6" s="125"/>
      <c r="RSC6" s="125"/>
      <c r="RSD6" s="125"/>
      <c r="RSE6" s="125"/>
      <c r="RSF6" s="125"/>
      <c r="RSG6" s="125"/>
      <c r="RSH6" s="125"/>
      <c r="RSI6" s="125"/>
      <c r="RSJ6" s="125"/>
      <c r="RSK6" s="125"/>
      <c r="RSL6" s="125"/>
      <c r="RSM6" s="125"/>
      <c r="RSN6" s="125"/>
      <c r="RSO6" s="125"/>
      <c r="RSP6" s="125"/>
      <c r="RSQ6" s="125"/>
      <c r="RSR6" s="125"/>
      <c r="RSS6" s="125"/>
      <c r="RST6" s="125"/>
      <c r="RSU6" s="125"/>
      <c r="RSV6" s="125"/>
      <c r="RSW6" s="125"/>
      <c r="RSX6" s="125"/>
      <c r="RSY6" s="125"/>
      <c r="RSZ6" s="125"/>
      <c r="RTA6" s="125"/>
      <c r="RTB6" s="125"/>
      <c r="RTC6" s="125"/>
      <c r="RTD6" s="125"/>
      <c r="RTE6" s="125"/>
      <c r="RTF6" s="125"/>
      <c r="RTG6" s="125"/>
      <c r="RTH6" s="125"/>
      <c r="RTI6" s="125"/>
      <c r="RTJ6" s="125"/>
      <c r="RTK6" s="125"/>
      <c r="RTL6" s="125"/>
      <c r="RTM6" s="125"/>
      <c r="RTN6" s="125"/>
      <c r="RTO6" s="125"/>
      <c r="RTP6" s="125"/>
      <c r="RTQ6" s="125"/>
      <c r="RTR6" s="125"/>
      <c r="RTS6" s="125"/>
      <c r="RTT6" s="125"/>
      <c r="RTU6" s="125"/>
      <c r="RTV6" s="125"/>
      <c r="RTW6" s="125"/>
      <c r="RTX6" s="125"/>
      <c r="RTY6" s="125"/>
      <c r="RTZ6" s="125"/>
      <c r="RUA6" s="125"/>
      <c r="RUB6" s="125"/>
      <c r="RUC6" s="125"/>
      <c r="RUD6" s="125"/>
      <c r="RUE6" s="125"/>
      <c r="RUF6" s="125"/>
      <c r="RUG6" s="125"/>
      <c r="RUH6" s="125"/>
      <c r="RUI6" s="125"/>
      <c r="RUJ6" s="125"/>
      <c r="RUK6" s="125"/>
      <c r="RUL6" s="125"/>
      <c r="RUM6" s="125"/>
      <c r="RUN6" s="125"/>
      <c r="RUO6" s="125"/>
      <c r="RUP6" s="125"/>
      <c r="RUQ6" s="125"/>
      <c r="RUR6" s="125"/>
      <c r="RUS6" s="125"/>
      <c r="RUT6" s="125"/>
      <c r="RUU6" s="125"/>
      <c r="RUV6" s="125"/>
      <c r="RUW6" s="125"/>
      <c r="RUX6" s="125"/>
      <c r="RUY6" s="125"/>
      <c r="RUZ6" s="125"/>
      <c r="RVA6" s="125"/>
      <c r="RVB6" s="125"/>
      <c r="RVC6" s="125"/>
      <c r="RVD6" s="125"/>
      <c r="RVE6" s="125"/>
      <c r="RVF6" s="125"/>
      <c r="RVG6" s="125"/>
      <c r="RVH6" s="125"/>
      <c r="RVI6" s="125"/>
      <c r="RVJ6" s="125"/>
      <c r="RVK6" s="125"/>
      <c r="RVL6" s="125"/>
      <c r="RVM6" s="125"/>
      <c r="RVN6" s="125"/>
      <c r="RVO6" s="125"/>
      <c r="RVP6" s="125"/>
      <c r="RVQ6" s="125"/>
      <c r="RVR6" s="125"/>
      <c r="RVS6" s="125"/>
      <c r="RVT6" s="125"/>
      <c r="RVU6" s="125"/>
      <c r="RVV6" s="125"/>
      <c r="RVW6" s="125"/>
      <c r="RVX6" s="125"/>
      <c r="RVY6" s="125"/>
      <c r="RVZ6" s="125"/>
      <c r="RWA6" s="125"/>
      <c r="RWB6" s="125"/>
      <c r="RWC6" s="125"/>
      <c r="RWD6" s="125"/>
      <c r="RWE6" s="125"/>
      <c r="RWF6" s="125"/>
      <c r="RWG6" s="125"/>
      <c r="RWH6" s="125"/>
      <c r="RWI6" s="125"/>
      <c r="RWJ6" s="125"/>
      <c r="RWK6" s="125"/>
      <c r="RWL6" s="125"/>
      <c r="RWM6" s="125"/>
      <c r="RWN6" s="125"/>
      <c r="RWO6" s="125"/>
      <c r="RWP6" s="125"/>
      <c r="RWQ6" s="125"/>
      <c r="RWR6" s="125"/>
      <c r="RWS6" s="125"/>
      <c r="RWT6" s="125"/>
      <c r="RWU6" s="125"/>
      <c r="RWV6" s="125"/>
      <c r="RWW6" s="125"/>
      <c r="RWX6" s="125"/>
      <c r="RWY6" s="125"/>
      <c r="RWZ6" s="125"/>
      <c r="RXA6" s="125"/>
      <c r="RXB6" s="125"/>
      <c r="RXC6" s="125"/>
      <c r="RXD6" s="125"/>
      <c r="RXE6" s="125"/>
      <c r="RXF6" s="125"/>
      <c r="RXG6" s="125"/>
      <c r="RXH6" s="125"/>
      <c r="RXI6" s="125"/>
      <c r="RXJ6" s="125"/>
      <c r="RXK6" s="125"/>
      <c r="RXL6" s="125"/>
      <c r="RXM6" s="125"/>
      <c r="RXN6" s="125"/>
      <c r="RXO6" s="125"/>
      <c r="RXP6" s="125"/>
      <c r="RXQ6" s="125"/>
      <c r="RXR6" s="125"/>
      <c r="RXS6" s="125"/>
      <c r="RXT6" s="125"/>
      <c r="RXU6" s="125"/>
      <c r="RXV6" s="125"/>
      <c r="RXW6" s="125"/>
      <c r="RXX6" s="125"/>
      <c r="RXY6" s="125"/>
      <c r="RXZ6" s="125"/>
      <c r="RYA6" s="125"/>
      <c r="RYB6" s="125"/>
      <c r="RYC6" s="125"/>
      <c r="RYD6" s="125"/>
      <c r="RYE6" s="125"/>
      <c r="RYF6" s="125"/>
      <c r="RYG6" s="125"/>
      <c r="RYH6" s="125"/>
      <c r="RYI6" s="125"/>
      <c r="RYJ6" s="125"/>
      <c r="RYK6" s="125"/>
      <c r="RYL6" s="125"/>
      <c r="RYM6" s="125"/>
      <c r="RYN6" s="125"/>
      <c r="RYO6" s="125"/>
      <c r="RYP6" s="125"/>
      <c r="RYQ6" s="125"/>
      <c r="RYR6" s="125"/>
      <c r="RYS6" s="125"/>
      <c r="RYT6" s="125"/>
      <c r="RYU6" s="125"/>
      <c r="RYV6" s="125"/>
      <c r="RYW6" s="125"/>
      <c r="RYX6" s="125"/>
      <c r="RYY6" s="125"/>
      <c r="RYZ6" s="125"/>
      <c r="RZA6" s="125"/>
      <c r="RZB6" s="125"/>
      <c r="RZC6" s="125"/>
      <c r="RZD6" s="125"/>
      <c r="RZE6" s="125"/>
      <c r="RZF6" s="125"/>
      <c r="RZG6" s="125"/>
      <c r="RZH6" s="125"/>
      <c r="RZI6" s="125"/>
      <c r="RZJ6" s="125"/>
      <c r="RZK6" s="125"/>
      <c r="RZL6" s="125"/>
      <c r="RZM6" s="125"/>
      <c r="RZN6" s="125"/>
      <c r="RZO6" s="125"/>
      <c r="RZP6" s="125"/>
      <c r="RZQ6" s="125"/>
      <c r="RZR6" s="125"/>
      <c r="RZS6" s="125"/>
      <c r="RZT6" s="125"/>
      <c r="RZU6" s="125"/>
      <c r="RZV6" s="125"/>
      <c r="RZW6" s="125"/>
      <c r="RZX6" s="125"/>
      <c r="RZY6" s="125"/>
      <c r="RZZ6" s="125"/>
      <c r="SAA6" s="125"/>
      <c r="SAB6" s="125"/>
      <c r="SAC6" s="125"/>
      <c r="SAD6" s="125"/>
      <c r="SAE6" s="125"/>
      <c r="SAF6" s="125"/>
      <c r="SAG6" s="125"/>
      <c r="SAH6" s="125"/>
      <c r="SAI6" s="125"/>
      <c r="SAJ6" s="125"/>
      <c r="SAK6" s="125"/>
      <c r="SAL6" s="125"/>
      <c r="SAM6" s="125"/>
      <c r="SAN6" s="125"/>
      <c r="SAO6" s="125"/>
      <c r="SAP6" s="125"/>
      <c r="SAQ6" s="125"/>
      <c r="SAR6" s="125"/>
      <c r="SAS6" s="125"/>
      <c r="SAT6" s="125"/>
      <c r="SAU6" s="125"/>
      <c r="SAV6" s="125"/>
      <c r="SAW6" s="125"/>
      <c r="SAX6" s="125"/>
      <c r="SAY6" s="125"/>
      <c r="SAZ6" s="125"/>
      <c r="SBA6" s="125"/>
      <c r="SBB6" s="125"/>
      <c r="SBC6" s="125"/>
      <c r="SBD6" s="125"/>
      <c r="SBE6" s="125"/>
      <c r="SBF6" s="125"/>
      <c r="SBG6" s="125"/>
      <c r="SBH6" s="125"/>
      <c r="SBI6" s="125"/>
      <c r="SBJ6" s="125"/>
      <c r="SBK6" s="125"/>
      <c r="SBL6" s="125"/>
      <c r="SBM6" s="125"/>
      <c r="SBN6" s="125"/>
      <c r="SBO6" s="125"/>
      <c r="SBP6" s="125"/>
      <c r="SBQ6" s="125"/>
      <c r="SBR6" s="125"/>
      <c r="SBS6" s="125"/>
      <c r="SBT6" s="125"/>
      <c r="SBU6" s="125"/>
      <c r="SBV6" s="125"/>
      <c r="SBW6" s="125"/>
      <c r="SBX6" s="125"/>
      <c r="SBY6" s="125"/>
      <c r="SBZ6" s="125"/>
      <c r="SCA6" s="125"/>
      <c r="SCB6" s="125"/>
      <c r="SCC6" s="125"/>
      <c r="SCD6" s="125"/>
      <c r="SCE6" s="125"/>
      <c r="SCF6" s="125"/>
      <c r="SCG6" s="125"/>
      <c r="SCH6" s="125"/>
      <c r="SCI6" s="125"/>
      <c r="SCJ6" s="125"/>
      <c r="SCK6" s="125"/>
      <c r="SCL6" s="125"/>
      <c r="SCM6" s="125"/>
      <c r="SCN6" s="125"/>
      <c r="SCO6" s="125"/>
      <c r="SCP6" s="125"/>
      <c r="SCQ6" s="125"/>
      <c r="SCR6" s="125"/>
      <c r="SCS6" s="125"/>
      <c r="SCT6" s="125"/>
      <c r="SCU6" s="125"/>
      <c r="SCV6" s="125"/>
      <c r="SCW6" s="125"/>
      <c r="SCX6" s="125"/>
      <c r="SCY6" s="125"/>
      <c r="SCZ6" s="125"/>
      <c r="SDA6" s="125"/>
      <c r="SDB6" s="125"/>
      <c r="SDC6" s="125"/>
      <c r="SDD6" s="125"/>
      <c r="SDE6" s="125"/>
      <c r="SDF6" s="125"/>
      <c r="SDG6" s="125"/>
      <c r="SDH6" s="125"/>
      <c r="SDI6" s="125"/>
      <c r="SDJ6" s="125"/>
      <c r="SDK6" s="125"/>
      <c r="SDL6" s="125"/>
      <c r="SDM6" s="125"/>
      <c r="SDN6" s="125"/>
      <c r="SDO6" s="125"/>
      <c r="SDP6" s="125"/>
      <c r="SDQ6" s="125"/>
      <c r="SDR6" s="125"/>
      <c r="SDS6" s="125"/>
      <c r="SDT6" s="125"/>
      <c r="SDU6" s="125"/>
      <c r="SDV6" s="125"/>
      <c r="SDW6" s="125"/>
      <c r="SDX6" s="125"/>
      <c r="SDY6" s="125"/>
      <c r="SDZ6" s="125"/>
      <c r="SEA6" s="125"/>
      <c r="SEB6" s="125"/>
      <c r="SEC6" s="125"/>
      <c r="SED6" s="125"/>
      <c r="SEE6" s="125"/>
      <c r="SEF6" s="125"/>
      <c r="SEG6" s="125"/>
      <c r="SEH6" s="125"/>
      <c r="SEI6" s="125"/>
      <c r="SEJ6" s="125"/>
      <c r="SEK6" s="125"/>
      <c r="SEL6" s="125"/>
      <c r="SEM6" s="125"/>
      <c r="SEN6" s="125"/>
      <c r="SEO6" s="125"/>
      <c r="SEP6" s="125"/>
      <c r="SEQ6" s="125"/>
      <c r="SER6" s="125"/>
      <c r="SES6" s="125"/>
      <c r="SET6" s="125"/>
      <c r="SEU6" s="125"/>
      <c r="SEV6" s="125"/>
      <c r="SEW6" s="125"/>
      <c r="SEX6" s="125"/>
      <c r="SEY6" s="125"/>
      <c r="SEZ6" s="125"/>
      <c r="SFA6" s="125"/>
      <c r="SFB6" s="125"/>
      <c r="SFC6" s="125"/>
      <c r="SFD6" s="125"/>
      <c r="SFE6" s="125"/>
      <c r="SFF6" s="125"/>
      <c r="SFG6" s="125"/>
      <c r="SFH6" s="125"/>
      <c r="SFI6" s="125"/>
      <c r="SFJ6" s="125"/>
      <c r="SFK6" s="125"/>
      <c r="SFL6" s="125"/>
      <c r="SFM6" s="125"/>
      <c r="SFN6" s="125"/>
      <c r="SFO6" s="125"/>
      <c r="SFP6" s="125"/>
      <c r="SFQ6" s="125"/>
      <c r="SFR6" s="125"/>
      <c r="SFS6" s="125"/>
      <c r="SFT6" s="125"/>
      <c r="SFU6" s="125"/>
      <c r="SFV6" s="125"/>
      <c r="SFW6" s="125"/>
      <c r="SFX6" s="125"/>
      <c r="SFY6" s="125"/>
      <c r="SFZ6" s="125"/>
      <c r="SGA6" s="125"/>
      <c r="SGB6" s="125"/>
      <c r="SGC6" s="125"/>
      <c r="SGD6" s="125"/>
      <c r="SGE6" s="125"/>
      <c r="SGF6" s="125"/>
      <c r="SGG6" s="125"/>
      <c r="SGH6" s="125"/>
      <c r="SGI6" s="125"/>
      <c r="SGJ6" s="125"/>
      <c r="SGK6" s="125"/>
      <c r="SGL6" s="125"/>
      <c r="SGM6" s="125"/>
      <c r="SGN6" s="125"/>
      <c r="SGO6" s="125"/>
      <c r="SGP6" s="125"/>
      <c r="SGQ6" s="125"/>
      <c r="SGR6" s="125"/>
      <c r="SGS6" s="125"/>
      <c r="SGT6" s="125"/>
      <c r="SGU6" s="125"/>
      <c r="SGV6" s="125"/>
      <c r="SGW6" s="125"/>
      <c r="SGX6" s="125"/>
      <c r="SGY6" s="125"/>
      <c r="SGZ6" s="125"/>
      <c r="SHA6" s="125"/>
      <c r="SHB6" s="125"/>
      <c r="SHC6" s="125"/>
      <c r="SHD6" s="125"/>
      <c r="SHE6" s="125"/>
      <c r="SHF6" s="125"/>
      <c r="SHG6" s="125"/>
      <c r="SHH6" s="125"/>
      <c r="SHI6" s="125"/>
      <c r="SHJ6" s="125"/>
      <c r="SHK6" s="125"/>
      <c r="SHL6" s="125"/>
      <c r="SHM6" s="125"/>
      <c r="SHN6" s="125"/>
      <c r="SHO6" s="125"/>
      <c r="SHP6" s="125"/>
      <c r="SHQ6" s="125"/>
      <c r="SHR6" s="125"/>
      <c r="SHS6" s="125"/>
      <c r="SHT6" s="125"/>
      <c r="SHU6" s="125"/>
      <c r="SHV6" s="125"/>
      <c r="SHW6" s="125"/>
      <c r="SHX6" s="125"/>
      <c r="SHY6" s="125"/>
      <c r="SHZ6" s="125"/>
      <c r="SIA6" s="125"/>
      <c r="SIB6" s="125"/>
      <c r="SIC6" s="125"/>
      <c r="SID6" s="125"/>
      <c r="SIE6" s="125"/>
      <c r="SIF6" s="125"/>
      <c r="SIG6" s="125"/>
      <c r="SIH6" s="125"/>
      <c r="SII6" s="125"/>
      <c r="SIJ6" s="125"/>
      <c r="SIK6" s="125"/>
      <c r="SIL6" s="125"/>
      <c r="SIM6" s="125"/>
      <c r="SIN6" s="125"/>
      <c r="SIO6" s="125"/>
      <c r="SIP6" s="125"/>
      <c r="SIQ6" s="125"/>
      <c r="SIR6" s="125"/>
      <c r="SIS6" s="125"/>
      <c r="SIT6" s="125"/>
      <c r="SIU6" s="125"/>
      <c r="SIV6" s="125"/>
      <c r="SIW6" s="125"/>
      <c r="SIX6" s="125"/>
      <c r="SIY6" s="125"/>
      <c r="SIZ6" s="125"/>
      <c r="SJA6" s="125"/>
      <c r="SJB6" s="125"/>
      <c r="SJC6" s="125"/>
      <c r="SJD6" s="125"/>
      <c r="SJE6" s="125"/>
      <c r="SJF6" s="125"/>
      <c r="SJG6" s="125"/>
      <c r="SJH6" s="125"/>
      <c r="SJI6" s="125"/>
      <c r="SJJ6" s="125"/>
      <c r="SJK6" s="125"/>
      <c r="SJL6" s="125"/>
      <c r="SJM6" s="125"/>
      <c r="SJN6" s="125"/>
      <c r="SJO6" s="125"/>
      <c r="SJP6" s="125"/>
      <c r="SJQ6" s="125"/>
      <c r="SJR6" s="125"/>
      <c r="SJS6" s="125"/>
      <c r="SJT6" s="125"/>
      <c r="SJU6" s="125"/>
      <c r="SJV6" s="125"/>
      <c r="SJW6" s="125"/>
      <c r="SJX6" s="125"/>
      <c r="SJY6" s="125"/>
      <c r="SJZ6" s="125"/>
      <c r="SKA6" s="125"/>
      <c r="SKB6" s="125"/>
      <c r="SKC6" s="125"/>
      <c r="SKD6" s="125"/>
      <c r="SKE6" s="125"/>
      <c r="SKF6" s="125"/>
      <c r="SKG6" s="125"/>
      <c r="SKH6" s="125"/>
      <c r="SKI6" s="125"/>
      <c r="SKJ6" s="125"/>
      <c r="SKK6" s="125"/>
      <c r="SKL6" s="125"/>
      <c r="SKM6" s="125"/>
      <c r="SKN6" s="125"/>
      <c r="SKO6" s="125"/>
      <c r="SKP6" s="125"/>
      <c r="SKQ6" s="125"/>
      <c r="SKR6" s="125"/>
      <c r="SKS6" s="125"/>
      <c r="SKT6" s="125"/>
      <c r="SKU6" s="125"/>
      <c r="SKV6" s="125"/>
      <c r="SKW6" s="125"/>
      <c r="SKX6" s="125"/>
      <c r="SKY6" s="125"/>
      <c r="SKZ6" s="125"/>
      <c r="SLA6" s="125"/>
      <c r="SLB6" s="125"/>
      <c r="SLC6" s="125"/>
      <c r="SLD6" s="125"/>
      <c r="SLE6" s="125"/>
      <c r="SLF6" s="125"/>
      <c r="SLG6" s="125"/>
      <c r="SLH6" s="125"/>
      <c r="SLI6" s="125"/>
      <c r="SLJ6" s="125"/>
      <c r="SLK6" s="125"/>
      <c r="SLL6" s="125"/>
      <c r="SLM6" s="125"/>
      <c r="SLN6" s="125"/>
      <c r="SLO6" s="125"/>
      <c r="SLP6" s="125"/>
      <c r="SLQ6" s="125"/>
      <c r="SLR6" s="125"/>
      <c r="SLS6" s="125"/>
      <c r="SLT6" s="125"/>
      <c r="SLU6" s="125"/>
      <c r="SLV6" s="125"/>
      <c r="SLW6" s="125"/>
      <c r="SLX6" s="125"/>
      <c r="SLY6" s="125"/>
      <c r="SLZ6" s="125"/>
      <c r="SMA6" s="125"/>
      <c r="SMB6" s="125"/>
      <c r="SMC6" s="125"/>
      <c r="SMD6" s="125"/>
      <c r="SME6" s="125"/>
      <c r="SMF6" s="125"/>
      <c r="SMG6" s="125"/>
      <c r="SMH6" s="125"/>
      <c r="SMI6" s="125"/>
      <c r="SMJ6" s="125"/>
      <c r="SMK6" s="125"/>
      <c r="SML6" s="125"/>
      <c r="SMM6" s="125"/>
      <c r="SMN6" s="125"/>
      <c r="SMO6" s="125"/>
      <c r="SMP6" s="125"/>
      <c r="SMQ6" s="125"/>
      <c r="SMR6" s="125"/>
      <c r="SMS6" s="125"/>
      <c r="SMT6" s="125"/>
      <c r="SMU6" s="125"/>
      <c r="SMV6" s="125"/>
      <c r="SMW6" s="125"/>
      <c r="SMX6" s="125"/>
      <c r="SMY6" s="125"/>
      <c r="SMZ6" s="125"/>
      <c r="SNA6" s="125"/>
      <c r="SNB6" s="125"/>
      <c r="SNC6" s="125"/>
      <c r="SND6" s="125"/>
      <c r="SNE6" s="125"/>
      <c r="SNF6" s="125"/>
      <c r="SNG6" s="125"/>
      <c r="SNH6" s="125"/>
      <c r="SNI6" s="125"/>
      <c r="SNJ6" s="125"/>
      <c r="SNK6" s="125"/>
      <c r="SNL6" s="125"/>
      <c r="SNM6" s="125"/>
      <c r="SNN6" s="125"/>
      <c r="SNO6" s="125"/>
      <c r="SNP6" s="125"/>
      <c r="SNQ6" s="125"/>
      <c r="SNR6" s="125"/>
      <c r="SNS6" s="125"/>
      <c r="SNT6" s="125"/>
      <c r="SNU6" s="125"/>
      <c r="SNV6" s="125"/>
      <c r="SNW6" s="125"/>
      <c r="SNX6" s="125"/>
      <c r="SNY6" s="125"/>
      <c r="SNZ6" s="125"/>
      <c r="SOA6" s="125"/>
      <c r="SOB6" s="125"/>
      <c r="SOC6" s="125"/>
      <c r="SOD6" s="125"/>
      <c r="SOE6" s="125"/>
      <c r="SOF6" s="125"/>
      <c r="SOG6" s="125"/>
      <c r="SOH6" s="125"/>
      <c r="SOI6" s="125"/>
      <c r="SOJ6" s="125"/>
      <c r="SOK6" s="125"/>
      <c r="SOL6" s="125"/>
      <c r="SOM6" s="125"/>
      <c r="SON6" s="125"/>
      <c r="SOO6" s="125"/>
      <c r="SOP6" s="125"/>
      <c r="SOQ6" s="125"/>
      <c r="SOR6" s="125"/>
      <c r="SOS6" s="125"/>
      <c r="SOT6" s="125"/>
      <c r="SOU6" s="125"/>
      <c r="SOV6" s="125"/>
      <c r="SOW6" s="125"/>
      <c r="SOX6" s="125"/>
      <c r="SOY6" s="125"/>
      <c r="SOZ6" s="125"/>
      <c r="SPA6" s="125"/>
      <c r="SPB6" s="125"/>
      <c r="SPC6" s="125"/>
      <c r="SPD6" s="125"/>
      <c r="SPE6" s="125"/>
      <c r="SPF6" s="125"/>
      <c r="SPG6" s="125"/>
      <c r="SPH6" s="125"/>
      <c r="SPI6" s="125"/>
      <c r="SPJ6" s="125"/>
      <c r="SPK6" s="125"/>
      <c r="SPL6" s="125"/>
      <c r="SPM6" s="125"/>
      <c r="SPN6" s="125"/>
      <c r="SPO6" s="125"/>
      <c r="SPP6" s="125"/>
      <c r="SPQ6" s="125"/>
      <c r="SPR6" s="125"/>
      <c r="SPS6" s="125"/>
      <c r="SPT6" s="125"/>
      <c r="SPU6" s="125"/>
      <c r="SPV6" s="125"/>
      <c r="SPW6" s="125"/>
      <c r="SPX6" s="125"/>
      <c r="SPY6" s="125"/>
      <c r="SPZ6" s="125"/>
      <c r="SQA6" s="125"/>
      <c r="SQB6" s="125"/>
      <c r="SQC6" s="125"/>
      <c r="SQD6" s="125"/>
      <c r="SQE6" s="125"/>
      <c r="SQF6" s="125"/>
      <c r="SQG6" s="125"/>
      <c r="SQH6" s="125"/>
      <c r="SQI6" s="125"/>
      <c r="SQJ6" s="125"/>
      <c r="SQK6" s="125"/>
      <c r="SQL6" s="125"/>
      <c r="SQM6" s="125"/>
      <c r="SQN6" s="125"/>
      <c r="SQO6" s="125"/>
      <c r="SQP6" s="125"/>
      <c r="SQQ6" s="125"/>
      <c r="SQR6" s="125"/>
      <c r="SQS6" s="125"/>
      <c r="SQT6" s="125"/>
      <c r="SQU6" s="125"/>
      <c r="SQV6" s="125"/>
      <c r="SQW6" s="125"/>
      <c r="SQX6" s="125"/>
      <c r="SQY6" s="125"/>
      <c r="SQZ6" s="125"/>
      <c r="SRA6" s="125"/>
      <c r="SRB6" s="125"/>
      <c r="SRC6" s="125"/>
      <c r="SRD6" s="125"/>
      <c r="SRE6" s="125"/>
      <c r="SRF6" s="125"/>
      <c r="SRG6" s="125"/>
      <c r="SRH6" s="125"/>
      <c r="SRI6" s="125"/>
      <c r="SRJ6" s="125"/>
      <c r="SRK6" s="125"/>
      <c r="SRL6" s="125"/>
      <c r="SRM6" s="125"/>
      <c r="SRN6" s="125"/>
      <c r="SRO6" s="125"/>
      <c r="SRP6" s="125"/>
      <c r="SRQ6" s="125"/>
      <c r="SRR6" s="125"/>
      <c r="SRS6" s="125"/>
      <c r="SRT6" s="125"/>
      <c r="SRU6" s="125"/>
      <c r="SRV6" s="125"/>
      <c r="SRW6" s="125"/>
      <c r="SRX6" s="125"/>
      <c r="SRY6" s="125"/>
      <c r="SRZ6" s="125"/>
      <c r="SSA6" s="125"/>
      <c r="SSB6" s="125"/>
      <c r="SSC6" s="125"/>
      <c r="SSD6" s="125"/>
      <c r="SSE6" s="125"/>
      <c r="SSF6" s="125"/>
      <c r="SSG6" s="125"/>
      <c r="SSH6" s="125"/>
      <c r="SSI6" s="125"/>
      <c r="SSJ6" s="125"/>
      <c r="SSK6" s="125"/>
      <c r="SSL6" s="125"/>
      <c r="SSM6" s="125"/>
      <c r="SSN6" s="125"/>
      <c r="SSO6" s="125"/>
      <c r="SSP6" s="125"/>
      <c r="SSQ6" s="125"/>
      <c r="SSR6" s="125"/>
      <c r="SSS6" s="125"/>
      <c r="SST6" s="125"/>
      <c r="SSU6" s="125"/>
      <c r="SSV6" s="125"/>
      <c r="SSW6" s="125"/>
      <c r="SSX6" s="125"/>
      <c r="SSY6" s="125"/>
      <c r="SSZ6" s="125"/>
      <c r="STA6" s="125"/>
      <c r="STB6" s="125"/>
      <c r="STC6" s="125"/>
      <c r="STD6" s="125"/>
      <c r="STE6" s="125"/>
      <c r="STF6" s="125"/>
      <c r="STG6" s="125"/>
      <c r="STH6" s="125"/>
      <c r="STI6" s="125"/>
      <c r="STJ6" s="125"/>
      <c r="STK6" s="125"/>
      <c r="STL6" s="125"/>
      <c r="STM6" s="125"/>
      <c r="STN6" s="125"/>
      <c r="STO6" s="125"/>
      <c r="STP6" s="125"/>
      <c r="STQ6" s="125"/>
      <c r="STR6" s="125"/>
      <c r="STS6" s="125"/>
      <c r="STT6" s="125"/>
      <c r="STU6" s="125"/>
      <c r="STV6" s="125"/>
      <c r="STW6" s="125"/>
      <c r="STX6" s="125"/>
      <c r="STY6" s="125"/>
      <c r="STZ6" s="125"/>
      <c r="SUA6" s="125"/>
      <c r="SUB6" s="125"/>
      <c r="SUC6" s="125"/>
      <c r="SUD6" s="125"/>
      <c r="SUE6" s="125"/>
      <c r="SUF6" s="125"/>
      <c r="SUG6" s="125"/>
      <c r="SUH6" s="125"/>
      <c r="SUI6" s="125"/>
      <c r="SUJ6" s="125"/>
      <c r="SUK6" s="125"/>
      <c r="SUL6" s="125"/>
      <c r="SUM6" s="125"/>
      <c r="SUN6" s="125"/>
      <c r="SUO6" s="125"/>
      <c r="SUP6" s="125"/>
      <c r="SUQ6" s="125"/>
      <c r="SUR6" s="125"/>
      <c r="SUS6" s="125"/>
      <c r="SUT6" s="125"/>
      <c r="SUU6" s="125"/>
      <c r="SUV6" s="125"/>
      <c r="SUW6" s="125"/>
      <c r="SUX6" s="125"/>
      <c r="SUY6" s="125"/>
      <c r="SUZ6" s="125"/>
      <c r="SVA6" s="125"/>
      <c r="SVB6" s="125"/>
      <c r="SVC6" s="125"/>
      <c r="SVD6" s="125"/>
      <c r="SVE6" s="125"/>
      <c r="SVF6" s="125"/>
      <c r="SVG6" s="125"/>
      <c r="SVH6" s="125"/>
      <c r="SVI6" s="125"/>
      <c r="SVJ6" s="125"/>
      <c r="SVK6" s="125"/>
      <c r="SVL6" s="125"/>
      <c r="SVM6" s="125"/>
      <c r="SVN6" s="125"/>
      <c r="SVO6" s="125"/>
      <c r="SVP6" s="125"/>
      <c r="SVQ6" s="125"/>
      <c r="SVR6" s="125"/>
      <c r="SVS6" s="125"/>
      <c r="SVT6" s="125"/>
      <c r="SVU6" s="125"/>
      <c r="SVV6" s="125"/>
      <c r="SVW6" s="125"/>
      <c r="SVX6" s="125"/>
      <c r="SVY6" s="125"/>
      <c r="SVZ6" s="125"/>
      <c r="SWA6" s="125"/>
      <c r="SWB6" s="125"/>
      <c r="SWC6" s="125"/>
      <c r="SWD6" s="125"/>
      <c r="SWE6" s="125"/>
      <c r="SWF6" s="125"/>
      <c r="SWG6" s="125"/>
      <c r="SWH6" s="125"/>
      <c r="SWI6" s="125"/>
      <c r="SWJ6" s="125"/>
      <c r="SWK6" s="125"/>
      <c r="SWL6" s="125"/>
      <c r="SWM6" s="125"/>
      <c r="SWN6" s="125"/>
      <c r="SWO6" s="125"/>
      <c r="SWP6" s="125"/>
      <c r="SWQ6" s="125"/>
      <c r="SWR6" s="125"/>
      <c r="SWS6" s="125"/>
      <c r="SWT6" s="125"/>
      <c r="SWU6" s="125"/>
      <c r="SWV6" s="125"/>
      <c r="SWW6" s="125"/>
      <c r="SWX6" s="125"/>
      <c r="SWY6" s="125"/>
      <c r="SWZ6" s="125"/>
      <c r="SXA6" s="125"/>
      <c r="SXB6" s="125"/>
      <c r="SXC6" s="125"/>
      <c r="SXD6" s="125"/>
      <c r="SXE6" s="125"/>
      <c r="SXF6" s="125"/>
      <c r="SXG6" s="125"/>
      <c r="SXH6" s="125"/>
      <c r="SXI6" s="125"/>
      <c r="SXJ6" s="125"/>
      <c r="SXK6" s="125"/>
      <c r="SXL6" s="125"/>
      <c r="SXM6" s="125"/>
      <c r="SXN6" s="125"/>
      <c r="SXO6" s="125"/>
      <c r="SXP6" s="125"/>
      <c r="SXQ6" s="125"/>
      <c r="SXR6" s="125"/>
      <c r="SXS6" s="125"/>
      <c r="SXT6" s="125"/>
      <c r="SXU6" s="125"/>
      <c r="SXV6" s="125"/>
      <c r="SXW6" s="125"/>
      <c r="SXX6" s="125"/>
      <c r="SXY6" s="125"/>
      <c r="SXZ6" s="125"/>
      <c r="SYA6" s="125"/>
      <c r="SYB6" s="125"/>
      <c r="SYC6" s="125"/>
      <c r="SYD6" s="125"/>
      <c r="SYE6" s="125"/>
      <c r="SYF6" s="125"/>
      <c r="SYG6" s="125"/>
      <c r="SYH6" s="125"/>
      <c r="SYI6" s="125"/>
      <c r="SYJ6" s="125"/>
      <c r="SYK6" s="125"/>
      <c r="SYL6" s="125"/>
      <c r="SYM6" s="125"/>
      <c r="SYN6" s="125"/>
      <c r="SYO6" s="125"/>
      <c r="SYP6" s="125"/>
      <c r="SYQ6" s="125"/>
      <c r="SYR6" s="125"/>
      <c r="SYS6" s="125"/>
      <c r="SYT6" s="125"/>
      <c r="SYU6" s="125"/>
      <c r="SYV6" s="125"/>
      <c r="SYW6" s="125"/>
      <c r="SYX6" s="125"/>
      <c r="SYY6" s="125"/>
      <c r="SYZ6" s="125"/>
      <c r="SZA6" s="125"/>
      <c r="SZB6" s="125"/>
      <c r="SZC6" s="125"/>
      <c r="SZD6" s="125"/>
      <c r="SZE6" s="125"/>
      <c r="SZF6" s="125"/>
      <c r="SZG6" s="125"/>
      <c r="SZH6" s="125"/>
      <c r="SZI6" s="125"/>
      <c r="SZJ6" s="125"/>
      <c r="SZK6" s="125"/>
      <c r="SZL6" s="125"/>
      <c r="SZM6" s="125"/>
      <c r="SZN6" s="125"/>
      <c r="SZO6" s="125"/>
      <c r="SZP6" s="125"/>
      <c r="SZQ6" s="125"/>
      <c r="SZR6" s="125"/>
      <c r="SZS6" s="125"/>
      <c r="SZT6" s="125"/>
      <c r="SZU6" s="125"/>
      <c r="SZV6" s="125"/>
      <c r="SZW6" s="125"/>
      <c r="SZX6" s="125"/>
      <c r="SZY6" s="125"/>
      <c r="SZZ6" s="125"/>
      <c r="TAA6" s="125"/>
      <c r="TAB6" s="125"/>
      <c r="TAC6" s="125"/>
      <c r="TAD6" s="125"/>
      <c r="TAE6" s="125"/>
      <c r="TAF6" s="125"/>
      <c r="TAG6" s="125"/>
      <c r="TAH6" s="125"/>
      <c r="TAI6" s="125"/>
      <c r="TAJ6" s="125"/>
      <c r="TAK6" s="125"/>
      <c r="TAL6" s="125"/>
      <c r="TAM6" s="125"/>
      <c r="TAN6" s="125"/>
      <c r="TAO6" s="125"/>
      <c r="TAP6" s="125"/>
      <c r="TAQ6" s="125"/>
      <c r="TAR6" s="125"/>
      <c r="TAS6" s="125"/>
      <c r="TAT6" s="125"/>
      <c r="TAU6" s="125"/>
      <c r="TAV6" s="125"/>
      <c r="TAW6" s="125"/>
      <c r="TAX6" s="125"/>
      <c r="TAY6" s="125"/>
      <c r="TAZ6" s="125"/>
      <c r="TBA6" s="125"/>
      <c r="TBB6" s="125"/>
      <c r="TBC6" s="125"/>
      <c r="TBD6" s="125"/>
      <c r="TBE6" s="125"/>
      <c r="TBF6" s="125"/>
      <c r="TBG6" s="125"/>
      <c r="TBH6" s="125"/>
      <c r="TBI6" s="125"/>
      <c r="TBJ6" s="125"/>
      <c r="TBK6" s="125"/>
      <c r="TBL6" s="125"/>
      <c r="TBM6" s="125"/>
      <c r="TBN6" s="125"/>
      <c r="TBO6" s="125"/>
      <c r="TBP6" s="125"/>
      <c r="TBQ6" s="125"/>
      <c r="TBR6" s="125"/>
      <c r="TBS6" s="125"/>
      <c r="TBT6" s="125"/>
      <c r="TBU6" s="125"/>
      <c r="TBV6" s="125"/>
      <c r="TBW6" s="125"/>
      <c r="TBX6" s="125"/>
      <c r="TBY6" s="125"/>
      <c r="TBZ6" s="125"/>
      <c r="TCA6" s="125"/>
      <c r="TCB6" s="125"/>
      <c r="TCC6" s="125"/>
      <c r="TCD6" s="125"/>
      <c r="TCE6" s="125"/>
      <c r="TCF6" s="125"/>
      <c r="TCG6" s="125"/>
      <c r="TCH6" s="125"/>
      <c r="TCI6" s="125"/>
      <c r="TCJ6" s="125"/>
      <c r="TCK6" s="125"/>
      <c r="TCL6" s="125"/>
      <c r="TCM6" s="125"/>
      <c r="TCN6" s="125"/>
      <c r="TCO6" s="125"/>
      <c r="TCP6" s="125"/>
      <c r="TCQ6" s="125"/>
      <c r="TCR6" s="125"/>
      <c r="TCS6" s="125"/>
      <c r="TCT6" s="125"/>
      <c r="TCU6" s="125"/>
      <c r="TCV6" s="125"/>
      <c r="TCW6" s="125"/>
      <c r="TCX6" s="125"/>
      <c r="TCY6" s="125"/>
      <c r="TCZ6" s="125"/>
      <c r="TDA6" s="125"/>
      <c r="TDB6" s="125"/>
      <c r="TDC6" s="125"/>
      <c r="TDD6" s="125"/>
      <c r="TDE6" s="125"/>
      <c r="TDF6" s="125"/>
      <c r="TDG6" s="125"/>
      <c r="TDH6" s="125"/>
      <c r="TDI6" s="125"/>
      <c r="TDJ6" s="125"/>
      <c r="TDK6" s="125"/>
      <c r="TDL6" s="125"/>
      <c r="TDM6" s="125"/>
      <c r="TDN6" s="125"/>
      <c r="TDO6" s="125"/>
      <c r="TDP6" s="125"/>
      <c r="TDQ6" s="125"/>
      <c r="TDR6" s="125"/>
      <c r="TDS6" s="125"/>
      <c r="TDT6" s="125"/>
      <c r="TDU6" s="125"/>
      <c r="TDV6" s="125"/>
      <c r="TDW6" s="125"/>
      <c r="TDX6" s="125"/>
      <c r="TDY6" s="125"/>
      <c r="TDZ6" s="125"/>
      <c r="TEA6" s="125"/>
      <c r="TEB6" s="125"/>
      <c r="TEC6" s="125"/>
      <c r="TED6" s="125"/>
      <c r="TEE6" s="125"/>
      <c r="TEF6" s="125"/>
      <c r="TEG6" s="125"/>
      <c r="TEH6" s="125"/>
      <c r="TEI6" s="125"/>
      <c r="TEJ6" s="125"/>
      <c r="TEK6" s="125"/>
      <c r="TEL6" s="125"/>
      <c r="TEM6" s="125"/>
      <c r="TEN6" s="125"/>
      <c r="TEO6" s="125"/>
      <c r="TEP6" s="125"/>
      <c r="TEQ6" s="125"/>
      <c r="TER6" s="125"/>
      <c r="TES6" s="125"/>
      <c r="TET6" s="125"/>
      <c r="TEU6" s="125"/>
      <c r="TEV6" s="125"/>
      <c r="TEW6" s="125"/>
      <c r="TEX6" s="125"/>
      <c r="TEY6" s="125"/>
      <c r="TEZ6" s="125"/>
      <c r="TFA6" s="125"/>
      <c r="TFB6" s="125"/>
      <c r="TFC6" s="125"/>
      <c r="TFD6" s="125"/>
      <c r="TFE6" s="125"/>
      <c r="TFF6" s="125"/>
      <c r="TFG6" s="125"/>
      <c r="TFH6" s="125"/>
      <c r="TFI6" s="125"/>
      <c r="TFJ6" s="125"/>
      <c r="TFK6" s="125"/>
      <c r="TFL6" s="125"/>
      <c r="TFM6" s="125"/>
      <c r="TFN6" s="125"/>
      <c r="TFO6" s="125"/>
      <c r="TFP6" s="125"/>
      <c r="TFQ6" s="125"/>
      <c r="TFR6" s="125"/>
      <c r="TFS6" s="125"/>
      <c r="TFT6" s="125"/>
      <c r="TFU6" s="125"/>
      <c r="TFV6" s="125"/>
      <c r="TFW6" s="125"/>
      <c r="TFX6" s="125"/>
      <c r="TFY6" s="125"/>
      <c r="TFZ6" s="125"/>
      <c r="TGA6" s="125"/>
      <c r="TGB6" s="125"/>
      <c r="TGC6" s="125"/>
      <c r="TGD6" s="125"/>
      <c r="TGE6" s="125"/>
      <c r="TGF6" s="125"/>
      <c r="TGG6" s="125"/>
      <c r="TGH6" s="125"/>
      <c r="TGI6" s="125"/>
      <c r="TGJ6" s="125"/>
      <c r="TGK6" s="125"/>
      <c r="TGL6" s="125"/>
      <c r="TGM6" s="125"/>
      <c r="TGN6" s="125"/>
      <c r="TGO6" s="125"/>
      <c r="TGP6" s="125"/>
      <c r="TGQ6" s="125"/>
      <c r="TGR6" s="125"/>
      <c r="TGS6" s="125"/>
      <c r="TGT6" s="125"/>
      <c r="TGU6" s="125"/>
      <c r="TGV6" s="125"/>
      <c r="TGW6" s="125"/>
      <c r="TGX6" s="125"/>
      <c r="TGY6" s="125"/>
      <c r="TGZ6" s="125"/>
      <c r="THA6" s="125"/>
      <c r="THB6" s="125"/>
      <c r="THC6" s="125"/>
      <c r="THD6" s="125"/>
      <c r="THE6" s="125"/>
      <c r="THF6" s="125"/>
      <c r="THG6" s="125"/>
      <c r="THH6" s="125"/>
      <c r="THI6" s="125"/>
      <c r="THJ6" s="125"/>
      <c r="THK6" s="125"/>
      <c r="THL6" s="125"/>
      <c r="THM6" s="125"/>
      <c r="THN6" s="125"/>
      <c r="THO6" s="125"/>
      <c r="THP6" s="125"/>
      <c r="THQ6" s="125"/>
      <c r="THR6" s="125"/>
      <c r="THS6" s="125"/>
      <c r="THT6" s="125"/>
      <c r="THU6" s="125"/>
      <c r="THV6" s="125"/>
      <c r="THW6" s="125"/>
      <c r="THX6" s="125"/>
      <c r="THY6" s="125"/>
      <c r="THZ6" s="125"/>
      <c r="TIA6" s="125"/>
      <c r="TIB6" s="125"/>
      <c r="TIC6" s="125"/>
      <c r="TID6" s="125"/>
      <c r="TIE6" s="125"/>
      <c r="TIF6" s="125"/>
      <c r="TIG6" s="125"/>
      <c r="TIH6" s="125"/>
      <c r="TII6" s="125"/>
      <c r="TIJ6" s="125"/>
      <c r="TIK6" s="125"/>
      <c r="TIL6" s="125"/>
      <c r="TIM6" s="125"/>
      <c r="TIN6" s="125"/>
      <c r="TIO6" s="125"/>
      <c r="TIP6" s="125"/>
      <c r="TIQ6" s="125"/>
      <c r="TIR6" s="125"/>
      <c r="TIS6" s="125"/>
      <c r="TIT6" s="125"/>
      <c r="TIU6" s="125"/>
      <c r="TIV6" s="125"/>
      <c r="TIW6" s="125"/>
      <c r="TIX6" s="125"/>
      <c r="TIY6" s="125"/>
      <c r="TIZ6" s="125"/>
      <c r="TJA6" s="125"/>
      <c r="TJB6" s="125"/>
      <c r="TJC6" s="125"/>
      <c r="TJD6" s="125"/>
      <c r="TJE6" s="125"/>
      <c r="TJF6" s="125"/>
      <c r="TJG6" s="125"/>
      <c r="TJH6" s="125"/>
      <c r="TJI6" s="125"/>
      <c r="TJJ6" s="125"/>
      <c r="TJK6" s="125"/>
      <c r="TJL6" s="125"/>
      <c r="TJM6" s="125"/>
      <c r="TJN6" s="125"/>
      <c r="TJO6" s="125"/>
      <c r="TJP6" s="125"/>
      <c r="TJQ6" s="125"/>
      <c r="TJR6" s="125"/>
      <c r="TJS6" s="125"/>
      <c r="TJT6" s="125"/>
      <c r="TJU6" s="125"/>
      <c r="TJV6" s="125"/>
      <c r="TJW6" s="125"/>
      <c r="TJX6" s="125"/>
      <c r="TJY6" s="125"/>
      <c r="TJZ6" s="125"/>
      <c r="TKA6" s="125"/>
      <c r="TKB6" s="125"/>
      <c r="TKC6" s="125"/>
      <c r="TKD6" s="125"/>
      <c r="TKE6" s="125"/>
      <c r="TKF6" s="125"/>
      <c r="TKG6" s="125"/>
      <c r="TKH6" s="125"/>
      <c r="TKI6" s="125"/>
      <c r="TKJ6" s="125"/>
      <c r="TKK6" s="125"/>
      <c r="TKL6" s="125"/>
      <c r="TKM6" s="125"/>
      <c r="TKN6" s="125"/>
      <c r="TKO6" s="125"/>
      <c r="TKP6" s="125"/>
      <c r="TKQ6" s="125"/>
      <c r="TKR6" s="125"/>
      <c r="TKS6" s="125"/>
      <c r="TKT6" s="125"/>
      <c r="TKU6" s="125"/>
      <c r="TKV6" s="125"/>
      <c r="TKW6" s="125"/>
      <c r="TKX6" s="125"/>
      <c r="TKY6" s="125"/>
      <c r="TKZ6" s="125"/>
      <c r="TLA6" s="125"/>
      <c r="TLB6" s="125"/>
      <c r="TLC6" s="125"/>
      <c r="TLD6" s="125"/>
      <c r="TLE6" s="125"/>
      <c r="TLF6" s="125"/>
      <c r="TLG6" s="125"/>
      <c r="TLH6" s="125"/>
      <c r="TLI6" s="125"/>
      <c r="TLJ6" s="125"/>
      <c r="TLK6" s="125"/>
      <c r="TLL6" s="125"/>
      <c r="TLM6" s="125"/>
      <c r="TLN6" s="125"/>
      <c r="TLO6" s="125"/>
      <c r="TLP6" s="125"/>
      <c r="TLQ6" s="125"/>
      <c r="TLR6" s="125"/>
      <c r="TLS6" s="125"/>
      <c r="TLT6" s="125"/>
      <c r="TLU6" s="125"/>
      <c r="TLV6" s="125"/>
      <c r="TLW6" s="125"/>
      <c r="TLX6" s="125"/>
      <c r="TLY6" s="125"/>
      <c r="TLZ6" s="125"/>
      <c r="TMA6" s="125"/>
      <c r="TMB6" s="125"/>
      <c r="TMC6" s="125"/>
      <c r="TMD6" s="125"/>
      <c r="TME6" s="125"/>
      <c r="TMF6" s="125"/>
      <c r="TMG6" s="125"/>
      <c r="TMH6" s="125"/>
      <c r="TMI6" s="125"/>
      <c r="TMJ6" s="125"/>
      <c r="TMK6" s="125"/>
      <c r="TML6" s="125"/>
      <c r="TMM6" s="125"/>
      <c r="TMN6" s="125"/>
      <c r="TMO6" s="125"/>
      <c r="TMP6" s="125"/>
      <c r="TMQ6" s="125"/>
      <c r="TMR6" s="125"/>
      <c r="TMS6" s="125"/>
      <c r="TMT6" s="125"/>
      <c r="TMU6" s="125"/>
      <c r="TMV6" s="125"/>
      <c r="TMW6" s="125"/>
      <c r="TMX6" s="125"/>
      <c r="TMY6" s="125"/>
      <c r="TMZ6" s="125"/>
      <c r="TNA6" s="125"/>
      <c r="TNB6" s="125"/>
      <c r="TNC6" s="125"/>
      <c r="TND6" s="125"/>
      <c r="TNE6" s="125"/>
      <c r="TNF6" s="125"/>
      <c r="TNG6" s="125"/>
      <c r="TNH6" s="125"/>
      <c r="TNI6" s="125"/>
      <c r="TNJ6" s="125"/>
      <c r="TNK6" s="125"/>
      <c r="TNL6" s="125"/>
      <c r="TNM6" s="125"/>
      <c r="TNN6" s="125"/>
      <c r="TNO6" s="125"/>
      <c r="TNP6" s="125"/>
      <c r="TNQ6" s="125"/>
      <c r="TNR6" s="125"/>
      <c r="TNS6" s="125"/>
      <c r="TNT6" s="125"/>
      <c r="TNU6" s="125"/>
      <c r="TNV6" s="125"/>
      <c r="TNW6" s="125"/>
      <c r="TNX6" s="125"/>
      <c r="TNY6" s="125"/>
      <c r="TNZ6" s="125"/>
      <c r="TOA6" s="125"/>
      <c r="TOB6" s="125"/>
      <c r="TOC6" s="125"/>
      <c r="TOD6" s="125"/>
      <c r="TOE6" s="125"/>
      <c r="TOF6" s="125"/>
      <c r="TOG6" s="125"/>
      <c r="TOH6" s="125"/>
      <c r="TOI6" s="125"/>
      <c r="TOJ6" s="125"/>
      <c r="TOK6" s="125"/>
      <c r="TOL6" s="125"/>
      <c r="TOM6" s="125"/>
      <c r="TON6" s="125"/>
      <c r="TOO6" s="125"/>
      <c r="TOP6" s="125"/>
      <c r="TOQ6" s="125"/>
      <c r="TOR6" s="125"/>
      <c r="TOS6" s="125"/>
      <c r="TOT6" s="125"/>
      <c r="TOU6" s="125"/>
      <c r="TOV6" s="125"/>
      <c r="TOW6" s="125"/>
      <c r="TOX6" s="125"/>
      <c r="TOY6" s="125"/>
      <c r="TOZ6" s="125"/>
      <c r="TPA6" s="125"/>
      <c r="TPB6" s="125"/>
      <c r="TPC6" s="125"/>
      <c r="TPD6" s="125"/>
      <c r="TPE6" s="125"/>
      <c r="TPF6" s="125"/>
      <c r="TPG6" s="125"/>
      <c r="TPH6" s="125"/>
      <c r="TPI6" s="125"/>
      <c r="TPJ6" s="125"/>
      <c r="TPK6" s="125"/>
      <c r="TPL6" s="125"/>
      <c r="TPM6" s="125"/>
      <c r="TPN6" s="125"/>
      <c r="TPO6" s="125"/>
      <c r="TPP6" s="125"/>
      <c r="TPQ6" s="125"/>
      <c r="TPR6" s="125"/>
      <c r="TPS6" s="125"/>
      <c r="TPT6" s="125"/>
      <c r="TPU6" s="125"/>
      <c r="TPV6" s="125"/>
      <c r="TPW6" s="125"/>
      <c r="TPX6" s="125"/>
      <c r="TPY6" s="125"/>
      <c r="TPZ6" s="125"/>
      <c r="TQA6" s="125"/>
      <c r="TQB6" s="125"/>
      <c r="TQC6" s="125"/>
      <c r="TQD6" s="125"/>
      <c r="TQE6" s="125"/>
      <c r="TQF6" s="125"/>
      <c r="TQG6" s="125"/>
      <c r="TQH6" s="125"/>
      <c r="TQI6" s="125"/>
      <c r="TQJ6" s="125"/>
      <c r="TQK6" s="125"/>
      <c r="TQL6" s="125"/>
      <c r="TQM6" s="125"/>
      <c r="TQN6" s="125"/>
      <c r="TQO6" s="125"/>
      <c r="TQP6" s="125"/>
      <c r="TQQ6" s="125"/>
      <c r="TQR6" s="125"/>
      <c r="TQS6" s="125"/>
      <c r="TQT6" s="125"/>
      <c r="TQU6" s="125"/>
      <c r="TQV6" s="125"/>
      <c r="TQW6" s="125"/>
      <c r="TQX6" s="125"/>
      <c r="TQY6" s="125"/>
      <c r="TQZ6" s="125"/>
      <c r="TRA6" s="125"/>
      <c r="TRB6" s="125"/>
      <c r="TRC6" s="125"/>
      <c r="TRD6" s="125"/>
      <c r="TRE6" s="125"/>
      <c r="TRF6" s="125"/>
      <c r="TRG6" s="125"/>
      <c r="TRH6" s="125"/>
      <c r="TRI6" s="125"/>
      <c r="TRJ6" s="125"/>
      <c r="TRK6" s="125"/>
      <c r="TRL6" s="125"/>
      <c r="TRM6" s="125"/>
      <c r="TRN6" s="125"/>
      <c r="TRO6" s="125"/>
      <c r="TRP6" s="125"/>
      <c r="TRQ6" s="125"/>
      <c r="TRR6" s="125"/>
      <c r="TRS6" s="125"/>
      <c r="TRT6" s="125"/>
      <c r="TRU6" s="125"/>
      <c r="TRV6" s="125"/>
      <c r="TRW6" s="125"/>
      <c r="TRX6" s="125"/>
      <c r="TRY6" s="125"/>
      <c r="TRZ6" s="125"/>
      <c r="TSA6" s="125"/>
      <c r="TSB6" s="125"/>
      <c r="TSC6" s="125"/>
      <c r="TSD6" s="125"/>
      <c r="TSE6" s="125"/>
      <c r="TSF6" s="125"/>
      <c r="TSG6" s="125"/>
      <c r="TSH6" s="125"/>
      <c r="TSI6" s="125"/>
      <c r="TSJ6" s="125"/>
      <c r="TSK6" s="125"/>
      <c r="TSL6" s="125"/>
      <c r="TSM6" s="125"/>
      <c r="TSN6" s="125"/>
      <c r="TSO6" s="125"/>
      <c r="TSP6" s="125"/>
      <c r="TSQ6" s="125"/>
      <c r="TSR6" s="125"/>
      <c r="TSS6" s="125"/>
      <c r="TST6" s="125"/>
      <c r="TSU6" s="125"/>
      <c r="TSV6" s="125"/>
      <c r="TSW6" s="125"/>
      <c r="TSX6" s="125"/>
      <c r="TSY6" s="125"/>
      <c r="TSZ6" s="125"/>
      <c r="TTA6" s="125"/>
      <c r="TTB6" s="125"/>
      <c r="TTC6" s="125"/>
      <c r="TTD6" s="125"/>
      <c r="TTE6" s="125"/>
      <c r="TTF6" s="125"/>
      <c r="TTG6" s="125"/>
      <c r="TTH6" s="125"/>
      <c r="TTI6" s="125"/>
      <c r="TTJ6" s="125"/>
      <c r="TTK6" s="125"/>
      <c r="TTL6" s="125"/>
      <c r="TTM6" s="125"/>
      <c r="TTN6" s="125"/>
      <c r="TTO6" s="125"/>
      <c r="TTP6" s="125"/>
      <c r="TTQ6" s="125"/>
      <c r="TTR6" s="125"/>
      <c r="TTS6" s="125"/>
      <c r="TTT6" s="125"/>
      <c r="TTU6" s="125"/>
      <c r="TTV6" s="125"/>
      <c r="TTW6" s="125"/>
      <c r="TTX6" s="125"/>
      <c r="TTY6" s="125"/>
      <c r="TTZ6" s="125"/>
      <c r="TUA6" s="125"/>
      <c r="TUB6" s="125"/>
      <c r="TUC6" s="125"/>
      <c r="TUD6" s="125"/>
      <c r="TUE6" s="125"/>
      <c r="TUF6" s="125"/>
      <c r="TUG6" s="125"/>
      <c r="TUH6" s="125"/>
      <c r="TUI6" s="125"/>
      <c r="TUJ6" s="125"/>
      <c r="TUK6" s="125"/>
      <c r="TUL6" s="125"/>
      <c r="TUM6" s="125"/>
      <c r="TUN6" s="125"/>
      <c r="TUO6" s="125"/>
      <c r="TUP6" s="125"/>
      <c r="TUQ6" s="125"/>
      <c r="TUR6" s="125"/>
      <c r="TUS6" s="125"/>
      <c r="TUT6" s="125"/>
      <c r="TUU6" s="125"/>
      <c r="TUV6" s="125"/>
      <c r="TUW6" s="125"/>
      <c r="TUX6" s="125"/>
      <c r="TUY6" s="125"/>
      <c r="TUZ6" s="125"/>
      <c r="TVA6" s="125"/>
      <c r="TVB6" s="125"/>
      <c r="TVC6" s="125"/>
      <c r="TVD6" s="125"/>
      <c r="TVE6" s="125"/>
      <c r="TVF6" s="125"/>
      <c r="TVG6" s="125"/>
      <c r="TVH6" s="125"/>
      <c r="TVI6" s="125"/>
      <c r="TVJ6" s="125"/>
      <c r="TVK6" s="125"/>
      <c r="TVL6" s="125"/>
      <c r="TVM6" s="125"/>
      <c r="TVN6" s="125"/>
      <c r="TVO6" s="125"/>
      <c r="TVP6" s="125"/>
      <c r="TVQ6" s="125"/>
      <c r="TVR6" s="125"/>
      <c r="TVS6" s="125"/>
      <c r="TVT6" s="125"/>
      <c r="TVU6" s="125"/>
      <c r="TVV6" s="125"/>
      <c r="TVW6" s="125"/>
      <c r="TVX6" s="125"/>
      <c r="TVY6" s="125"/>
      <c r="TVZ6" s="125"/>
      <c r="TWA6" s="125"/>
      <c r="TWB6" s="125"/>
      <c r="TWC6" s="125"/>
      <c r="TWD6" s="125"/>
      <c r="TWE6" s="125"/>
      <c r="TWF6" s="125"/>
      <c r="TWG6" s="125"/>
      <c r="TWH6" s="125"/>
      <c r="TWI6" s="125"/>
      <c r="TWJ6" s="125"/>
      <c r="TWK6" s="125"/>
      <c r="TWL6" s="125"/>
      <c r="TWM6" s="125"/>
      <c r="TWN6" s="125"/>
      <c r="TWO6" s="125"/>
      <c r="TWP6" s="125"/>
      <c r="TWQ6" s="125"/>
      <c r="TWR6" s="125"/>
      <c r="TWS6" s="125"/>
      <c r="TWT6" s="125"/>
      <c r="TWU6" s="125"/>
      <c r="TWV6" s="125"/>
      <c r="TWW6" s="125"/>
      <c r="TWX6" s="125"/>
      <c r="TWY6" s="125"/>
      <c r="TWZ6" s="125"/>
      <c r="TXA6" s="125"/>
      <c r="TXB6" s="125"/>
      <c r="TXC6" s="125"/>
      <c r="TXD6" s="125"/>
      <c r="TXE6" s="125"/>
      <c r="TXF6" s="125"/>
      <c r="TXG6" s="125"/>
      <c r="TXH6" s="125"/>
      <c r="TXI6" s="125"/>
      <c r="TXJ6" s="125"/>
      <c r="TXK6" s="125"/>
      <c r="TXL6" s="125"/>
      <c r="TXM6" s="125"/>
      <c r="TXN6" s="125"/>
      <c r="TXO6" s="125"/>
      <c r="TXP6" s="125"/>
      <c r="TXQ6" s="125"/>
      <c r="TXR6" s="125"/>
      <c r="TXS6" s="125"/>
      <c r="TXT6" s="125"/>
      <c r="TXU6" s="125"/>
      <c r="TXV6" s="125"/>
      <c r="TXW6" s="125"/>
      <c r="TXX6" s="125"/>
      <c r="TXY6" s="125"/>
      <c r="TXZ6" s="125"/>
      <c r="TYA6" s="125"/>
      <c r="TYB6" s="125"/>
      <c r="TYC6" s="125"/>
      <c r="TYD6" s="125"/>
      <c r="TYE6" s="125"/>
      <c r="TYF6" s="125"/>
      <c r="TYG6" s="125"/>
      <c r="TYH6" s="125"/>
      <c r="TYI6" s="125"/>
      <c r="TYJ6" s="125"/>
      <c r="TYK6" s="125"/>
      <c r="TYL6" s="125"/>
      <c r="TYM6" s="125"/>
      <c r="TYN6" s="125"/>
      <c r="TYO6" s="125"/>
      <c r="TYP6" s="125"/>
      <c r="TYQ6" s="125"/>
      <c r="TYR6" s="125"/>
      <c r="TYS6" s="125"/>
      <c r="TYT6" s="125"/>
      <c r="TYU6" s="125"/>
      <c r="TYV6" s="125"/>
      <c r="TYW6" s="125"/>
      <c r="TYX6" s="125"/>
      <c r="TYY6" s="125"/>
      <c r="TYZ6" s="125"/>
      <c r="TZA6" s="125"/>
      <c r="TZB6" s="125"/>
      <c r="TZC6" s="125"/>
      <c r="TZD6" s="125"/>
      <c r="TZE6" s="125"/>
      <c r="TZF6" s="125"/>
      <c r="TZG6" s="125"/>
      <c r="TZH6" s="125"/>
      <c r="TZI6" s="125"/>
      <c r="TZJ6" s="125"/>
      <c r="TZK6" s="125"/>
      <c r="TZL6" s="125"/>
      <c r="TZM6" s="125"/>
      <c r="TZN6" s="125"/>
      <c r="TZO6" s="125"/>
      <c r="TZP6" s="125"/>
      <c r="TZQ6" s="125"/>
      <c r="TZR6" s="125"/>
      <c r="TZS6" s="125"/>
      <c r="TZT6" s="125"/>
      <c r="TZU6" s="125"/>
      <c r="TZV6" s="125"/>
      <c r="TZW6" s="125"/>
      <c r="TZX6" s="125"/>
      <c r="TZY6" s="125"/>
      <c r="TZZ6" s="125"/>
      <c r="UAA6" s="125"/>
      <c r="UAB6" s="125"/>
      <c r="UAC6" s="125"/>
      <c r="UAD6" s="125"/>
      <c r="UAE6" s="125"/>
      <c r="UAF6" s="125"/>
      <c r="UAG6" s="125"/>
      <c r="UAH6" s="125"/>
      <c r="UAI6" s="125"/>
      <c r="UAJ6" s="125"/>
      <c r="UAK6" s="125"/>
      <c r="UAL6" s="125"/>
      <c r="UAM6" s="125"/>
      <c r="UAN6" s="125"/>
      <c r="UAO6" s="125"/>
      <c r="UAP6" s="125"/>
      <c r="UAQ6" s="125"/>
      <c r="UAR6" s="125"/>
      <c r="UAS6" s="125"/>
      <c r="UAT6" s="125"/>
      <c r="UAU6" s="125"/>
      <c r="UAV6" s="125"/>
      <c r="UAW6" s="125"/>
      <c r="UAX6" s="125"/>
      <c r="UAY6" s="125"/>
      <c r="UAZ6" s="125"/>
      <c r="UBA6" s="125"/>
      <c r="UBB6" s="125"/>
      <c r="UBC6" s="125"/>
      <c r="UBD6" s="125"/>
      <c r="UBE6" s="125"/>
      <c r="UBF6" s="125"/>
      <c r="UBG6" s="125"/>
      <c r="UBH6" s="125"/>
      <c r="UBI6" s="125"/>
      <c r="UBJ6" s="125"/>
      <c r="UBK6" s="125"/>
      <c r="UBL6" s="125"/>
      <c r="UBM6" s="125"/>
      <c r="UBN6" s="125"/>
      <c r="UBO6" s="125"/>
      <c r="UBP6" s="125"/>
      <c r="UBQ6" s="125"/>
      <c r="UBR6" s="125"/>
      <c r="UBS6" s="125"/>
      <c r="UBT6" s="125"/>
      <c r="UBU6" s="125"/>
      <c r="UBV6" s="125"/>
      <c r="UBW6" s="125"/>
      <c r="UBX6" s="125"/>
      <c r="UBY6" s="125"/>
      <c r="UBZ6" s="125"/>
      <c r="UCA6" s="125"/>
      <c r="UCB6" s="125"/>
      <c r="UCC6" s="125"/>
      <c r="UCD6" s="125"/>
      <c r="UCE6" s="125"/>
      <c r="UCF6" s="125"/>
      <c r="UCG6" s="125"/>
      <c r="UCH6" s="125"/>
      <c r="UCI6" s="125"/>
      <c r="UCJ6" s="125"/>
      <c r="UCK6" s="125"/>
      <c r="UCL6" s="125"/>
      <c r="UCM6" s="125"/>
      <c r="UCN6" s="125"/>
      <c r="UCO6" s="125"/>
      <c r="UCP6" s="125"/>
      <c r="UCQ6" s="125"/>
      <c r="UCR6" s="125"/>
      <c r="UCS6" s="125"/>
      <c r="UCT6" s="125"/>
      <c r="UCU6" s="125"/>
      <c r="UCV6" s="125"/>
      <c r="UCW6" s="125"/>
      <c r="UCX6" s="125"/>
      <c r="UCY6" s="125"/>
      <c r="UCZ6" s="125"/>
      <c r="UDA6" s="125"/>
      <c r="UDB6" s="125"/>
      <c r="UDC6" s="125"/>
      <c r="UDD6" s="125"/>
      <c r="UDE6" s="125"/>
      <c r="UDF6" s="125"/>
      <c r="UDG6" s="125"/>
      <c r="UDH6" s="125"/>
      <c r="UDI6" s="125"/>
      <c r="UDJ6" s="125"/>
      <c r="UDK6" s="125"/>
      <c r="UDL6" s="125"/>
      <c r="UDM6" s="125"/>
      <c r="UDN6" s="125"/>
      <c r="UDO6" s="125"/>
      <c r="UDP6" s="125"/>
      <c r="UDQ6" s="125"/>
      <c r="UDR6" s="125"/>
      <c r="UDS6" s="125"/>
      <c r="UDT6" s="125"/>
      <c r="UDU6" s="125"/>
      <c r="UDV6" s="125"/>
      <c r="UDW6" s="125"/>
      <c r="UDX6" s="125"/>
      <c r="UDY6" s="125"/>
      <c r="UDZ6" s="125"/>
      <c r="UEA6" s="125"/>
      <c r="UEB6" s="125"/>
      <c r="UEC6" s="125"/>
      <c r="UED6" s="125"/>
      <c r="UEE6" s="125"/>
      <c r="UEF6" s="125"/>
      <c r="UEG6" s="125"/>
      <c r="UEH6" s="125"/>
      <c r="UEI6" s="125"/>
      <c r="UEJ6" s="125"/>
      <c r="UEK6" s="125"/>
      <c r="UEL6" s="125"/>
      <c r="UEM6" s="125"/>
      <c r="UEN6" s="125"/>
      <c r="UEO6" s="125"/>
      <c r="UEP6" s="125"/>
      <c r="UEQ6" s="125"/>
      <c r="UER6" s="125"/>
      <c r="UES6" s="125"/>
      <c r="UET6" s="125"/>
      <c r="UEU6" s="125"/>
      <c r="UEV6" s="125"/>
      <c r="UEW6" s="125"/>
      <c r="UEX6" s="125"/>
      <c r="UEY6" s="125"/>
      <c r="UEZ6" s="125"/>
      <c r="UFA6" s="125"/>
      <c r="UFB6" s="125"/>
      <c r="UFC6" s="125"/>
      <c r="UFD6" s="125"/>
      <c r="UFE6" s="125"/>
      <c r="UFF6" s="125"/>
      <c r="UFG6" s="125"/>
      <c r="UFH6" s="125"/>
      <c r="UFI6" s="125"/>
      <c r="UFJ6" s="125"/>
      <c r="UFK6" s="125"/>
      <c r="UFL6" s="125"/>
      <c r="UFM6" s="125"/>
      <c r="UFN6" s="125"/>
      <c r="UFO6" s="125"/>
      <c r="UFP6" s="125"/>
      <c r="UFQ6" s="125"/>
      <c r="UFR6" s="125"/>
      <c r="UFS6" s="125"/>
      <c r="UFT6" s="125"/>
      <c r="UFU6" s="125"/>
      <c r="UFV6" s="125"/>
      <c r="UFW6" s="125"/>
      <c r="UFX6" s="125"/>
      <c r="UFY6" s="125"/>
      <c r="UFZ6" s="125"/>
      <c r="UGA6" s="125"/>
      <c r="UGB6" s="125"/>
      <c r="UGC6" s="125"/>
      <c r="UGD6" s="125"/>
      <c r="UGE6" s="125"/>
      <c r="UGF6" s="125"/>
      <c r="UGG6" s="125"/>
      <c r="UGH6" s="125"/>
      <c r="UGI6" s="125"/>
      <c r="UGJ6" s="125"/>
      <c r="UGK6" s="125"/>
      <c r="UGL6" s="125"/>
      <c r="UGM6" s="125"/>
      <c r="UGN6" s="125"/>
      <c r="UGO6" s="125"/>
      <c r="UGP6" s="125"/>
      <c r="UGQ6" s="125"/>
      <c r="UGR6" s="125"/>
      <c r="UGS6" s="125"/>
      <c r="UGT6" s="125"/>
      <c r="UGU6" s="125"/>
      <c r="UGV6" s="125"/>
      <c r="UGW6" s="125"/>
      <c r="UGX6" s="125"/>
      <c r="UGY6" s="125"/>
      <c r="UGZ6" s="125"/>
      <c r="UHA6" s="125"/>
      <c r="UHB6" s="125"/>
      <c r="UHC6" s="125"/>
      <c r="UHD6" s="125"/>
      <c r="UHE6" s="125"/>
      <c r="UHF6" s="125"/>
      <c r="UHG6" s="125"/>
      <c r="UHH6" s="125"/>
      <c r="UHI6" s="125"/>
      <c r="UHJ6" s="125"/>
      <c r="UHK6" s="125"/>
      <c r="UHL6" s="125"/>
      <c r="UHM6" s="125"/>
      <c r="UHN6" s="125"/>
      <c r="UHO6" s="125"/>
      <c r="UHP6" s="125"/>
      <c r="UHQ6" s="125"/>
      <c r="UHR6" s="125"/>
      <c r="UHS6" s="125"/>
      <c r="UHT6" s="125"/>
      <c r="UHU6" s="125"/>
      <c r="UHV6" s="125"/>
      <c r="UHW6" s="125"/>
      <c r="UHX6" s="125"/>
      <c r="UHY6" s="125"/>
      <c r="UHZ6" s="125"/>
      <c r="UIA6" s="125"/>
      <c r="UIB6" s="125"/>
      <c r="UIC6" s="125"/>
      <c r="UID6" s="125"/>
      <c r="UIE6" s="125"/>
      <c r="UIF6" s="125"/>
      <c r="UIG6" s="125"/>
      <c r="UIH6" s="125"/>
      <c r="UII6" s="125"/>
      <c r="UIJ6" s="125"/>
      <c r="UIK6" s="125"/>
      <c r="UIL6" s="125"/>
      <c r="UIM6" s="125"/>
      <c r="UIN6" s="125"/>
      <c r="UIO6" s="125"/>
      <c r="UIP6" s="125"/>
      <c r="UIQ6" s="125"/>
      <c r="UIR6" s="125"/>
      <c r="UIS6" s="125"/>
      <c r="UIT6" s="125"/>
      <c r="UIU6" s="125"/>
      <c r="UIV6" s="125"/>
      <c r="UIW6" s="125"/>
      <c r="UIX6" s="125"/>
      <c r="UIY6" s="125"/>
      <c r="UIZ6" s="125"/>
      <c r="UJA6" s="125"/>
      <c r="UJB6" s="125"/>
      <c r="UJC6" s="125"/>
      <c r="UJD6" s="125"/>
      <c r="UJE6" s="125"/>
      <c r="UJF6" s="125"/>
      <c r="UJG6" s="125"/>
      <c r="UJH6" s="125"/>
      <c r="UJI6" s="125"/>
      <c r="UJJ6" s="125"/>
      <c r="UJK6" s="125"/>
      <c r="UJL6" s="125"/>
      <c r="UJM6" s="125"/>
      <c r="UJN6" s="125"/>
      <c r="UJO6" s="125"/>
      <c r="UJP6" s="125"/>
      <c r="UJQ6" s="125"/>
      <c r="UJR6" s="125"/>
      <c r="UJS6" s="125"/>
      <c r="UJT6" s="125"/>
      <c r="UJU6" s="125"/>
      <c r="UJV6" s="125"/>
      <c r="UJW6" s="125"/>
      <c r="UJX6" s="125"/>
      <c r="UJY6" s="125"/>
      <c r="UJZ6" s="125"/>
      <c r="UKA6" s="125"/>
      <c r="UKB6" s="125"/>
      <c r="UKC6" s="125"/>
      <c r="UKD6" s="125"/>
      <c r="UKE6" s="125"/>
      <c r="UKF6" s="125"/>
      <c r="UKG6" s="125"/>
      <c r="UKH6" s="125"/>
      <c r="UKI6" s="125"/>
      <c r="UKJ6" s="125"/>
      <c r="UKK6" s="125"/>
      <c r="UKL6" s="125"/>
      <c r="UKM6" s="125"/>
      <c r="UKN6" s="125"/>
      <c r="UKO6" s="125"/>
      <c r="UKP6" s="125"/>
      <c r="UKQ6" s="125"/>
      <c r="UKR6" s="125"/>
      <c r="UKS6" s="125"/>
      <c r="UKT6" s="125"/>
      <c r="UKU6" s="125"/>
      <c r="UKV6" s="125"/>
      <c r="UKW6" s="125"/>
      <c r="UKX6" s="125"/>
      <c r="UKY6" s="125"/>
      <c r="UKZ6" s="125"/>
      <c r="ULA6" s="125"/>
      <c r="ULB6" s="125"/>
      <c r="ULC6" s="125"/>
      <c r="ULD6" s="125"/>
      <c r="ULE6" s="125"/>
      <c r="ULF6" s="125"/>
      <c r="ULG6" s="125"/>
      <c r="ULH6" s="125"/>
      <c r="ULI6" s="125"/>
      <c r="ULJ6" s="125"/>
      <c r="ULK6" s="125"/>
      <c r="ULL6" s="125"/>
      <c r="ULM6" s="125"/>
      <c r="ULN6" s="125"/>
      <c r="ULO6" s="125"/>
      <c r="ULP6" s="125"/>
      <c r="ULQ6" s="125"/>
      <c r="ULR6" s="125"/>
      <c r="ULS6" s="125"/>
      <c r="ULT6" s="125"/>
      <c r="ULU6" s="125"/>
      <c r="ULV6" s="125"/>
      <c r="ULW6" s="125"/>
      <c r="ULX6" s="125"/>
      <c r="ULY6" s="125"/>
      <c r="ULZ6" s="125"/>
      <c r="UMA6" s="125"/>
      <c r="UMB6" s="125"/>
      <c r="UMC6" s="125"/>
      <c r="UMD6" s="125"/>
      <c r="UME6" s="125"/>
      <c r="UMF6" s="125"/>
      <c r="UMG6" s="125"/>
      <c r="UMH6" s="125"/>
      <c r="UMI6" s="125"/>
      <c r="UMJ6" s="125"/>
      <c r="UMK6" s="125"/>
      <c r="UML6" s="125"/>
      <c r="UMM6" s="125"/>
      <c r="UMN6" s="125"/>
      <c r="UMO6" s="125"/>
      <c r="UMP6" s="125"/>
      <c r="UMQ6" s="125"/>
      <c r="UMR6" s="125"/>
      <c r="UMS6" s="125"/>
      <c r="UMT6" s="125"/>
      <c r="UMU6" s="125"/>
      <c r="UMV6" s="125"/>
      <c r="UMW6" s="125"/>
      <c r="UMX6" s="125"/>
      <c r="UMY6" s="125"/>
      <c r="UMZ6" s="125"/>
      <c r="UNA6" s="125"/>
      <c r="UNB6" s="125"/>
      <c r="UNC6" s="125"/>
      <c r="UND6" s="125"/>
      <c r="UNE6" s="125"/>
      <c r="UNF6" s="125"/>
      <c r="UNG6" s="125"/>
      <c r="UNH6" s="125"/>
      <c r="UNI6" s="125"/>
      <c r="UNJ6" s="125"/>
      <c r="UNK6" s="125"/>
      <c r="UNL6" s="125"/>
      <c r="UNM6" s="125"/>
      <c r="UNN6" s="125"/>
      <c r="UNO6" s="125"/>
      <c r="UNP6" s="125"/>
      <c r="UNQ6" s="125"/>
      <c r="UNR6" s="125"/>
      <c r="UNS6" s="125"/>
      <c r="UNT6" s="125"/>
      <c r="UNU6" s="125"/>
      <c r="UNV6" s="125"/>
      <c r="UNW6" s="125"/>
      <c r="UNX6" s="125"/>
      <c r="UNY6" s="125"/>
      <c r="UNZ6" s="125"/>
      <c r="UOA6" s="125"/>
      <c r="UOB6" s="125"/>
      <c r="UOC6" s="125"/>
      <c r="UOD6" s="125"/>
      <c r="UOE6" s="125"/>
      <c r="UOF6" s="125"/>
      <c r="UOG6" s="125"/>
      <c r="UOH6" s="125"/>
      <c r="UOI6" s="125"/>
      <c r="UOJ6" s="125"/>
      <c r="UOK6" s="125"/>
      <c r="UOL6" s="125"/>
      <c r="UOM6" s="125"/>
      <c r="UON6" s="125"/>
      <c r="UOO6" s="125"/>
      <c r="UOP6" s="125"/>
      <c r="UOQ6" s="125"/>
      <c r="UOR6" s="125"/>
      <c r="UOS6" s="125"/>
      <c r="UOT6" s="125"/>
      <c r="UOU6" s="125"/>
      <c r="UOV6" s="125"/>
      <c r="UOW6" s="125"/>
      <c r="UOX6" s="125"/>
      <c r="UOY6" s="125"/>
      <c r="UOZ6" s="125"/>
      <c r="UPA6" s="125"/>
      <c r="UPB6" s="125"/>
      <c r="UPC6" s="125"/>
      <c r="UPD6" s="125"/>
      <c r="UPE6" s="125"/>
      <c r="UPF6" s="125"/>
      <c r="UPG6" s="125"/>
      <c r="UPH6" s="125"/>
      <c r="UPI6" s="125"/>
      <c r="UPJ6" s="125"/>
      <c r="UPK6" s="125"/>
      <c r="UPL6" s="125"/>
      <c r="UPM6" s="125"/>
      <c r="UPN6" s="125"/>
      <c r="UPO6" s="125"/>
      <c r="UPP6" s="125"/>
      <c r="UPQ6" s="125"/>
      <c r="UPR6" s="125"/>
      <c r="UPS6" s="125"/>
      <c r="UPT6" s="125"/>
      <c r="UPU6" s="125"/>
      <c r="UPV6" s="125"/>
      <c r="UPW6" s="125"/>
      <c r="UPX6" s="125"/>
      <c r="UPY6" s="125"/>
      <c r="UPZ6" s="125"/>
      <c r="UQA6" s="125"/>
      <c r="UQB6" s="125"/>
      <c r="UQC6" s="125"/>
      <c r="UQD6" s="125"/>
      <c r="UQE6" s="125"/>
      <c r="UQF6" s="125"/>
      <c r="UQG6" s="125"/>
      <c r="UQH6" s="125"/>
      <c r="UQI6" s="125"/>
      <c r="UQJ6" s="125"/>
      <c r="UQK6" s="125"/>
      <c r="UQL6" s="125"/>
      <c r="UQM6" s="125"/>
      <c r="UQN6" s="125"/>
      <c r="UQO6" s="125"/>
      <c r="UQP6" s="125"/>
      <c r="UQQ6" s="125"/>
      <c r="UQR6" s="125"/>
      <c r="UQS6" s="125"/>
      <c r="UQT6" s="125"/>
      <c r="UQU6" s="125"/>
      <c r="UQV6" s="125"/>
      <c r="UQW6" s="125"/>
      <c r="UQX6" s="125"/>
      <c r="UQY6" s="125"/>
      <c r="UQZ6" s="125"/>
      <c r="URA6" s="125"/>
      <c r="URB6" s="125"/>
      <c r="URC6" s="125"/>
      <c r="URD6" s="125"/>
      <c r="URE6" s="125"/>
      <c r="URF6" s="125"/>
      <c r="URG6" s="125"/>
      <c r="URH6" s="125"/>
      <c r="URI6" s="125"/>
      <c r="URJ6" s="125"/>
      <c r="URK6" s="125"/>
      <c r="URL6" s="125"/>
      <c r="URM6" s="125"/>
      <c r="URN6" s="125"/>
      <c r="URO6" s="125"/>
      <c r="URP6" s="125"/>
      <c r="URQ6" s="125"/>
      <c r="URR6" s="125"/>
      <c r="URS6" s="125"/>
      <c r="URT6" s="125"/>
      <c r="URU6" s="125"/>
      <c r="URV6" s="125"/>
      <c r="URW6" s="125"/>
      <c r="URX6" s="125"/>
      <c r="URY6" s="125"/>
      <c r="URZ6" s="125"/>
      <c r="USA6" s="125"/>
      <c r="USB6" s="125"/>
      <c r="USC6" s="125"/>
      <c r="USD6" s="125"/>
      <c r="USE6" s="125"/>
      <c r="USF6" s="125"/>
      <c r="USG6" s="125"/>
      <c r="USH6" s="125"/>
      <c r="USI6" s="125"/>
      <c r="USJ6" s="125"/>
      <c r="USK6" s="125"/>
      <c r="USL6" s="125"/>
      <c r="USM6" s="125"/>
      <c r="USN6" s="125"/>
      <c r="USO6" s="125"/>
      <c r="USP6" s="125"/>
      <c r="USQ6" s="125"/>
      <c r="USR6" s="125"/>
      <c r="USS6" s="125"/>
      <c r="UST6" s="125"/>
      <c r="USU6" s="125"/>
      <c r="USV6" s="125"/>
      <c r="USW6" s="125"/>
      <c r="USX6" s="125"/>
      <c r="USY6" s="125"/>
      <c r="USZ6" s="125"/>
      <c r="UTA6" s="125"/>
      <c r="UTB6" s="125"/>
      <c r="UTC6" s="125"/>
      <c r="UTD6" s="125"/>
      <c r="UTE6" s="125"/>
      <c r="UTF6" s="125"/>
      <c r="UTG6" s="125"/>
      <c r="UTH6" s="125"/>
      <c r="UTI6" s="125"/>
      <c r="UTJ6" s="125"/>
      <c r="UTK6" s="125"/>
      <c r="UTL6" s="125"/>
      <c r="UTM6" s="125"/>
      <c r="UTN6" s="125"/>
      <c r="UTO6" s="125"/>
      <c r="UTP6" s="125"/>
      <c r="UTQ6" s="125"/>
      <c r="UTR6" s="125"/>
      <c r="UTS6" s="125"/>
      <c r="UTT6" s="125"/>
      <c r="UTU6" s="125"/>
      <c r="UTV6" s="125"/>
      <c r="UTW6" s="125"/>
      <c r="UTX6" s="125"/>
      <c r="UTY6" s="125"/>
      <c r="UTZ6" s="125"/>
      <c r="UUA6" s="125"/>
      <c r="UUB6" s="125"/>
      <c r="UUC6" s="125"/>
      <c r="UUD6" s="125"/>
      <c r="UUE6" s="125"/>
      <c r="UUF6" s="125"/>
      <c r="UUG6" s="125"/>
      <c r="UUH6" s="125"/>
      <c r="UUI6" s="125"/>
      <c r="UUJ6" s="125"/>
      <c r="UUK6" s="125"/>
      <c r="UUL6" s="125"/>
      <c r="UUM6" s="125"/>
      <c r="UUN6" s="125"/>
      <c r="UUO6" s="125"/>
      <c r="UUP6" s="125"/>
      <c r="UUQ6" s="125"/>
      <c r="UUR6" s="125"/>
      <c r="UUS6" s="125"/>
      <c r="UUT6" s="125"/>
      <c r="UUU6" s="125"/>
      <c r="UUV6" s="125"/>
      <c r="UUW6" s="125"/>
      <c r="UUX6" s="125"/>
      <c r="UUY6" s="125"/>
      <c r="UUZ6" s="125"/>
      <c r="UVA6" s="125"/>
      <c r="UVB6" s="125"/>
      <c r="UVC6" s="125"/>
      <c r="UVD6" s="125"/>
      <c r="UVE6" s="125"/>
      <c r="UVF6" s="125"/>
      <c r="UVG6" s="125"/>
      <c r="UVH6" s="125"/>
      <c r="UVI6" s="125"/>
      <c r="UVJ6" s="125"/>
      <c r="UVK6" s="125"/>
      <c r="UVL6" s="125"/>
      <c r="UVM6" s="125"/>
      <c r="UVN6" s="125"/>
      <c r="UVO6" s="125"/>
      <c r="UVP6" s="125"/>
      <c r="UVQ6" s="125"/>
      <c r="UVR6" s="125"/>
      <c r="UVS6" s="125"/>
      <c r="UVT6" s="125"/>
      <c r="UVU6" s="125"/>
      <c r="UVV6" s="125"/>
      <c r="UVW6" s="125"/>
      <c r="UVX6" s="125"/>
      <c r="UVY6" s="125"/>
      <c r="UVZ6" s="125"/>
      <c r="UWA6" s="125"/>
      <c r="UWB6" s="125"/>
      <c r="UWC6" s="125"/>
      <c r="UWD6" s="125"/>
      <c r="UWE6" s="125"/>
      <c r="UWF6" s="125"/>
      <c r="UWG6" s="125"/>
      <c r="UWH6" s="125"/>
      <c r="UWI6" s="125"/>
      <c r="UWJ6" s="125"/>
      <c r="UWK6" s="125"/>
      <c r="UWL6" s="125"/>
      <c r="UWM6" s="125"/>
      <c r="UWN6" s="125"/>
      <c r="UWO6" s="125"/>
      <c r="UWP6" s="125"/>
      <c r="UWQ6" s="125"/>
      <c r="UWR6" s="125"/>
      <c r="UWS6" s="125"/>
      <c r="UWT6" s="125"/>
      <c r="UWU6" s="125"/>
      <c r="UWV6" s="125"/>
      <c r="UWW6" s="125"/>
      <c r="UWX6" s="125"/>
      <c r="UWY6" s="125"/>
      <c r="UWZ6" s="125"/>
      <c r="UXA6" s="125"/>
      <c r="UXB6" s="125"/>
      <c r="UXC6" s="125"/>
      <c r="UXD6" s="125"/>
      <c r="UXE6" s="125"/>
      <c r="UXF6" s="125"/>
      <c r="UXG6" s="125"/>
      <c r="UXH6" s="125"/>
      <c r="UXI6" s="125"/>
      <c r="UXJ6" s="125"/>
      <c r="UXK6" s="125"/>
      <c r="UXL6" s="125"/>
      <c r="UXM6" s="125"/>
      <c r="UXN6" s="125"/>
      <c r="UXO6" s="125"/>
      <c r="UXP6" s="125"/>
      <c r="UXQ6" s="125"/>
      <c r="UXR6" s="125"/>
      <c r="UXS6" s="125"/>
      <c r="UXT6" s="125"/>
      <c r="UXU6" s="125"/>
      <c r="UXV6" s="125"/>
      <c r="UXW6" s="125"/>
      <c r="UXX6" s="125"/>
      <c r="UXY6" s="125"/>
      <c r="UXZ6" s="125"/>
      <c r="UYA6" s="125"/>
      <c r="UYB6" s="125"/>
      <c r="UYC6" s="125"/>
      <c r="UYD6" s="125"/>
      <c r="UYE6" s="125"/>
      <c r="UYF6" s="125"/>
      <c r="UYG6" s="125"/>
      <c r="UYH6" s="125"/>
      <c r="UYI6" s="125"/>
      <c r="UYJ6" s="125"/>
      <c r="UYK6" s="125"/>
      <c r="UYL6" s="125"/>
      <c r="UYM6" s="125"/>
      <c r="UYN6" s="125"/>
      <c r="UYO6" s="125"/>
      <c r="UYP6" s="125"/>
      <c r="UYQ6" s="125"/>
      <c r="UYR6" s="125"/>
      <c r="UYS6" s="125"/>
      <c r="UYT6" s="125"/>
      <c r="UYU6" s="125"/>
      <c r="UYV6" s="125"/>
      <c r="UYW6" s="125"/>
      <c r="UYX6" s="125"/>
      <c r="UYY6" s="125"/>
      <c r="UYZ6" s="125"/>
      <c r="UZA6" s="125"/>
      <c r="UZB6" s="125"/>
      <c r="UZC6" s="125"/>
      <c r="UZD6" s="125"/>
      <c r="UZE6" s="125"/>
      <c r="UZF6" s="125"/>
      <c r="UZG6" s="125"/>
      <c r="UZH6" s="125"/>
      <c r="UZI6" s="125"/>
      <c r="UZJ6" s="125"/>
      <c r="UZK6" s="125"/>
      <c r="UZL6" s="125"/>
      <c r="UZM6" s="125"/>
      <c r="UZN6" s="125"/>
      <c r="UZO6" s="125"/>
      <c r="UZP6" s="125"/>
      <c r="UZQ6" s="125"/>
      <c r="UZR6" s="125"/>
      <c r="UZS6" s="125"/>
      <c r="UZT6" s="125"/>
      <c r="UZU6" s="125"/>
      <c r="UZV6" s="125"/>
      <c r="UZW6" s="125"/>
      <c r="UZX6" s="125"/>
      <c r="UZY6" s="125"/>
      <c r="UZZ6" s="125"/>
      <c r="VAA6" s="125"/>
      <c r="VAB6" s="125"/>
      <c r="VAC6" s="125"/>
      <c r="VAD6" s="125"/>
      <c r="VAE6" s="125"/>
      <c r="VAF6" s="125"/>
      <c r="VAG6" s="125"/>
      <c r="VAH6" s="125"/>
      <c r="VAI6" s="125"/>
      <c r="VAJ6" s="125"/>
      <c r="VAK6" s="125"/>
      <c r="VAL6" s="125"/>
      <c r="VAM6" s="125"/>
      <c r="VAN6" s="125"/>
      <c r="VAO6" s="125"/>
      <c r="VAP6" s="125"/>
      <c r="VAQ6" s="125"/>
      <c r="VAR6" s="125"/>
      <c r="VAS6" s="125"/>
      <c r="VAT6" s="125"/>
      <c r="VAU6" s="125"/>
      <c r="VAV6" s="125"/>
      <c r="VAW6" s="125"/>
      <c r="VAX6" s="125"/>
      <c r="VAY6" s="125"/>
      <c r="VAZ6" s="125"/>
      <c r="VBA6" s="125"/>
      <c r="VBB6" s="125"/>
      <c r="VBC6" s="125"/>
      <c r="VBD6" s="125"/>
      <c r="VBE6" s="125"/>
      <c r="VBF6" s="125"/>
      <c r="VBG6" s="125"/>
      <c r="VBH6" s="125"/>
      <c r="VBI6" s="125"/>
      <c r="VBJ6" s="125"/>
      <c r="VBK6" s="125"/>
      <c r="VBL6" s="125"/>
      <c r="VBM6" s="125"/>
      <c r="VBN6" s="125"/>
      <c r="VBO6" s="125"/>
      <c r="VBP6" s="125"/>
      <c r="VBQ6" s="125"/>
      <c r="VBR6" s="125"/>
      <c r="VBS6" s="125"/>
      <c r="VBT6" s="125"/>
      <c r="VBU6" s="125"/>
      <c r="VBV6" s="125"/>
      <c r="VBW6" s="125"/>
      <c r="VBX6" s="125"/>
      <c r="VBY6" s="125"/>
      <c r="VBZ6" s="125"/>
      <c r="VCA6" s="125"/>
      <c r="VCB6" s="125"/>
      <c r="VCC6" s="125"/>
      <c r="VCD6" s="125"/>
      <c r="VCE6" s="125"/>
      <c r="VCF6" s="125"/>
      <c r="VCG6" s="125"/>
      <c r="VCH6" s="125"/>
      <c r="VCI6" s="125"/>
      <c r="VCJ6" s="125"/>
      <c r="VCK6" s="125"/>
      <c r="VCL6" s="125"/>
      <c r="VCM6" s="125"/>
      <c r="VCN6" s="125"/>
      <c r="VCO6" s="125"/>
      <c r="VCP6" s="125"/>
      <c r="VCQ6" s="125"/>
      <c r="VCR6" s="125"/>
      <c r="VCS6" s="125"/>
      <c r="VCT6" s="125"/>
      <c r="VCU6" s="125"/>
      <c r="VCV6" s="125"/>
      <c r="VCW6" s="125"/>
      <c r="VCX6" s="125"/>
      <c r="VCY6" s="125"/>
      <c r="VCZ6" s="125"/>
      <c r="VDA6" s="125"/>
      <c r="VDB6" s="125"/>
      <c r="VDC6" s="125"/>
      <c r="VDD6" s="125"/>
      <c r="VDE6" s="125"/>
      <c r="VDF6" s="125"/>
      <c r="VDG6" s="125"/>
      <c r="VDH6" s="125"/>
      <c r="VDI6" s="125"/>
      <c r="VDJ6" s="125"/>
      <c r="VDK6" s="125"/>
      <c r="VDL6" s="125"/>
      <c r="VDM6" s="125"/>
      <c r="VDN6" s="125"/>
      <c r="VDO6" s="125"/>
      <c r="VDP6" s="125"/>
      <c r="VDQ6" s="125"/>
      <c r="VDR6" s="125"/>
      <c r="VDS6" s="125"/>
      <c r="VDT6" s="125"/>
      <c r="VDU6" s="125"/>
      <c r="VDV6" s="125"/>
      <c r="VDW6" s="125"/>
      <c r="VDX6" s="125"/>
      <c r="VDY6" s="125"/>
      <c r="VDZ6" s="125"/>
      <c r="VEA6" s="125"/>
      <c r="VEB6" s="125"/>
      <c r="VEC6" s="125"/>
      <c r="VED6" s="125"/>
      <c r="VEE6" s="125"/>
      <c r="VEF6" s="125"/>
      <c r="VEG6" s="125"/>
      <c r="VEH6" s="125"/>
      <c r="VEI6" s="125"/>
      <c r="VEJ6" s="125"/>
      <c r="VEK6" s="125"/>
      <c r="VEL6" s="125"/>
      <c r="VEM6" s="125"/>
      <c r="VEN6" s="125"/>
      <c r="VEO6" s="125"/>
      <c r="VEP6" s="125"/>
      <c r="VEQ6" s="125"/>
      <c r="VER6" s="125"/>
      <c r="VES6" s="125"/>
      <c r="VET6" s="125"/>
      <c r="VEU6" s="125"/>
      <c r="VEV6" s="125"/>
      <c r="VEW6" s="125"/>
      <c r="VEX6" s="125"/>
      <c r="VEY6" s="125"/>
      <c r="VEZ6" s="125"/>
      <c r="VFA6" s="125"/>
      <c r="VFB6" s="125"/>
      <c r="VFC6" s="125"/>
      <c r="VFD6" s="125"/>
      <c r="VFE6" s="125"/>
      <c r="VFF6" s="125"/>
      <c r="VFG6" s="125"/>
      <c r="VFH6" s="125"/>
      <c r="VFI6" s="125"/>
      <c r="VFJ6" s="125"/>
      <c r="VFK6" s="125"/>
      <c r="VFL6" s="125"/>
      <c r="VFM6" s="125"/>
      <c r="VFN6" s="125"/>
      <c r="VFO6" s="125"/>
      <c r="VFP6" s="125"/>
      <c r="VFQ6" s="125"/>
      <c r="VFR6" s="125"/>
      <c r="VFS6" s="125"/>
      <c r="VFT6" s="125"/>
      <c r="VFU6" s="125"/>
      <c r="VFV6" s="125"/>
      <c r="VFW6" s="125"/>
      <c r="VFX6" s="125"/>
      <c r="VFY6" s="125"/>
      <c r="VFZ6" s="125"/>
      <c r="VGA6" s="125"/>
      <c r="VGB6" s="125"/>
      <c r="VGC6" s="125"/>
      <c r="VGD6" s="125"/>
      <c r="VGE6" s="125"/>
      <c r="VGF6" s="125"/>
      <c r="VGG6" s="125"/>
      <c r="VGH6" s="125"/>
      <c r="VGI6" s="125"/>
      <c r="VGJ6" s="125"/>
      <c r="VGK6" s="125"/>
      <c r="VGL6" s="125"/>
      <c r="VGM6" s="125"/>
      <c r="VGN6" s="125"/>
      <c r="VGO6" s="125"/>
      <c r="VGP6" s="125"/>
      <c r="VGQ6" s="125"/>
      <c r="VGR6" s="125"/>
      <c r="VGS6" s="125"/>
      <c r="VGT6" s="125"/>
      <c r="VGU6" s="125"/>
      <c r="VGV6" s="125"/>
      <c r="VGW6" s="125"/>
      <c r="VGX6" s="125"/>
      <c r="VGY6" s="125"/>
      <c r="VGZ6" s="125"/>
      <c r="VHA6" s="125"/>
      <c r="VHB6" s="125"/>
      <c r="VHC6" s="125"/>
      <c r="VHD6" s="125"/>
      <c r="VHE6" s="125"/>
      <c r="VHF6" s="125"/>
      <c r="VHG6" s="125"/>
      <c r="VHH6" s="125"/>
      <c r="VHI6" s="125"/>
      <c r="VHJ6" s="125"/>
      <c r="VHK6" s="125"/>
      <c r="VHL6" s="125"/>
      <c r="VHM6" s="125"/>
      <c r="VHN6" s="125"/>
      <c r="VHO6" s="125"/>
      <c r="VHP6" s="125"/>
      <c r="VHQ6" s="125"/>
      <c r="VHR6" s="125"/>
      <c r="VHS6" s="125"/>
      <c r="VHT6" s="125"/>
      <c r="VHU6" s="125"/>
      <c r="VHV6" s="125"/>
      <c r="VHW6" s="125"/>
      <c r="VHX6" s="125"/>
      <c r="VHY6" s="125"/>
      <c r="VHZ6" s="125"/>
      <c r="VIA6" s="125"/>
      <c r="VIB6" s="125"/>
      <c r="VIC6" s="125"/>
      <c r="VID6" s="125"/>
      <c r="VIE6" s="125"/>
      <c r="VIF6" s="125"/>
      <c r="VIG6" s="125"/>
      <c r="VIH6" s="125"/>
      <c r="VII6" s="125"/>
      <c r="VIJ6" s="125"/>
      <c r="VIK6" s="125"/>
      <c r="VIL6" s="125"/>
      <c r="VIM6" s="125"/>
      <c r="VIN6" s="125"/>
      <c r="VIO6" s="125"/>
      <c r="VIP6" s="125"/>
      <c r="VIQ6" s="125"/>
      <c r="VIR6" s="125"/>
      <c r="VIS6" s="125"/>
      <c r="VIT6" s="125"/>
      <c r="VIU6" s="125"/>
      <c r="VIV6" s="125"/>
      <c r="VIW6" s="125"/>
      <c r="VIX6" s="125"/>
      <c r="VIY6" s="125"/>
      <c r="VIZ6" s="125"/>
      <c r="VJA6" s="125"/>
      <c r="VJB6" s="125"/>
      <c r="VJC6" s="125"/>
      <c r="VJD6" s="125"/>
      <c r="VJE6" s="125"/>
      <c r="VJF6" s="125"/>
      <c r="VJG6" s="125"/>
      <c r="VJH6" s="125"/>
      <c r="VJI6" s="125"/>
      <c r="VJJ6" s="125"/>
      <c r="VJK6" s="125"/>
      <c r="VJL6" s="125"/>
      <c r="VJM6" s="125"/>
      <c r="VJN6" s="125"/>
      <c r="VJO6" s="125"/>
      <c r="VJP6" s="125"/>
      <c r="VJQ6" s="125"/>
      <c r="VJR6" s="125"/>
      <c r="VJS6" s="125"/>
      <c r="VJT6" s="125"/>
      <c r="VJU6" s="125"/>
      <c r="VJV6" s="125"/>
      <c r="VJW6" s="125"/>
      <c r="VJX6" s="125"/>
      <c r="VJY6" s="125"/>
      <c r="VJZ6" s="125"/>
      <c r="VKA6" s="125"/>
      <c r="VKB6" s="125"/>
      <c r="VKC6" s="125"/>
      <c r="VKD6" s="125"/>
      <c r="VKE6" s="125"/>
      <c r="VKF6" s="125"/>
      <c r="VKG6" s="125"/>
      <c r="VKH6" s="125"/>
      <c r="VKI6" s="125"/>
      <c r="VKJ6" s="125"/>
      <c r="VKK6" s="125"/>
      <c r="VKL6" s="125"/>
      <c r="VKM6" s="125"/>
      <c r="VKN6" s="125"/>
      <c r="VKO6" s="125"/>
      <c r="VKP6" s="125"/>
      <c r="VKQ6" s="125"/>
      <c r="VKR6" s="125"/>
      <c r="VKS6" s="125"/>
      <c r="VKT6" s="125"/>
      <c r="VKU6" s="125"/>
      <c r="VKV6" s="125"/>
      <c r="VKW6" s="125"/>
      <c r="VKX6" s="125"/>
      <c r="VKY6" s="125"/>
      <c r="VKZ6" s="125"/>
      <c r="VLA6" s="125"/>
      <c r="VLB6" s="125"/>
      <c r="VLC6" s="125"/>
      <c r="VLD6" s="125"/>
      <c r="VLE6" s="125"/>
      <c r="VLF6" s="125"/>
      <c r="VLG6" s="125"/>
      <c r="VLH6" s="125"/>
      <c r="VLI6" s="125"/>
      <c r="VLJ6" s="125"/>
      <c r="VLK6" s="125"/>
      <c r="VLL6" s="125"/>
      <c r="VLM6" s="125"/>
      <c r="VLN6" s="125"/>
      <c r="VLO6" s="125"/>
      <c r="VLP6" s="125"/>
      <c r="VLQ6" s="125"/>
      <c r="VLR6" s="125"/>
      <c r="VLS6" s="125"/>
      <c r="VLT6" s="125"/>
      <c r="VLU6" s="125"/>
      <c r="VLV6" s="125"/>
      <c r="VLW6" s="125"/>
      <c r="VLX6" s="125"/>
      <c r="VLY6" s="125"/>
      <c r="VLZ6" s="125"/>
      <c r="VMA6" s="125"/>
      <c r="VMB6" s="125"/>
      <c r="VMC6" s="125"/>
      <c r="VMD6" s="125"/>
      <c r="VME6" s="125"/>
      <c r="VMF6" s="125"/>
      <c r="VMG6" s="125"/>
      <c r="VMH6" s="125"/>
      <c r="VMI6" s="125"/>
      <c r="VMJ6" s="125"/>
      <c r="VMK6" s="125"/>
      <c r="VML6" s="125"/>
      <c r="VMM6" s="125"/>
      <c r="VMN6" s="125"/>
      <c r="VMO6" s="125"/>
      <c r="VMP6" s="125"/>
      <c r="VMQ6" s="125"/>
      <c r="VMR6" s="125"/>
      <c r="VMS6" s="125"/>
      <c r="VMT6" s="125"/>
      <c r="VMU6" s="125"/>
      <c r="VMV6" s="125"/>
      <c r="VMW6" s="125"/>
      <c r="VMX6" s="125"/>
      <c r="VMY6" s="125"/>
      <c r="VMZ6" s="125"/>
      <c r="VNA6" s="125"/>
      <c r="VNB6" s="125"/>
      <c r="VNC6" s="125"/>
      <c r="VND6" s="125"/>
      <c r="VNE6" s="125"/>
      <c r="VNF6" s="125"/>
      <c r="VNG6" s="125"/>
      <c r="VNH6" s="125"/>
      <c r="VNI6" s="125"/>
      <c r="VNJ6" s="125"/>
      <c r="VNK6" s="125"/>
      <c r="VNL6" s="125"/>
      <c r="VNM6" s="125"/>
      <c r="VNN6" s="125"/>
      <c r="VNO6" s="125"/>
      <c r="VNP6" s="125"/>
      <c r="VNQ6" s="125"/>
      <c r="VNR6" s="125"/>
      <c r="VNS6" s="125"/>
      <c r="VNT6" s="125"/>
      <c r="VNU6" s="125"/>
      <c r="VNV6" s="125"/>
      <c r="VNW6" s="125"/>
      <c r="VNX6" s="125"/>
      <c r="VNY6" s="125"/>
      <c r="VNZ6" s="125"/>
      <c r="VOA6" s="125"/>
      <c r="VOB6" s="125"/>
      <c r="VOC6" s="125"/>
      <c r="VOD6" s="125"/>
      <c r="VOE6" s="125"/>
      <c r="VOF6" s="125"/>
      <c r="VOG6" s="125"/>
      <c r="VOH6" s="125"/>
      <c r="VOI6" s="125"/>
      <c r="VOJ6" s="125"/>
      <c r="VOK6" s="125"/>
      <c r="VOL6" s="125"/>
      <c r="VOM6" s="125"/>
      <c r="VON6" s="125"/>
      <c r="VOO6" s="125"/>
      <c r="VOP6" s="125"/>
      <c r="VOQ6" s="125"/>
      <c r="VOR6" s="125"/>
      <c r="VOS6" s="125"/>
      <c r="VOT6" s="125"/>
      <c r="VOU6" s="125"/>
      <c r="VOV6" s="125"/>
      <c r="VOW6" s="125"/>
      <c r="VOX6" s="125"/>
      <c r="VOY6" s="125"/>
      <c r="VOZ6" s="125"/>
      <c r="VPA6" s="125"/>
      <c r="VPB6" s="125"/>
      <c r="VPC6" s="125"/>
      <c r="VPD6" s="125"/>
      <c r="VPE6" s="125"/>
      <c r="VPF6" s="125"/>
      <c r="VPG6" s="125"/>
      <c r="VPH6" s="125"/>
      <c r="VPI6" s="125"/>
      <c r="VPJ6" s="125"/>
      <c r="VPK6" s="125"/>
      <c r="VPL6" s="125"/>
      <c r="VPM6" s="125"/>
      <c r="VPN6" s="125"/>
      <c r="VPO6" s="125"/>
      <c r="VPP6" s="125"/>
      <c r="VPQ6" s="125"/>
      <c r="VPR6" s="125"/>
      <c r="VPS6" s="125"/>
      <c r="VPT6" s="125"/>
      <c r="VPU6" s="125"/>
      <c r="VPV6" s="125"/>
      <c r="VPW6" s="125"/>
      <c r="VPX6" s="125"/>
      <c r="VPY6" s="125"/>
      <c r="VPZ6" s="125"/>
      <c r="VQA6" s="125"/>
      <c r="VQB6" s="125"/>
      <c r="VQC6" s="125"/>
      <c r="VQD6" s="125"/>
      <c r="VQE6" s="125"/>
      <c r="VQF6" s="125"/>
      <c r="VQG6" s="125"/>
      <c r="VQH6" s="125"/>
      <c r="VQI6" s="125"/>
      <c r="VQJ6" s="125"/>
      <c r="VQK6" s="125"/>
      <c r="VQL6" s="125"/>
      <c r="VQM6" s="125"/>
      <c r="VQN6" s="125"/>
      <c r="VQO6" s="125"/>
      <c r="VQP6" s="125"/>
      <c r="VQQ6" s="125"/>
      <c r="VQR6" s="125"/>
      <c r="VQS6" s="125"/>
      <c r="VQT6" s="125"/>
      <c r="VQU6" s="125"/>
      <c r="VQV6" s="125"/>
      <c r="VQW6" s="125"/>
      <c r="VQX6" s="125"/>
      <c r="VQY6" s="125"/>
      <c r="VQZ6" s="125"/>
      <c r="VRA6" s="125"/>
      <c r="VRB6" s="125"/>
      <c r="VRC6" s="125"/>
      <c r="VRD6" s="125"/>
      <c r="VRE6" s="125"/>
      <c r="VRF6" s="125"/>
      <c r="VRG6" s="125"/>
      <c r="VRH6" s="125"/>
      <c r="VRI6" s="125"/>
      <c r="VRJ6" s="125"/>
      <c r="VRK6" s="125"/>
      <c r="VRL6" s="125"/>
      <c r="VRM6" s="125"/>
      <c r="VRN6" s="125"/>
      <c r="VRO6" s="125"/>
      <c r="VRP6" s="125"/>
      <c r="VRQ6" s="125"/>
      <c r="VRR6" s="125"/>
      <c r="VRS6" s="125"/>
      <c r="VRT6" s="125"/>
      <c r="VRU6" s="125"/>
      <c r="VRV6" s="125"/>
      <c r="VRW6" s="125"/>
      <c r="VRX6" s="125"/>
      <c r="VRY6" s="125"/>
      <c r="VRZ6" s="125"/>
      <c r="VSA6" s="125"/>
      <c r="VSB6" s="125"/>
      <c r="VSC6" s="125"/>
      <c r="VSD6" s="125"/>
      <c r="VSE6" s="125"/>
      <c r="VSF6" s="125"/>
      <c r="VSG6" s="125"/>
      <c r="VSH6" s="125"/>
      <c r="VSI6" s="125"/>
      <c r="VSJ6" s="125"/>
      <c r="VSK6" s="125"/>
      <c r="VSL6" s="125"/>
      <c r="VSM6" s="125"/>
      <c r="VSN6" s="125"/>
      <c r="VSO6" s="125"/>
      <c r="VSP6" s="125"/>
      <c r="VSQ6" s="125"/>
      <c r="VSR6" s="125"/>
      <c r="VSS6" s="125"/>
      <c r="VST6" s="125"/>
      <c r="VSU6" s="125"/>
      <c r="VSV6" s="125"/>
      <c r="VSW6" s="125"/>
      <c r="VSX6" s="125"/>
      <c r="VSY6" s="125"/>
      <c r="VSZ6" s="125"/>
      <c r="VTA6" s="125"/>
      <c r="VTB6" s="125"/>
      <c r="VTC6" s="125"/>
      <c r="VTD6" s="125"/>
      <c r="VTE6" s="125"/>
      <c r="VTF6" s="125"/>
      <c r="VTG6" s="125"/>
      <c r="VTH6" s="125"/>
      <c r="VTI6" s="125"/>
      <c r="VTJ6" s="125"/>
      <c r="VTK6" s="125"/>
      <c r="VTL6" s="125"/>
      <c r="VTM6" s="125"/>
      <c r="VTN6" s="125"/>
      <c r="VTO6" s="125"/>
      <c r="VTP6" s="125"/>
      <c r="VTQ6" s="125"/>
      <c r="VTR6" s="125"/>
      <c r="VTS6" s="125"/>
      <c r="VTT6" s="125"/>
      <c r="VTU6" s="125"/>
      <c r="VTV6" s="125"/>
      <c r="VTW6" s="125"/>
      <c r="VTX6" s="125"/>
      <c r="VTY6" s="125"/>
      <c r="VTZ6" s="125"/>
      <c r="VUA6" s="125"/>
      <c r="VUB6" s="125"/>
      <c r="VUC6" s="125"/>
      <c r="VUD6" s="125"/>
      <c r="VUE6" s="125"/>
      <c r="VUF6" s="125"/>
      <c r="VUG6" s="125"/>
      <c r="VUH6" s="125"/>
      <c r="VUI6" s="125"/>
      <c r="VUJ6" s="125"/>
      <c r="VUK6" s="125"/>
      <c r="VUL6" s="125"/>
      <c r="VUM6" s="125"/>
      <c r="VUN6" s="125"/>
      <c r="VUO6" s="125"/>
      <c r="VUP6" s="125"/>
      <c r="VUQ6" s="125"/>
      <c r="VUR6" s="125"/>
      <c r="VUS6" s="125"/>
      <c r="VUT6" s="125"/>
      <c r="VUU6" s="125"/>
      <c r="VUV6" s="125"/>
      <c r="VUW6" s="125"/>
      <c r="VUX6" s="125"/>
      <c r="VUY6" s="125"/>
      <c r="VUZ6" s="125"/>
      <c r="VVA6" s="125"/>
      <c r="VVB6" s="125"/>
      <c r="VVC6" s="125"/>
      <c r="VVD6" s="125"/>
      <c r="VVE6" s="125"/>
      <c r="VVF6" s="125"/>
      <c r="VVG6" s="125"/>
      <c r="VVH6" s="125"/>
      <c r="VVI6" s="125"/>
      <c r="VVJ6" s="125"/>
      <c r="VVK6" s="125"/>
      <c r="VVL6" s="125"/>
      <c r="VVM6" s="125"/>
      <c r="VVN6" s="125"/>
      <c r="VVO6" s="125"/>
      <c r="VVP6" s="125"/>
      <c r="VVQ6" s="125"/>
      <c r="VVR6" s="125"/>
      <c r="VVS6" s="125"/>
      <c r="VVT6" s="125"/>
      <c r="VVU6" s="125"/>
      <c r="VVV6" s="125"/>
      <c r="VVW6" s="125"/>
      <c r="VVX6" s="125"/>
      <c r="VVY6" s="125"/>
      <c r="VVZ6" s="125"/>
      <c r="VWA6" s="125"/>
      <c r="VWB6" s="125"/>
      <c r="VWC6" s="125"/>
      <c r="VWD6" s="125"/>
      <c r="VWE6" s="125"/>
      <c r="VWF6" s="125"/>
      <c r="VWG6" s="125"/>
      <c r="VWH6" s="125"/>
      <c r="VWI6" s="125"/>
      <c r="VWJ6" s="125"/>
      <c r="VWK6" s="125"/>
      <c r="VWL6" s="125"/>
      <c r="VWM6" s="125"/>
      <c r="VWN6" s="125"/>
      <c r="VWO6" s="125"/>
      <c r="VWP6" s="125"/>
      <c r="VWQ6" s="125"/>
      <c r="VWR6" s="125"/>
      <c r="VWS6" s="125"/>
      <c r="VWT6" s="125"/>
      <c r="VWU6" s="125"/>
      <c r="VWV6" s="125"/>
      <c r="VWW6" s="125"/>
      <c r="VWX6" s="125"/>
      <c r="VWY6" s="125"/>
      <c r="VWZ6" s="125"/>
      <c r="VXA6" s="125"/>
      <c r="VXB6" s="125"/>
      <c r="VXC6" s="125"/>
      <c r="VXD6" s="125"/>
      <c r="VXE6" s="125"/>
      <c r="VXF6" s="125"/>
      <c r="VXG6" s="125"/>
      <c r="VXH6" s="125"/>
      <c r="VXI6" s="125"/>
      <c r="VXJ6" s="125"/>
      <c r="VXK6" s="125"/>
      <c r="VXL6" s="125"/>
      <c r="VXM6" s="125"/>
      <c r="VXN6" s="125"/>
      <c r="VXO6" s="125"/>
      <c r="VXP6" s="125"/>
      <c r="VXQ6" s="125"/>
      <c r="VXR6" s="125"/>
      <c r="VXS6" s="125"/>
      <c r="VXT6" s="125"/>
      <c r="VXU6" s="125"/>
      <c r="VXV6" s="125"/>
      <c r="VXW6" s="125"/>
      <c r="VXX6" s="125"/>
      <c r="VXY6" s="125"/>
      <c r="VXZ6" s="125"/>
      <c r="VYA6" s="125"/>
      <c r="VYB6" s="125"/>
      <c r="VYC6" s="125"/>
      <c r="VYD6" s="125"/>
      <c r="VYE6" s="125"/>
      <c r="VYF6" s="125"/>
      <c r="VYG6" s="125"/>
      <c r="VYH6" s="125"/>
      <c r="VYI6" s="125"/>
      <c r="VYJ6" s="125"/>
      <c r="VYK6" s="125"/>
      <c r="VYL6" s="125"/>
      <c r="VYM6" s="125"/>
      <c r="VYN6" s="125"/>
      <c r="VYO6" s="125"/>
      <c r="VYP6" s="125"/>
      <c r="VYQ6" s="125"/>
      <c r="VYR6" s="125"/>
      <c r="VYS6" s="125"/>
      <c r="VYT6" s="125"/>
      <c r="VYU6" s="125"/>
      <c r="VYV6" s="125"/>
      <c r="VYW6" s="125"/>
      <c r="VYX6" s="125"/>
      <c r="VYY6" s="125"/>
      <c r="VYZ6" s="125"/>
      <c r="VZA6" s="125"/>
      <c r="VZB6" s="125"/>
      <c r="VZC6" s="125"/>
      <c r="VZD6" s="125"/>
      <c r="VZE6" s="125"/>
      <c r="VZF6" s="125"/>
      <c r="VZG6" s="125"/>
      <c r="VZH6" s="125"/>
      <c r="VZI6" s="125"/>
      <c r="VZJ6" s="125"/>
      <c r="VZK6" s="125"/>
      <c r="VZL6" s="125"/>
      <c r="VZM6" s="125"/>
      <c r="VZN6" s="125"/>
      <c r="VZO6" s="125"/>
      <c r="VZP6" s="125"/>
      <c r="VZQ6" s="125"/>
      <c r="VZR6" s="125"/>
      <c r="VZS6" s="125"/>
      <c r="VZT6" s="125"/>
      <c r="VZU6" s="125"/>
      <c r="VZV6" s="125"/>
      <c r="VZW6" s="125"/>
      <c r="VZX6" s="125"/>
      <c r="VZY6" s="125"/>
      <c r="VZZ6" s="125"/>
      <c r="WAA6" s="125"/>
      <c r="WAB6" s="125"/>
      <c r="WAC6" s="125"/>
      <c r="WAD6" s="125"/>
      <c r="WAE6" s="125"/>
      <c r="WAF6" s="125"/>
      <c r="WAG6" s="125"/>
      <c r="WAH6" s="125"/>
      <c r="WAI6" s="125"/>
      <c r="WAJ6" s="125"/>
      <c r="WAK6" s="125"/>
      <c r="WAL6" s="125"/>
      <c r="WAM6" s="125"/>
      <c r="WAN6" s="125"/>
      <c r="WAO6" s="125"/>
      <c r="WAP6" s="125"/>
      <c r="WAQ6" s="125"/>
      <c r="WAR6" s="125"/>
      <c r="WAS6" s="125"/>
      <c r="WAT6" s="125"/>
      <c r="WAU6" s="125"/>
      <c r="WAV6" s="125"/>
      <c r="WAW6" s="125"/>
      <c r="WAX6" s="125"/>
      <c r="WAY6" s="125"/>
      <c r="WAZ6" s="125"/>
      <c r="WBA6" s="125"/>
      <c r="WBB6" s="125"/>
      <c r="WBC6" s="125"/>
      <c r="WBD6" s="125"/>
      <c r="WBE6" s="125"/>
      <c r="WBF6" s="125"/>
      <c r="WBG6" s="125"/>
      <c r="WBH6" s="125"/>
      <c r="WBI6" s="125"/>
      <c r="WBJ6" s="125"/>
      <c r="WBK6" s="125"/>
      <c r="WBL6" s="125"/>
      <c r="WBM6" s="125"/>
      <c r="WBN6" s="125"/>
      <c r="WBO6" s="125"/>
      <c r="WBP6" s="125"/>
      <c r="WBQ6" s="125"/>
      <c r="WBR6" s="125"/>
      <c r="WBS6" s="125"/>
      <c r="WBT6" s="125"/>
      <c r="WBU6" s="125"/>
      <c r="WBV6" s="125"/>
      <c r="WBW6" s="125"/>
      <c r="WBX6" s="125"/>
      <c r="WBY6" s="125"/>
      <c r="WBZ6" s="125"/>
      <c r="WCA6" s="125"/>
      <c r="WCB6" s="125"/>
      <c r="WCC6" s="125"/>
      <c r="WCD6" s="125"/>
      <c r="WCE6" s="125"/>
      <c r="WCF6" s="125"/>
      <c r="WCG6" s="125"/>
      <c r="WCH6" s="125"/>
      <c r="WCI6" s="125"/>
      <c r="WCJ6" s="125"/>
      <c r="WCK6" s="125"/>
      <c r="WCL6" s="125"/>
      <c r="WCM6" s="125"/>
      <c r="WCN6" s="125"/>
      <c r="WCO6" s="125"/>
      <c r="WCP6" s="125"/>
      <c r="WCQ6" s="125"/>
      <c r="WCR6" s="125"/>
      <c r="WCS6" s="125"/>
      <c r="WCT6" s="125"/>
      <c r="WCU6" s="125"/>
      <c r="WCV6" s="125"/>
      <c r="WCW6" s="125"/>
      <c r="WCX6" s="125"/>
      <c r="WCY6" s="125"/>
      <c r="WCZ6" s="125"/>
      <c r="WDA6" s="125"/>
      <c r="WDB6" s="125"/>
      <c r="WDC6" s="125"/>
      <c r="WDD6" s="125"/>
      <c r="WDE6" s="125"/>
      <c r="WDF6" s="125"/>
      <c r="WDG6" s="125"/>
      <c r="WDH6" s="125"/>
      <c r="WDI6" s="125"/>
      <c r="WDJ6" s="125"/>
      <c r="WDK6" s="125"/>
      <c r="WDL6" s="125"/>
      <c r="WDM6" s="125"/>
      <c r="WDN6" s="125"/>
      <c r="WDO6" s="125"/>
      <c r="WDP6" s="125"/>
      <c r="WDQ6" s="125"/>
      <c r="WDR6" s="125"/>
      <c r="WDS6" s="125"/>
      <c r="WDT6" s="125"/>
      <c r="WDU6" s="125"/>
      <c r="WDV6" s="125"/>
      <c r="WDW6" s="125"/>
      <c r="WDX6" s="125"/>
      <c r="WDY6" s="125"/>
      <c r="WDZ6" s="125"/>
      <c r="WEA6" s="125"/>
      <c r="WEB6" s="125"/>
      <c r="WEC6" s="125"/>
      <c r="WED6" s="125"/>
      <c r="WEE6" s="125"/>
      <c r="WEF6" s="125"/>
      <c r="WEG6" s="125"/>
      <c r="WEH6" s="125"/>
      <c r="WEI6" s="125"/>
      <c r="WEJ6" s="125"/>
      <c r="WEK6" s="125"/>
      <c r="WEL6" s="125"/>
      <c r="WEM6" s="125"/>
      <c r="WEN6" s="125"/>
      <c r="WEO6" s="125"/>
      <c r="WEP6" s="125"/>
      <c r="WEQ6" s="125"/>
      <c r="WER6" s="125"/>
      <c r="WES6" s="125"/>
      <c r="WET6" s="125"/>
      <c r="WEU6" s="125"/>
      <c r="WEV6" s="125"/>
      <c r="WEW6" s="125"/>
      <c r="WEX6" s="125"/>
      <c r="WEY6" s="125"/>
      <c r="WEZ6" s="125"/>
      <c r="WFA6" s="125"/>
      <c r="WFB6" s="125"/>
      <c r="WFC6" s="125"/>
      <c r="WFD6" s="125"/>
      <c r="WFE6" s="125"/>
      <c r="WFF6" s="125"/>
      <c r="WFG6" s="125"/>
      <c r="WFH6" s="125"/>
      <c r="WFI6" s="125"/>
      <c r="WFJ6" s="125"/>
      <c r="WFK6" s="125"/>
      <c r="WFL6" s="125"/>
      <c r="WFM6" s="125"/>
      <c r="WFN6" s="125"/>
      <c r="WFO6" s="125"/>
      <c r="WFP6" s="125"/>
      <c r="WFQ6" s="125"/>
      <c r="WFR6" s="125"/>
      <c r="WFS6" s="125"/>
      <c r="WFT6" s="125"/>
      <c r="WFU6" s="125"/>
      <c r="WFV6" s="125"/>
      <c r="WFW6" s="125"/>
      <c r="WFX6" s="125"/>
      <c r="WFY6" s="125"/>
      <c r="WFZ6" s="125"/>
      <c r="WGA6" s="125"/>
      <c r="WGB6" s="125"/>
      <c r="WGC6" s="125"/>
      <c r="WGD6" s="125"/>
      <c r="WGE6" s="125"/>
      <c r="WGF6" s="125"/>
      <c r="WGG6" s="125"/>
      <c r="WGH6" s="125"/>
      <c r="WGI6" s="125"/>
      <c r="WGJ6" s="125"/>
      <c r="WGK6" s="125"/>
      <c r="WGL6" s="125"/>
      <c r="WGM6" s="125"/>
      <c r="WGN6" s="125"/>
      <c r="WGO6" s="125"/>
      <c r="WGP6" s="125"/>
      <c r="WGQ6" s="125"/>
      <c r="WGR6" s="125"/>
      <c r="WGS6" s="125"/>
      <c r="WGT6" s="125"/>
      <c r="WGU6" s="125"/>
      <c r="WGV6" s="125"/>
      <c r="WGW6" s="125"/>
      <c r="WGX6" s="125"/>
      <c r="WGY6" s="125"/>
      <c r="WGZ6" s="125"/>
      <c r="WHA6" s="125"/>
      <c r="WHB6" s="125"/>
      <c r="WHC6" s="125"/>
      <c r="WHD6" s="125"/>
      <c r="WHE6" s="125"/>
      <c r="WHF6" s="125"/>
      <c r="WHG6" s="125"/>
      <c r="WHH6" s="125"/>
      <c r="WHI6" s="125"/>
      <c r="WHJ6" s="125"/>
      <c r="WHK6" s="125"/>
      <c r="WHL6" s="125"/>
      <c r="WHM6" s="125"/>
      <c r="WHN6" s="125"/>
      <c r="WHO6" s="125"/>
      <c r="WHP6" s="125"/>
      <c r="WHQ6" s="125"/>
      <c r="WHR6" s="125"/>
      <c r="WHS6" s="125"/>
      <c r="WHT6" s="125"/>
      <c r="WHU6" s="125"/>
      <c r="WHV6" s="125"/>
      <c r="WHW6" s="125"/>
      <c r="WHX6" s="125"/>
      <c r="WHY6" s="125"/>
      <c r="WHZ6" s="125"/>
      <c r="WIA6" s="125"/>
      <c r="WIB6" s="125"/>
      <c r="WIC6" s="125"/>
      <c r="WID6" s="125"/>
      <c r="WIE6" s="125"/>
      <c r="WIF6" s="125"/>
      <c r="WIG6" s="125"/>
      <c r="WIH6" s="125"/>
      <c r="WII6" s="125"/>
      <c r="WIJ6" s="125"/>
      <c r="WIK6" s="125"/>
      <c r="WIL6" s="125"/>
      <c r="WIM6" s="125"/>
      <c r="WIN6" s="125"/>
      <c r="WIO6" s="125"/>
      <c r="WIP6" s="125"/>
      <c r="WIQ6" s="125"/>
      <c r="WIR6" s="125"/>
      <c r="WIS6" s="125"/>
      <c r="WIT6" s="125"/>
      <c r="WIU6" s="125"/>
      <c r="WIV6" s="125"/>
      <c r="WIW6" s="125"/>
      <c r="WIX6" s="125"/>
      <c r="WIY6" s="125"/>
      <c r="WIZ6" s="125"/>
      <c r="WJA6" s="125"/>
      <c r="WJB6" s="125"/>
      <c r="WJC6" s="125"/>
      <c r="WJD6" s="125"/>
      <c r="WJE6" s="125"/>
      <c r="WJF6" s="125"/>
      <c r="WJG6" s="125"/>
      <c r="WJH6" s="125"/>
      <c r="WJI6" s="125"/>
      <c r="WJJ6" s="125"/>
      <c r="WJK6" s="125"/>
      <c r="WJL6" s="125"/>
      <c r="WJM6" s="125"/>
      <c r="WJN6" s="125"/>
      <c r="WJO6" s="125"/>
      <c r="WJP6" s="125"/>
      <c r="WJQ6" s="125"/>
      <c r="WJR6" s="125"/>
      <c r="WJS6" s="125"/>
      <c r="WJT6" s="125"/>
      <c r="WJU6" s="125"/>
      <c r="WJV6" s="125"/>
      <c r="WJW6" s="125"/>
      <c r="WJX6" s="125"/>
      <c r="WJY6" s="125"/>
      <c r="WJZ6" s="125"/>
      <c r="WKA6" s="125"/>
      <c r="WKB6" s="125"/>
      <c r="WKC6" s="125"/>
      <c r="WKD6" s="125"/>
      <c r="WKE6" s="125"/>
      <c r="WKF6" s="125"/>
      <c r="WKG6" s="125"/>
      <c r="WKH6" s="125"/>
      <c r="WKI6" s="125"/>
      <c r="WKJ6" s="125"/>
      <c r="WKK6" s="125"/>
      <c r="WKL6" s="125"/>
      <c r="WKM6" s="125"/>
      <c r="WKN6" s="125"/>
      <c r="WKO6" s="125"/>
      <c r="WKP6" s="125"/>
      <c r="WKQ6" s="125"/>
      <c r="WKR6" s="125"/>
      <c r="WKS6" s="125"/>
      <c r="WKT6" s="125"/>
      <c r="WKU6" s="125"/>
      <c r="WKV6" s="125"/>
      <c r="WKW6" s="125"/>
      <c r="WKX6" s="125"/>
      <c r="WKY6" s="125"/>
      <c r="WKZ6" s="125"/>
      <c r="WLA6" s="125"/>
      <c r="WLB6" s="125"/>
      <c r="WLC6" s="125"/>
      <c r="WLD6" s="125"/>
      <c r="WLE6" s="125"/>
      <c r="WLF6" s="125"/>
      <c r="WLG6" s="125"/>
      <c r="WLH6" s="125"/>
      <c r="WLI6" s="125"/>
      <c r="WLJ6" s="125"/>
      <c r="WLK6" s="125"/>
      <c r="WLL6" s="125"/>
      <c r="WLM6" s="125"/>
      <c r="WLN6" s="125"/>
      <c r="WLO6" s="125"/>
      <c r="WLP6" s="125"/>
      <c r="WLQ6" s="125"/>
      <c r="WLR6" s="125"/>
      <c r="WLS6" s="125"/>
      <c r="WLT6" s="125"/>
      <c r="WLU6" s="125"/>
      <c r="WLV6" s="125"/>
      <c r="WLW6" s="125"/>
      <c r="WLX6" s="125"/>
      <c r="WLY6" s="125"/>
      <c r="WLZ6" s="125"/>
      <c r="WMA6" s="125"/>
      <c r="WMB6" s="125"/>
      <c r="WMC6" s="125"/>
      <c r="WMD6" s="125"/>
      <c r="WME6" s="125"/>
      <c r="WMF6" s="125"/>
      <c r="WMG6" s="125"/>
      <c r="WMH6" s="125"/>
      <c r="WMI6" s="125"/>
      <c r="WMJ6" s="125"/>
      <c r="WMK6" s="125"/>
      <c r="WML6" s="125"/>
      <c r="WMM6" s="125"/>
      <c r="WMN6" s="125"/>
      <c r="WMO6" s="125"/>
      <c r="WMP6" s="125"/>
      <c r="WMQ6" s="125"/>
      <c r="WMR6" s="125"/>
      <c r="WMS6" s="125"/>
      <c r="WMT6" s="125"/>
      <c r="WMU6" s="125"/>
      <c r="WMV6" s="125"/>
      <c r="WMW6" s="125"/>
      <c r="WMX6" s="125"/>
      <c r="WMY6" s="125"/>
      <c r="WMZ6" s="125"/>
      <c r="WNA6" s="125"/>
      <c r="WNB6" s="125"/>
      <c r="WNC6" s="125"/>
      <c r="WND6" s="125"/>
      <c r="WNE6" s="125"/>
      <c r="WNF6" s="125"/>
      <c r="WNG6" s="125"/>
      <c r="WNH6" s="125"/>
      <c r="WNI6" s="125"/>
      <c r="WNJ6" s="125"/>
      <c r="WNK6" s="125"/>
      <c r="WNL6" s="125"/>
      <c r="WNM6" s="125"/>
      <c r="WNN6" s="125"/>
      <c r="WNO6" s="125"/>
      <c r="WNP6" s="125"/>
      <c r="WNQ6" s="125"/>
      <c r="WNR6" s="125"/>
      <c r="WNS6" s="125"/>
      <c r="WNT6" s="125"/>
      <c r="WNU6" s="125"/>
      <c r="WNV6" s="125"/>
      <c r="WNW6" s="125"/>
      <c r="WNX6" s="125"/>
      <c r="WNY6" s="125"/>
      <c r="WNZ6" s="125"/>
      <c r="WOA6" s="125"/>
      <c r="WOB6" s="125"/>
      <c r="WOC6" s="125"/>
      <c r="WOD6" s="125"/>
      <c r="WOE6" s="125"/>
      <c r="WOF6" s="125"/>
      <c r="WOG6" s="125"/>
      <c r="WOH6" s="125"/>
      <c r="WOI6" s="125"/>
      <c r="WOJ6" s="125"/>
      <c r="WOK6" s="125"/>
      <c r="WOL6" s="125"/>
      <c r="WOM6" s="125"/>
      <c r="WON6" s="125"/>
      <c r="WOO6" s="125"/>
      <c r="WOP6" s="125"/>
      <c r="WOQ6" s="125"/>
      <c r="WOR6" s="125"/>
      <c r="WOS6" s="125"/>
      <c r="WOT6" s="125"/>
      <c r="WOU6" s="125"/>
      <c r="WOV6" s="125"/>
      <c r="WOW6" s="125"/>
      <c r="WOX6" s="125"/>
      <c r="WOY6" s="125"/>
      <c r="WOZ6" s="125"/>
      <c r="WPA6" s="125"/>
      <c r="WPB6" s="125"/>
      <c r="WPC6" s="125"/>
      <c r="WPD6" s="125"/>
      <c r="WPE6" s="125"/>
      <c r="WPF6" s="125"/>
      <c r="WPG6" s="125"/>
      <c r="WPH6" s="125"/>
      <c r="WPI6" s="125"/>
      <c r="WPJ6" s="125"/>
      <c r="WPK6" s="125"/>
      <c r="WPL6" s="125"/>
      <c r="WPM6" s="125"/>
      <c r="WPN6" s="125"/>
      <c r="WPO6" s="125"/>
      <c r="WPP6" s="125"/>
      <c r="WPQ6" s="125"/>
      <c r="WPR6" s="125"/>
      <c r="WPS6" s="125"/>
      <c r="WPT6" s="125"/>
      <c r="WPU6" s="125"/>
      <c r="WPV6" s="125"/>
      <c r="WPW6" s="125"/>
      <c r="WPX6" s="125"/>
      <c r="WPY6" s="125"/>
      <c r="WPZ6" s="125"/>
      <c r="WQA6" s="125"/>
      <c r="WQB6" s="125"/>
      <c r="WQC6" s="125"/>
      <c r="WQD6" s="125"/>
      <c r="WQE6" s="125"/>
      <c r="WQF6" s="125"/>
      <c r="WQG6" s="125"/>
      <c r="WQH6" s="125"/>
      <c r="WQI6" s="125"/>
      <c r="WQJ6" s="125"/>
      <c r="WQK6" s="125"/>
      <c r="WQL6" s="125"/>
      <c r="WQM6" s="125"/>
      <c r="WQN6" s="125"/>
      <c r="WQO6" s="125"/>
      <c r="WQP6" s="125"/>
      <c r="WQQ6" s="125"/>
      <c r="WQR6" s="125"/>
      <c r="WQS6" s="125"/>
      <c r="WQT6" s="125"/>
      <c r="WQU6" s="125"/>
      <c r="WQV6" s="125"/>
      <c r="WQW6" s="125"/>
      <c r="WQX6" s="125"/>
      <c r="WQY6" s="125"/>
      <c r="WQZ6" s="125"/>
      <c r="WRA6" s="125"/>
      <c r="WRB6" s="125"/>
      <c r="WRC6" s="125"/>
      <c r="WRD6" s="125"/>
      <c r="WRE6" s="125"/>
      <c r="WRF6" s="125"/>
      <c r="WRG6" s="125"/>
      <c r="WRH6" s="125"/>
      <c r="WRI6" s="125"/>
      <c r="WRJ6" s="125"/>
      <c r="WRK6" s="125"/>
      <c r="WRL6" s="125"/>
      <c r="WRM6" s="125"/>
      <c r="WRN6" s="125"/>
      <c r="WRO6" s="125"/>
      <c r="WRP6" s="125"/>
      <c r="WRQ6" s="125"/>
      <c r="WRR6" s="125"/>
      <c r="WRS6" s="125"/>
      <c r="WRT6" s="125"/>
      <c r="WRU6" s="125"/>
      <c r="WRV6" s="125"/>
      <c r="WRW6" s="125"/>
      <c r="WRX6" s="125"/>
      <c r="WRY6" s="125"/>
      <c r="WRZ6" s="125"/>
      <c r="WSA6" s="125"/>
      <c r="WSB6" s="125"/>
      <c r="WSC6" s="125"/>
      <c r="WSD6" s="125"/>
      <c r="WSE6" s="125"/>
      <c r="WSF6" s="125"/>
      <c r="WSG6" s="125"/>
      <c r="WSH6" s="125"/>
      <c r="WSI6" s="125"/>
      <c r="WSJ6" s="125"/>
      <c r="WSK6" s="125"/>
      <c r="WSL6" s="125"/>
      <c r="WSM6" s="125"/>
      <c r="WSN6" s="125"/>
      <c r="WSO6" s="125"/>
      <c r="WSP6" s="125"/>
      <c r="WSQ6" s="125"/>
      <c r="WSR6" s="125"/>
      <c r="WSS6" s="125"/>
      <c r="WST6" s="125"/>
      <c r="WSU6" s="125"/>
      <c r="WSV6" s="125"/>
      <c r="WSW6" s="125"/>
      <c r="WSX6" s="125"/>
      <c r="WSY6" s="125"/>
      <c r="WSZ6" s="125"/>
      <c r="WTA6" s="125"/>
      <c r="WTB6" s="125"/>
      <c r="WTC6" s="125"/>
      <c r="WTD6" s="125"/>
      <c r="WTE6" s="125"/>
      <c r="WTF6" s="125"/>
      <c r="WTG6" s="125"/>
      <c r="WTH6" s="125"/>
      <c r="WTI6" s="125"/>
      <c r="WTJ6" s="125"/>
      <c r="WTK6" s="125"/>
      <c r="WTL6" s="125"/>
      <c r="WTM6" s="125"/>
      <c r="WTN6" s="125"/>
      <c r="WTO6" s="125"/>
      <c r="WTP6" s="125"/>
      <c r="WTQ6" s="125"/>
      <c r="WTR6" s="125"/>
      <c r="WTS6" s="125"/>
      <c r="WTT6" s="125"/>
      <c r="WTU6" s="125"/>
      <c r="WTV6" s="125"/>
      <c r="WTW6" s="125"/>
      <c r="WTX6" s="125"/>
      <c r="WTY6" s="125"/>
      <c r="WTZ6" s="125"/>
      <c r="WUA6" s="125"/>
      <c r="WUB6" s="125"/>
      <c r="WUC6" s="125"/>
      <c r="WUD6" s="125"/>
      <c r="WUE6" s="125"/>
      <c r="WUF6" s="125"/>
      <c r="WUG6" s="125"/>
      <c r="WUH6" s="125"/>
      <c r="WUI6" s="125"/>
      <c r="WUJ6" s="125"/>
      <c r="WUK6" s="125"/>
      <c r="WUL6" s="125"/>
      <c r="WUM6" s="125"/>
      <c r="WUN6" s="125"/>
      <c r="WUO6" s="125"/>
      <c r="WUP6" s="125"/>
      <c r="WUQ6" s="125"/>
      <c r="WUR6" s="125"/>
      <c r="WUS6" s="125"/>
      <c r="WUT6" s="125"/>
      <c r="WUU6" s="125"/>
      <c r="WUV6" s="125"/>
      <c r="WUW6" s="125"/>
      <c r="WUX6" s="125"/>
      <c r="WUY6" s="125"/>
      <c r="WUZ6" s="125"/>
      <c r="WVA6" s="125"/>
      <c r="WVB6" s="125"/>
      <c r="WVC6" s="125"/>
      <c r="WVD6" s="125"/>
      <c r="WVE6" s="125"/>
      <c r="WVF6" s="125"/>
      <c r="WVG6" s="125"/>
      <c r="WVH6" s="125"/>
      <c r="WVI6" s="125"/>
      <c r="WVJ6" s="125"/>
      <c r="WVK6" s="125"/>
      <c r="WVL6" s="125"/>
      <c r="WVM6" s="125"/>
      <c r="WVN6" s="125"/>
      <c r="WVO6" s="125"/>
      <c r="WVP6" s="125"/>
      <c r="WVQ6" s="125"/>
      <c r="WVR6" s="125"/>
      <c r="WVS6" s="125"/>
      <c r="WVT6" s="125"/>
      <c r="WVU6" s="125"/>
      <c r="WVV6" s="125"/>
      <c r="WVW6" s="125"/>
      <c r="WVX6" s="125"/>
      <c r="WVY6" s="125"/>
      <c r="WVZ6" s="125"/>
      <c r="WWA6" s="125"/>
      <c r="WWB6" s="125"/>
      <c r="WWC6" s="125"/>
      <c r="WWD6" s="125"/>
      <c r="WWE6" s="125"/>
      <c r="WWF6" s="125"/>
      <c r="WWG6" s="125"/>
      <c r="WWH6" s="125"/>
      <c r="WWI6" s="125"/>
      <c r="WWJ6" s="125"/>
      <c r="WWK6" s="125"/>
      <c r="WWL6" s="125"/>
      <c r="WWM6" s="125"/>
      <c r="WWN6" s="125"/>
      <c r="WWO6" s="125"/>
      <c r="WWP6" s="125"/>
      <c r="WWQ6" s="125"/>
      <c r="WWR6" s="125"/>
      <c r="WWS6" s="125"/>
      <c r="WWT6" s="125"/>
      <c r="WWU6" s="125"/>
      <c r="WWV6" s="125"/>
      <c r="WWW6" s="125"/>
      <c r="WWX6" s="125"/>
      <c r="WWY6" s="125"/>
      <c r="WWZ6" s="125"/>
      <c r="WXA6" s="125"/>
      <c r="WXB6" s="125"/>
      <c r="WXC6" s="125"/>
      <c r="WXD6" s="125"/>
      <c r="WXE6" s="125"/>
      <c r="WXF6" s="125"/>
      <c r="WXG6" s="125"/>
      <c r="WXH6" s="125"/>
      <c r="WXI6" s="125"/>
      <c r="WXJ6" s="125"/>
      <c r="WXK6" s="125"/>
      <c r="WXL6" s="125"/>
      <c r="WXM6" s="125"/>
      <c r="WXN6" s="125"/>
      <c r="WXO6" s="125"/>
      <c r="WXP6" s="125"/>
      <c r="WXQ6" s="125"/>
      <c r="WXR6" s="125"/>
      <c r="WXS6" s="125"/>
      <c r="WXT6" s="125"/>
      <c r="WXU6" s="125"/>
      <c r="WXV6" s="125"/>
      <c r="WXW6" s="125"/>
      <c r="WXX6" s="125"/>
      <c r="WXY6" s="125"/>
      <c r="WXZ6" s="125"/>
      <c r="WYA6" s="125"/>
      <c r="WYB6" s="125"/>
      <c r="WYC6" s="125"/>
      <c r="WYD6" s="125"/>
      <c r="WYE6" s="125"/>
      <c r="WYF6" s="125"/>
      <c r="WYG6" s="125"/>
      <c r="WYH6" s="125"/>
      <c r="WYI6" s="125"/>
      <c r="WYJ6" s="125"/>
      <c r="WYK6" s="125"/>
      <c r="WYL6" s="125"/>
      <c r="WYM6" s="125"/>
      <c r="WYN6" s="125"/>
      <c r="WYO6" s="125"/>
      <c r="WYP6" s="125"/>
      <c r="WYQ6" s="125"/>
      <c r="WYR6" s="125"/>
      <c r="WYS6" s="125"/>
      <c r="WYT6" s="125"/>
      <c r="WYU6" s="125"/>
      <c r="WYV6" s="125"/>
      <c r="WYW6" s="125"/>
      <c r="WYX6" s="125"/>
      <c r="WYY6" s="125"/>
      <c r="WYZ6" s="125"/>
      <c r="WZA6" s="125"/>
      <c r="WZB6" s="125"/>
      <c r="WZC6" s="125"/>
      <c r="WZD6" s="125"/>
      <c r="WZE6" s="125"/>
      <c r="WZF6" s="125"/>
      <c r="WZG6" s="125"/>
      <c r="WZH6" s="125"/>
      <c r="WZI6" s="125"/>
      <c r="WZJ6" s="125"/>
      <c r="WZK6" s="125"/>
      <c r="WZL6" s="125"/>
      <c r="WZM6" s="125"/>
      <c r="WZN6" s="125"/>
      <c r="WZO6" s="125"/>
      <c r="WZP6" s="125"/>
      <c r="WZQ6" s="125"/>
      <c r="WZR6" s="125"/>
      <c r="WZS6" s="125"/>
      <c r="WZT6" s="125"/>
      <c r="WZU6" s="125"/>
      <c r="WZV6" s="125"/>
      <c r="WZW6" s="125"/>
      <c r="WZX6" s="125"/>
      <c r="WZY6" s="125"/>
      <c r="WZZ6" s="125"/>
      <c r="XAA6" s="125"/>
      <c r="XAB6" s="125"/>
      <c r="XAC6" s="125"/>
      <c r="XAD6" s="125"/>
      <c r="XAE6" s="125"/>
      <c r="XAF6" s="125"/>
      <c r="XAG6" s="125"/>
      <c r="XAH6" s="125"/>
      <c r="XAI6" s="125"/>
      <c r="XAJ6" s="125"/>
      <c r="XAK6" s="125"/>
      <c r="XAL6" s="125"/>
      <c r="XAM6" s="125"/>
      <c r="XAN6" s="125"/>
      <c r="XAO6" s="125"/>
      <c r="XAP6" s="125"/>
      <c r="XAQ6" s="125"/>
      <c r="XAR6" s="125"/>
      <c r="XAS6" s="125"/>
      <c r="XAT6" s="125"/>
      <c r="XAU6" s="125"/>
      <c r="XAV6" s="125"/>
      <c r="XAW6" s="125"/>
      <c r="XAX6" s="125"/>
      <c r="XAY6" s="125"/>
      <c r="XAZ6" s="125"/>
      <c r="XBA6" s="125"/>
      <c r="XBB6" s="125"/>
      <c r="XBC6" s="125"/>
      <c r="XBD6" s="125"/>
      <c r="XBE6" s="125"/>
      <c r="XBF6" s="125"/>
      <c r="XBG6" s="125"/>
      <c r="XBH6" s="125"/>
      <c r="XBI6" s="125"/>
      <c r="XBJ6" s="125"/>
      <c r="XBK6" s="125"/>
      <c r="XBL6" s="125"/>
      <c r="XBM6" s="125"/>
      <c r="XBN6" s="125"/>
      <c r="XBO6" s="125"/>
      <c r="XBP6" s="125"/>
      <c r="XBQ6" s="125"/>
      <c r="XBR6" s="125"/>
      <c r="XBS6" s="125"/>
      <c r="XBT6" s="125"/>
      <c r="XBU6" s="125"/>
      <c r="XBV6" s="125"/>
      <c r="XBW6" s="125"/>
      <c r="XBX6" s="125"/>
      <c r="XBY6" s="125"/>
      <c r="XBZ6" s="125"/>
      <c r="XCA6" s="125"/>
      <c r="XCB6" s="125"/>
      <c r="XCC6" s="125"/>
      <c r="XCD6" s="125"/>
      <c r="XCE6" s="125"/>
      <c r="XCF6" s="125"/>
      <c r="XCG6" s="125"/>
      <c r="XCH6" s="125"/>
      <c r="XCI6" s="125"/>
      <c r="XCJ6" s="125"/>
      <c r="XCK6" s="125"/>
      <c r="XCL6" s="125"/>
      <c r="XCM6" s="125"/>
      <c r="XCN6" s="125"/>
      <c r="XCO6" s="125"/>
      <c r="XCP6" s="125"/>
      <c r="XCQ6" s="125"/>
      <c r="XCR6" s="125"/>
      <c r="XCS6" s="125"/>
      <c r="XCT6" s="125"/>
      <c r="XCU6" s="125"/>
      <c r="XCV6" s="125"/>
      <c r="XCW6" s="125"/>
      <c r="XCX6" s="125"/>
      <c r="XCY6" s="125"/>
      <c r="XCZ6" s="125"/>
      <c r="XDA6" s="125"/>
      <c r="XDB6" s="125"/>
      <c r="XDC6" s="125"/>
      <c r="XDD6" s="125"/>
      <c r="XDE6" s="125"/>
      <c r="XDF6" s="125"/>
      <c r="XDG6" s="125"/>
      <c r="XDH6" s="125"/>
      <c r="XDI6" s="125"/>
      <c r="XDJ6" s="125"/>
      <c r="XDK6" s="125"/>
      <c r="XDL6" s="125"/>
      <c r="XDM6" s="125"/>
      <c r="XDN6" s="125"/>
      <c r="XDO6" s="125"/>
      <c r="XDP6" s="125"/>
      <c r="XDQ6" s="125"/>
      <c r="XDR6" s="125"/>
      <c r="XDS6" s="125"/>
      <c r="XDT6" s="125"/>
      <c r="XDU6" s="125"/>
      <c r="XDV6" s="125"/>
      <c r="XDW6" s="125"/>
      <c r="XDX6" s="125"/>
      <c r="XDY6" s="125"/>
      <c r="XDZ6" s="125"/>
      <c r="XEA6" s="125"/>
      <c r="XEB6" s="125"/>
      <c r="XEC6" s="125"/>
      <c r="XED6" s="125"/>
      <c r="XEE6" s="125"/>
      <c r="XEF6" s="125"/>
      <c r="XEG6" s="125"/>
      <c r="XEH6" s="125"/>
      <c r="XEI6" s="125"/>
      <c r="XEJ6" s="125"/>
      <c r="XEK6" s="125"/>
      <c r="XEL6" s="125"/>
      <c r="XEM6" s="125"/>
      <c r="XEN6" s="125"/>
      <c r="XEO6" s="125"/>
      <c r="XEP6" s="125"/>
      <c r="XEQ6" s="125"/>
      <c r="XER6" s="125"/>
      <c r="XES6" s="125"/>
      <c r="XET6" s="125"/>
      <c r="XEU6" s="125"/>
      <c r="XEV6" s="125"/>
      <c r="XEW6" s="125"/>
      <c r="XEX6" s="125"/>
    </row>
    <row r="7" spans="1:16378" s="122" customFormat="1" ht="27.95" customHeight="1">
      <c r="A7" s="114" t="s">
        <v>1364</v>
      </c>
      <c r="B7" s="124"/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  <c r="FQ7" s="125"/>
      <c r="FR7" s="125"/>
      <c r="FS7" s="125"/>
      <c r="FT7" s="125"/>
      <c r="FU7" s="125"/>
      <c r="FV7" s="125"/>
      <c r="FW7" s="125"/>
      <c r="FX7" s="125"/>
      <c r="FY7" s="125"/>
      <c r="FZ7" s="125"/>
      <c r="GA7" s="125"/>
      <c r="GB7" s="125"/>
      <c r="GC7" s="125"/>
      <c r="GD7" s="125"/>
      <c r="GE7" s="125"/>
      <c r="GF7" s="125"/>
      <c r="GG7" s="125"/>
      <c r="GH7" s="125"/>
      <c r="GI7" s="125"/>
      <c r="GJ7" s="125"/>
      <c r="GK7" s="125"/>
      <c r="GL7" s="125"/>
      <c r="GM7" s="125"/>
      <c r="GN7" s="125"/>
      <c r="GO7" s="125"/>
      <c r="GP7" s="125"/>
      <c r="GQ7" s="125"/>
      <c r="GR7" s="125"/>
      <c r="GS7" s="125"/>
      <c r="GT7" s="125"/>
      <c r="GU7" s="125"/>
      <c r="GV7" s="125"/>
      <c r="GW7" s="125"/>
      <c r="GX7" s="125"/>
      <c r="GY7" s="125"/>
      <c r="GZ7" s="125"/>
      <c r="HA7" s="125"/>
      <c r="HB7" s="125"/>
      <c r="HC7" s="125"/>
      <c r="HD7" s="125"/>
      <c r="HE7" s="125"/>
      <c r="HF7" s="125"/>
      <c r="HG7" s="125"/>
      <c r="HH7" s="125"/>
      <c r="HI7" s="125"/>
      <c r="HJ7" s="125"/>
      <c r="HK7" s="125"/>
      <c r="HL7" s="125"/>
      <c r="HM7" s="125"/>
      <c r="HN7" s="125"/>
      <c r="HO7" s="125"/>
      <c r="HP7" s="125"/>
      <c r="HQ7" s="125"/>
      <c r="HR7" s="125"/>
      <c r="HS7" s="125"/>
      <c r="HT7" s="125"/>
      <c r="HU7" s="125"/>
      <c r="HV7" s="125"/>
      <c r="HW7" s="125"/>
      <c r="HX7" s="125"/>
      <c r="HY7" s="125"/>
      <c r="HZ7" s="125"/>
      <c r="IA7" s="125"/>
      <c r="IB7" s="125"/>
      <c r="IC7" s="125"/>
      <c r="ID7" s="125"/>
      <c r="IE7" s="125"/>
      <c r="IF7" s="125"/>
      <c r="IG7" s="125"/>
      <c r="IH7" s="125"/>
      <c r="II7" s="125"/>
      <c r="IJ7" s="125"/>
      <c r="IK7" s="125"/>
      <c r="IL7" s="125"/>
      <c r="IM7" s="125"/>
      <c r="IN7" s="125"/>
      <c r="IO7" s="125"/>
      <c r="IP7" s="125"/>
      <c r="IQ7" s="125"/>
      <c r="IR7" s="125"/>
      <c r="IS7" s="125"/>
      <c r="IT7" s="125"/>
      <c r="IU7" s="125"/>
      <c r="IV7" s="125"/>
      <c r="IW7" s="125"/>
      <c r="IX7" s="125"/>
      <c r="IY7" s="125"/>
      <c r="IZ7" s="125"/>
      <c r="JA7" s="125"/>
      <c r="JB7" s="125"/>
      <c r="JC7" s="125"/>
      <c r="JD7" s="125"/>
      <c r="JE7" s="125"/>
      <c r="JF7" s="125"/>
      <c r="JG7" s="125"/>
      <c r="JH7" s="125"/>
      <c r="JI7" s="125"/>
      <c r="JJ7" s="125"/>
      <c r="JK7" s="125"/>
      <c r="JL7" s="125"/>
      <c r="JM7" s="125"/>
      <c r="JN7" s="125"/>
      <c r="JO7" s="125"/>
      <c r="JP7" s="125"/>
      <c r="JQ7" s="125"/>
      <c r="JR7" s="125"/>
      <c r="JS7" s="125"/>
      <c r="JT7" s="125"/>
      <c r="JU7" s="125"/>
      <c r="JV7" s="125"/>
      <c r="JW7" s="125"/>
      <c r="JX7" s="125"/>
      <c r="JY7" s="125"/>
      <c r="JZ7" s="125"/>
      <c r="KA7" s="125"/>
      <c r="KB7" s="125"/>
      <c r="KC7" s="125"/>
      <c r="KD7" s="125"/>
      <c r="KE7" s="125"/>
      <c r="KF7" s="125"/>
      <c r="KG7" s="125"/>
      <c r="KH7" s="125"/>
      <c r="KI7" s="125"/>
      <c r="KJ7" s="125"/>
      <c r="KK7" s="125"/>
      <c r="KL7" s="125"/>
      <c r="KM7" s="125"/>
      <c r="KN7" s="125"/>
      <c r="KO7" s="125"/>
      <c r="KP7" s="125"/>
      <c r="KQ7" s="125"/>
      <c r="KR7" s="125"/>
      <c r="KS7" s="125"/>
      <c r="KT7" s="125"/>
      <c r="KU7" s="125"/>
      <c r="KV7" s="125"/>
      <c r="KW7" s="125"/>
      <c r="KX7" s="125"/>
      <c r="KY7" s="125"/>
      <c r="KZ7" s="125"/>
      <c r="LA7" s="125"/>
      <c r="LB7" s="125"/>
      <c r="LC7" s="125"/>
      <c r="LD7" s="125"/>
      <c r="LE7" s="125"/>
      <c r="LF7" s="125"/>
      <c r="LG7" s="125"/>
      <c r="LH7" s="125"/>
      <c r="LI7" s="125"/>
      <c r="LJ7" s="125"/>
      <c r="LK7" s="125"/>
      <c r="LL7" s="125"/>
      <c r="LM7" s="125"/>
      <c r="LN7" s="125"/>
      <c r="LO7" s="125"/>
      <c r="LP7" s="125"/>
      <c r="LQ7" s="125"/>
      <c r="LR7" s="125"/>
      <c r="LS7" s="125"/>
      <c r="LT7" s="125"/>
      <c r="LU7" s="125"/>
      <c r="LV7" s="125"/>
      <c r="LW7" s="125"/>
      <c r="LX7" s="125"/>
      <c r="LY7" s="125"/>
      <c r="LZ7" s="125"/>
      <c r="MA7" s="125"/>
      <c r="MB7" s="125"/>
      <c r="MC7" s="125"/>
      <c r="MD7" s="125"/>
      <c r="ME7" s="125"/>
      <c r="MF7" s="125"/>
      <c r="MG7" s="125"/>
      <c r="MH7" s="125"/>
      <c r="MI7" s="125"/>
      <c r="MJ7" s="125"/>
      <c r="MK7" s="125"/>
      <c r="ML7" s="125"/>
      <c r="MM7" s="125"/>
      <c r="MN7" s="125"/>
      <c r="MO7" s="125"/>
      <c r="MP7" s="125"/>
      <c r="MQ7" s="125"/>
      <c r="MR7" s="125"/>
      <c r="MS7" s="125"/>
      <c r="MT7" s="125"/>
      <c r="MU7" s="125"/>
      <c r="MV7" s="125"/>
      <c r="MW7" s="125"/>
      <c r="MX7" s="125"/>
      <c r="MY7" s="125"/>
      <c r="MZ7" s="125"/>
      <c r="NA7" s="125"/>
      <c r="NB7" s="125"/>
      <c r="NC7" s="125"/>
      <c r="ND7" s="125"/>
      <c r="NE7" s="125"/>
      <c r="NF7" s="125"/>
      <c r="NG7" s="125"/>
      <c r="NH7" s="125"/>
      <c r="NI7" s="125"/>
      <c r="NJ7" s="125"/>
      <c r="NK7" s="125"/>
      <c r="NL7" s="125"/>
      <c r="NM7" s="125"/>
      <c r="NN7" s="125"/>
      <c r="NO7" s="125"/>
      <c r="NP7" s="125"/>
      <c r="NQ7" s="125"/>
      <c r="NR7" s="125"/>
      <c r="NS7" s="125"/>
      <c r="NT7" s="125"/>
      <c r="NU7" s="125"/>
      <c r="NV7" s="125"/>
      <c r="NW7" s="125"/>
      <c r="NX7" s="125"/>
      <c r="NY7" s="125"/>
      <c r="NZ7" s="125"/>
      <c r="OA7" s="125"/>
      <c r="OB7" s="125"/>
      <c r="OC7" s="125"/>
      <c r="OD7" s="125"/>
      <c r="OE7" s="125"/>
      <c r="OF7" s="125"/>
      <c r="OG7" s="125"/>
      <c r="OH7" s="125"/>
      <c r="OI7" s="125"/>
      <c r="OJ7" s="125"/>
      <c r="OK7" s="125"/>
      <c r="OL7" s="125"/>
      <c r="OM7" s="125"/>
      <c r="ON7" s="125"/>
      <c r="OO7" s="125"/>
      <c r="OP7" s="125"/>
      <c r="OQ7" s="125"/>
      <c r="OR7" s="125"/>
      <c r="OS7" s="125"/>
      <c r="OT7" s="125"/>
      <c r="OU7" s="125"/>
      <c r="OV7" s="125"/>
      <c r="OW7" s="125"/>
      <c r="OX7" s="125"/>
      <c r="OY7" s="125"/>
      <c r="OZ7" s="125"/>
      <c r="PA7" s="125"/>
      <c r="PB7" s="125"/>
      <c r="PC7" s="125"/>
      <c r="PD7" s="125"/>
      <c r="PE7" s="125"/>
      <c r="PF7" s="125"/>
      <c r="PG7" s="125"/>
      <c r="PH7" s="125"/>
      <c r="PI7" s="125"/>
      <c r="PJ7" s="125"/>
      <c r="PK7" s="125"/>
      <c r="PL7" s="125"/>
      <c r="PM7" s="125"/>
      <c r="PN7" s="125"/>
      <c r="PO7" s="125"/>
      <c r="PP7" s="125"/>
      <c r="PQ7" s="125"/>
      <c r="PR7" s="125"/>
      <c r="PS7" s="125"/>
      <c r="PT7" s="125"/>
      <c r="PU7" s="125"/>
      <c r="PV7" s="125"/>
      <c r="PW7" s="125"/>
      <c r="PX7" s="125"/>
      <c r="PY7" s="125"/>
      <c r="PZ7" s="125"/>
      <c r="QA7" s="125"/>
      <c r="QB7" s="125"/>
      <c r="QC7" s="125"/>
      <c r="QD7" s="125"/>
      <c r="QE7" s="125"/>
      <c r="QF7" s="125"/>
      <c r="QG7" s="125"/>
      <c r="QH7" s="125"/>
      <c r="QI7" s="125"/>
      <c r="QJ7" s="125"/>
      <c r="QK7" s="125"/>
      <c r="QL7" s="125"/>
      <c r="QM7" s="125"/>
      <c r="QN7" s="125"/>
      <c r="QO7" s="125"/>
      <c r="QP7" s="125"/>
      <c r="QQ7" s="125"/>
      <c r="QR7" s="125"/>
      <c r="QS7" s="125"/>
      <c r="QT7" s="125"/>
      <c r="QU7" s="125"/>
      <c r="QV7" s="125"/>
      <c r="QW7" s="125"/>
      <c r="QX7" s="125"/>
      <c r="QY7" s="125"/>
      <c r="QZ7" s="125"/>
      <c r="RA7" s="125"/>
      <c r="RB7" s="125"/>
      <c r="RC7" s="125"/>
      <c r="RD7" s="125"/>
      <c r="RE7" s="125"/>
      <c r="RF7" s="125"/>
      <c r="RG7" s="125"/>
      <c r="RH7" s="125"/>
      <c r="RI7" s="125"/>
      <c r="RJ7" s="125"/>
      <c r="RK7" s="125"/>
      <c r="RL7" s="125"/>
      <c r="RM7" s="125"/>
      <c r="RN7" s="125"/>
      <c r="RO7" s="125"/>
      <c r="RP7" s="125"/>
      <c r="RQ7" s="125"/>
      <c r="RR7" s="125"/>
      <c r="RS7" s="125"/>
      <c r="RT7" s="125"/>
      <c r="RU7" s="125"/>
      <c r="RV7" s="125"/>
      <c r="RW7" s="125"/>
      <c r="RX7" s="125"/>
      <c r="RY7" s="125"/>
      <c r="RZ7" s="125"/>
      <c r="SA7" s="125"/>
      <c r="SB7" s="125"/>
      <c r="SC7" s="125"/>
      <c r="SD7" s="125"/>
      <c r="SE7" s="125"/>
      <c r="SF7" s="125"/>
      <c r="SG7" s="125"/>
      <c r="SH7" s="125"/>
      <c r="SI7" s="125"/>
      <c r="SJ7" s="125"/>
      <c r="SK7" s="125"/>
      <c r="SL7" s="125"/>
      <c r="SM7" s="125"/>
      <c r="SN7" s="125"/>
      <c r="SO7" s="125"/>
      <c r="SP7" s="125"/>
      <c r="SQ7" s="125"/>
      <c r="SR7" s="125"/>
      <c r="SS7" s="125"/>
      <c r="ST7" s="125"/>
      <c r="SU7" s="125"/>
      <c r="SV7" s="125"/>
      <c r="SW7" s="125"/>
      <c r="SX7" s="125"/>
      <c r="SY7" s="125"/>
      <c r="SZ7" s="125"/>
      <c r="TA7" s="125"/>
      <c r="TB7" s="125"/>
      <c r="TC7" s="125"/>
      <c r="TD7" s="125"/>
      <c r="TE7" s="125"/>
      <c r="TF7" s="125"/>
      <c r="TG7" s="125"/>
      <c r="TH7" s="125"/>
      <c r="TI7" s="125"/>
      <c r="TJ7" s="125"/>
      <c r="TK7" s="125"/>
      <c r="TL7" s="125"/>
      <c r="TM7" s="125"/>
      <c r="TN7" s="125"/>
      <c r="TO7" s="125"/>
      <c r="TP7" s="125"/>
      <c r="TQ7" s="125"/>
      <c r="TR7" s="125"/>
      <c r="TS7" s="125"/>
      <c r="TT7" s="125"/>
      <c r="TU7" s="125"/>
      <c r="TV7" s="125"/>
      <c r="TW7" s="125"/>
      <c r="TX7" s="125"/>
      <c r="TY7" s="125"/>
      <c r="TZ7" s="125"/>
      <c r="UA7" s="125"/>
      <c r="UB7" s="125"/>
      <c r="UC7" s="125"/>
      <c r="UD7" s="125"/>
      <c r="UE7" s="125"/>
      <c r="UF7" s="125"/>
      <c r="UG7" s="125"/>
      <c r="UH7" s="125"/>
      <c r="UI7" s="125"/>
      <c r="UJ7" s="125"/>
      <c r="UK7" s="125"/>
      <c r="UL7" s="125"/>
      <c r="UM7" s="125"/>
      <c r="UN7" s="125"/>
      <c r="UO7" s="125"/>
      <c r="UP7" s="125"/>
      <c r="UQ7" s="125"/>
      <c r="UR7" s="125"/>
      <c r="US7" s="125"/>
      <c r="UT7" s="125"/>
      <c r="UU7" s="125"/>
      <c r="UV7" s="125"/>
      <c r="UW7" s="125"/>
      <c r="UX7" s="125"/>
      <c r="UY7" s="125"/>
      <c r="UZ7" s="125"/>
      <c r="VA7" s="125"/>
      <c r="VB7" s="125"/>
      <c r="VC7" s="125"/>
      <c r="VD7" s="125"/>
      <c r="VE7" s="125"/>
      <c r="VF7" s="125"/>
      <c r="VG7" s="125"/>
      <c r="VH7" s="125"/>
      <c r="VI7" s="125"/>
      <c r="VJ7" s="125"/>
      <c r="VK7" s="125"/>
      <c r="VL7" s="125"/>
      <c r="VM7" s="125"/>
      <c r="VN7" s="125"/>
      <c r="VO7" s="125"/>
      <c r="VP7" s="125"/>
      <c r="VQ7" s="125"/>
      <c r="VR7" s="125"/>
      <c r="VS7" s="125"/>
      <c r="VT7" s="125"/>
      <c r="VU7" s="125"/>
      <c r="VV7" s="125"/>
      <c r="VW7" s="125"/>
      <c r="VX7" s="125"/>
      <c r="VY7" s="125"/>
      <c r="VZ7" s="125"/>
      <c r="WA7" s="125"/>
      <c r="WB7" s="125"/>
      <c r="WC7" s="125"/>
      <c r="WD7" s="125"/>
      <c r="WE7" s="125"/>
      <c r="WF7" s="125"/>
      <c r="WG7" s="125"/>
      <c r="WH7" s="125"/>
      <c r="WI7" s="125"/>
      <c r="WJ7" s="125"/>
      <c r="WK7" s="125"/>
      <c r="WL7" s="125"/>
      <c r="WM7" s="125"/>
      <c r="WN7" s="125"/>
      <c r="WO7" s="125"/>
      <c r="WP7" s="125"/>
      <c r="WQ7" s="125"/>
      <c r="WR7" s="125"/>
      <c r="WS7" s="125"/>
      <c r="WT7" s="125"/>
      <c r="WU7" s="125"/>
      <c r="WV7" s="125"/>
      <c r="WW7" s="125"/>
      <c r="WX7" s="125"/>
      <c r="WY7" s="125"/>
      <c r="WZ7" s="125"/>
      <c r="XA7" s="125"/>
      <c r="XB7" s="125"/>
      <c r="XC7" s="125"/>
      <c r="XD7" s="125"/>
      <c r="XE7" s="125"/>
      <c r="XF7" s="125"/>
      <c r="XG7" s="125"/>
      <c r="XH7" s="125"/>
      <c r="XI7" s="125"/>
      <c r="XJ7" s="125"/>
      <c r="XK7" s="125"/>
      <c r="XL7" s="125"/>
      <c r="XM7" s="125"/>
      <c r="XN7" s="125"/>
      <c r="XO7" s="125"/>
      <c r="XP7" s="125"/>
      <c r="XQ7" s="125"/>
      <c r="XR7" s="125"/>
      <c r="XS7" s="125"/>
      <c r="XT7" s="125"/>
      <c r="XU7" s="125"/>
      <c r="XV7" s="125"/>
      <c r="XW7" s="125"/>
      <c r="XX7" s="125"/>
      <c r="XY7" s="125"/>
      <c r="XZ7" s="125"/>
      <c r="YA7" s="125"/>
      <c r="YB7" s="125"/>
      <c r="YC7" s="125"/>
      <c r="YD7" s="125"/>
      <c r="YE7" s="125"/>
      <c r="YF7" s="125"/>
      <c r="YG7" s="125"/>
      <c r="YH7" s="125"/>
      <c r="YI7" s="125"/>
      <c r="YJ7" s="125"/>
      <c r="YK7" s="125"/>
      <c r="YL7" s="125"/>
      <c r="YM7" s="125"/>
      <c r="YN7" s="125"/>
      <c r="YO7" s="125"/>
      <c r="YP7" s="125"/>
      <c r="YQ7" s="125"/>
      <c r="YR7" s="125"/>
      <c r="YS7" s="125"/>
      <c r="YT7" s="125"/>
      <c r="YU7" s="125"/>
      <c r="YV7" s="125"/>
      <c r="YW7" s="125"/>
      <c r="YX7" s="125"/>
      <c r="YY7" s="125"/>
      <c r="YZ7" s="125"/>
      <c r="ZA7" s="125"/>
      <c r="ZB7" s="125"/>
      <c r="ZC7" s="125"/>
      <c r="ZD7" s="125"/>
      <c r="ZE7" s="125"/>
      <c r="ZF7" s="125"/>
      <c r="ZG7" s="125"/>
      <c r="ZH7" s="125"/>
      <c r="ZI7" s="125"/>
      <c r="ZJ7" s="125"/>
      <c r="ZK7" s="125"/>
      <c r="ZL7" s="125"/>
      <c r="ZM7" s="125"/>
      <c r="ZN7" s="125"/>
      <c r="ZO7" s="125"/>
      <c r="ZP7" s="125"/>
      <c r="ZQ7" s="125"/>
      <c r="ZR7" s="125"/>
      <c r="ZS7" s="125"/>
      <c r="ZT7" s="125"/>
      <c r="ZU7" s="125"/>
      <c r="ZV7" s="125"/>
      <c r="ZW7" s="125"/>
      <c r="ZX7" s="125"/>
      <c r="ZY7" s="125"/>
      <c r="ZZ7" s="125"/>
      <c r="AAA7" s="125"/>
      <c r="AAB7" s="125"/>
      <c r="AAC7" s="125"/>
      <c r="AAD7" s="125"/>
      <c r="AAE7" s="125"/>
      <c r="AAF7" s="125"/>
      <c r="AAG7" s="125"/>
      <c r="AAH7" s="125"/>
      <c r="AAI7" s="125"/>
      <c r="AAJ7" s="125"/>
      <c r="AAK7" s="125"/>
      <c r="AAL7" s="125"/>
      <c r="AAM7" s="125"/>
      <c r="AAN7" s="125"/>
      <c r="AAO7" s="125"/>
      <c r="AAP7" s="125"/>
      <c r="AAQ7" s="125"/>
      <c r="AAR7" s="125"/>
      <c r="AAS7" s="125"/>
      <c r="AAT7" s="125"/>
      <c r="AAU7" s="125"/>
      <c r="AAV7" s="125"/>
      <c r="AAW7" s="125"/>
      <c r="AAX7" s="125"/>
      <c r="AAY7" s="125"/>
      <c r="AAZ7" s="125"/>
      <c r="ABA7" s="125"/>
      <c r="ABB7" s="125"/>
      <c r="ABC7" s="125"/>
      <c r="ABD7" s="125"/>
      <c r="ABE7" s="125"/>
      <c r="ABF7" s="125"/>
      <c r="ABG7" s="125"/>
      <c r="ABH7" s="125"/>
      <c r="ABI7" s="125"/>
      <c r="ABJ7" s="125"/>
      <c r="ABK7" s="125"/>
      <c r="ABL7" s="125"/>
      <c r="ABM7" s="125"/>
      <c r="ABN7" s="125"/>
      <c r="ABO7" s="125"/>
      <c r="ABP7" s="125"/>
      <c r="ABQ7" s="125"/>
      <c r="ABR7" s="125"/>
      <c r="ABS7" s="125"/>
      <c r="ABT7" s="125"/>
      <c r="ABU7" s="125"/>
      <c r="ABV7" s="125"/>
      <c r="ABW7" s="125"/>
      <c r="ABX7" s="125"/>
      <c r="ABY7" s="125"/>
      <c r="ABZ7" s="125"/>
      <c r="ACA7" s="125"/>
      <c r="ACB7" s="125"/>
      <c r="ACC7" s="125"/>
      <c r="ACD7" s="125"/>
      <c r="ACE7" s="125"/>
      <c r="ACF7" s="125"/>
      <c r="ACG7" s="125"/>
      <c r="ACH7" s="125"/>
      <c r="ACI7" s="125"/>
      <c r="ACJ7" s="125"/>
      <c r="ACK7" s="125"/>
      <c r="ACL7" s="125"/>
      <c r="ACM7" s="125"/>
      <c r="ACN7" s="125"/>
      <c r="ACO7" s="125"/>
      <c r="ACP7" s="125"/>
      <c r="ACQ7" s="125"/>
      <c r="ACR7" s="125"/>
      <c r="ACS7" s="125"/>
      <c r="ACT7" s="125"/>
      <c r="ACU7" s="125"/>
      <c r="ACV7" s="125"/>
      <c r="ACW7" s="125"/>
      <c r="ACX7" s="125"/>
      <c r="ACY7" s="125"/>
      <c r="ACZ7" s="125"/>
      <c r="ADA7" s="125"/>
      <c r="ADB7" s="125"/>
      <c r="ADC7" s="125"/>
      <c r="ADD7" s="125"/>
      <c r="ADE7" s="125"/>
      <c r="ADF7" s="125"/>
      <c r="ADG7" s="125"/>
      <c r="ADH7" s="125"/>
      <c r="ADI7" s="125"/>
      <c r="ADJ7" s="125"/>
      <c r="ADK7" s="125"/>
      <c r="ADL7" s="125"/>
      <c r="ADM7" s="125"/>
      <c r="ADN7" s="125"/>
      <c r="ADO7" s="125"/>
      <c r="ADP7" s="125"/>
      <c r="ADQ7" s="125"/>
      <c r="ADR7" s="125"/>
      <c r="ADS7" s="125"/>
      <c r="ADT7" s="125"/>
      <c r="ADU7" s="125"/>
      <c r="ADV7" s="125"/>
      <c r="ADW7" s="125"/>
      <c r="ADX7" s="125"/>
      <c r="ADY7" s="125"/>
      <c r="ADZ7" s="125"/>
      <c r="AEA7" s="125"/>
      <c r="AEB7" s="125"/>
      <c r="AEC7" s="125"/>
      <c r="AED7" s="125"/>
      <c r="AEE7" s="125"/>
      <c r="AEF7" s="125"/>
      <c r="AEG7" s="125"/>
      <c r="AEH7" s="125"/>
      <c r="AEI7" s="125"/>
      <c r="AEJ7" s="125"/>
      <c r="AEK7" s="125"/>
      <c r="AEL7" s="125"/>
      <c r="AEM7" s="125"/>
      <c r="AEN7" s="125"/>
      <c r="AEO7" s="125"/>
      <c r="AEP7" s="125"/>
      <c r="AEQ7" s="125"/>
      <c r="AER7" s="125"/>
      <c r="AES7" s="125"/>
      <c r="AET7" s="125"/>
      <c r="AEU7" s="125"/>
      <c r="AEV7" s="125"/>
      <c r="AEW7" s="125"/>
      <c r="AEX7" s="125"/>
      <c r="AEY7" s="125"/>
      <c r="AEZ7" s="125"/>
      <c r="AFA7" s="125"/>
      <c r="AFB7" s="125"/>
      <c r="AFC7" s="125"/>
      <c r="AFD7" s="125"/>
      <c r="AFE7" s="125"/>
      <c r="AFF7" s="125"/>
      <c r="AFG7" s="125"/>
      <c r="AFH7" s="125"/>
      <c r="AFI7" s="125"/>
      <c r="AFJ7" s="125"/>
      <c r="AFK7" s="125"/>
      <c r="AFL7" s="125"/>
      <c r="AFM7" s="125"/>
      <c r="AFN7" s="125"/>
      <c r="AFO7" s="125"/>
      <c r="AFP7" s="125"/>
      <c r="AFQ7" s="125"/>
      <c r="AFR7" s="125"/>
      <c r="AFS7" s="125"/>
      <c r="AFT7" s="125"/>
      <c r="AFU7" s="125"/>
      <c r="AFV7" s="125"/>
      <c r="AFW7" s="125"/>
      <c r="AFX7" s="125"/>
      <c r="AFY7" s="125"/>
      <c r="AFZ7" s="125"/>
      <c r="AGA7" s="125"/>
      <c r="AGB7" s="125"/>
      <c r="AGC7" s="125"/>
      <c r="AGD7" s="125"/>
      <c r="AGE7" s="125"/>
      <c r="AGF7" s="125"/>
      <c r="AGG7" s="125"/>
      <c r="AGH7" s="125"/>
      <c r="AGI7" s="125"/>
      <c r="AGJ7" s="125"/>
      <c r="AGK7" s="125"/>
      <c r="AGL7" s="125"/>
      <c r="AGM7" s="125"/>
      <c r="AGN7" s="125"/>
      <c r="AGO7" s="125"/>
      <c r="AGP7" s="125"/>
      <c r="AGQ7" s="125"/>
      <c r="AGR7" s="125"/>
      <c r="AGS7" s="125"/>
      <c r="AGT7" s="125"/>
      <c r="AGU7" s="125"/>
      <c r="AGV7" s="125"/>
      <c r="AGW7" s="125"/>
      <c r="AGX7" s="125"/>
      <c r="AGY7" s="125"/>
      <c r="AGZ7" s="125"/>
      <c r="AHA7" s="125"/>
      <c r="AHB7" s="125"/>
      <c r="AHC7" s="125"/>
      <c r="AHD7" s="125"/>
      <c r="AHE7" s="125"/>
      <c r="AHF7" s="125"/>
      <c r="AHG7" s="125"/>
      <c r="AHH7" s="125"/>
      <c r="AHI7" s="125"/>
      <c r="AHJ7" s="125"/>
      <c r="AHK7" s="125"/>
      <c r="AHL7" s="125"/>
      <c r="AHM7" s="125"/>
      <c r="AHN7" s="125"/>
      <c r="AHO7" s="125"/>
      <c r="AHP7" s="125"/>
      <c r="AHQ7" s="125"/>
      <c r="AHR7" s="125"/>
      <c r="AHS7" s="125"/>
      <c r="AHT7" s="125"/>
      <c r="AHU7" s="125"/>
      <c r="AHV7" s="125"/>
      <c r="AHW7" s="125"/>
      <c r="AHX7" s="125"/>
      <c r="AHY7" s="125"/>
      <c r="AHZ7" s="125"/>
      <c r="AIA7" s="125"/>
      <c r="AIB7" s="125"/>
      <c r="AIC7" s="125"/>
      <c r="AID7" s="125"/>
      <c r="AIE7" s="125"/>
      <c r="AIF7" s="125"/>
      <c r="AIG7" s="125"/>
      <c r="AIH7" s="125"/>
      <c r="AII7" s="125"/>
      <c r="AIJ7" s="125"/>
      <c r="AIK7" s="125"/>
      <c r="AIL7" s="125"/>
      <c r="AIM7" s="125"/>
      <c r="AIN7" s="125"/>
      <c r="AIO7" s="125"/>
      <c r="AIP7" s="125"/>
      <c r="AIQ7" s="125"/>
      <c r="AIR7" s="125"/>
      <c r="AIS7" s="125"/>
      <c r="AIT7" s="125"/>
      <c r="AIU7" s="125"/>
      <c r="AIV7" s="125"/>
      <c r="AIW7" s="125"/>
      <c r="AIX7" s="125"/>
      <c r="AIY7" s="125"/>
      <c r="AIZ7" s="125"/>
      <c r="AJA7" s="125"/>
      <c r="AJB7" s="125"/>
      <c r="AJC7" s="125"/>
      <c r="AJD7" s="125"/>
      <c r="AJE7" s="125"/>
      <c r="AJF7" s="125"/>
      <c r="AJG7" s="125"/>
      <c r="AJH7" s="125"/>
      <c r="AJI7" s="125"/>
      <c r="AJJ7" s="125"/>
      <c r="AJK7" s="125"/>
      <c r="AJL7" s="125"/>
      <c r="AJM7" s="125"/>
      <c r="AJN7" s="125"/>
      <c r="AJO7" s="125"/>
      <c r="AJP7" s="125"/>
      <c r="AJQ7" s="125"/>
      <c r="AJR7" s="125"/>
      <c r="AJS7" s="125"/>
      <c r="AJT7" s="125"/>
      <c r="AJU7" s="125"/>
      <c r="AJV7" s="125"/>
      <c r="AJW7" s="125"/>
      <c r="AJX7" s="125"/>
      <c r="AJY7" s="125"/>
      <c r="AJZ7" s="125"/>
      <c r="AKA7" s="125"/>
      <c r="AKB7" s="125"/>
      <c r="AKC7" s="125"/>
      <c r="AKD7" s="125"/>
      <c r="AKE7" s="125"/>
      <c r="AKF7" s="125"/>
      <c r="AKG7" s="125"/>
      <c r="AKH7" s="125"/>
      <c r="AKI7" s="125"/>
      <c r="AKJ7" s="125"/>
      <c r="AKK7" s="125"/>
      <c r="AKL7" s="125"/>
      <c r="AKM7" s="125"/>
      <c r="AKN7" s="125"/>
      <c r="AKO7" s="125"/>
      <c r="AKP7" s="125"/>
      <c r="AKQ7" s="125"/>
      <c r="AKR7" s="125"/>
      <c r="AKS7" s="125"/>
      <c r="AKT7" s="125"/>
      <c r="AKU7" s="125"/>
      <c r="AKV7" s="125"/>
      <c r="AKW7" s="125"/>
      <c r="AKX7" s="125"/>
      <c r="AKY7" s="125"/>
      <c r="AKZ7" s="125"/>
      <c r="ALA7" s="125"/>
      <c r="ALB7" s="125"/>
      <c r="ALC7" s="125"/>
      <c r="ALD7" s="125"/>
      <c r="ALE7" s="125"/>
      <c r="ALF7" s="125"/>
      <c r="ALG7" s="125"/>
      <c r="ALH7" s="125"/>
      <c r="ALI7" s="125"/>
      <c r="ALJ7" s="125"/>
      <c r="ALK7" s="125"/>
      <c r="ALL7" s="125"/>
      <c r="ALM7" s="125"/>
      <c r="ALN7" s="125"/>
      <c r="ALO7" s="125"/>
      <c r="ALP7" s="125"/>
      <c r="ALQ7" s="125"/>
      <c r="ALR7" s="125"/>
      <c r="ALS7" s="125"/>
      <c r="ALT7" s="125"/>
      <c r="ALU7" s="125"/>
      <c r="ALV7" s="125"/>
      <c r="ALW7" s="125"/>
      <c r="ALX7" s="125"/>
      <c r="ALY7" s="125"/>
      <c r="ALZ7" s="125"/>
      <c r="AMA7" s="125"/>
      <c r="AMB7" s="125"/>
      <c r="AMC7" s="125"/>
      <c r="AMD7" s="125"/>
      <c r="AME7" s="125"/>
      <c r="AMF7" s="125"/>
      <c r="AMG7" s="125"/>
      <c r="AMH7" s="125"/>
      <c r="AMI7" s="125"/>
      <c r="AMJ7" s="125"/>
      <c r="AMK7" s="125"/>
      <c r="AML7" s="125"/>
      <c r="AMM7" s="125"/>
      <c r="AMN7" s="125"/>
      <c r="AMO7" s="125"/>
      <c r="AMP7" s="125"/>
      <c r="AMQ7" s="125"/>
      <c r="AMR7" s="125"/>
      <c r="AMS7" s="125"/>
      <c r="AMT7" s="125"/>
      <c r="AMU7" s="125"/>
      <c r="AMV7" s="125"/>
      <c r="AMW7" s="125"/>
      <c r="AMX7" s="125"/>
      <c r="AMY7" s="125"/>
      <c r="AMZ7" s="125"/>
      <c r="ANA7" s="125"/>
      <c r="ANB7" s="125"/>
      <c r="ANC7" s="125"/>
      <c r="AND7" s="125"/>
      <c r="ANE7" s="125"/>
      <c r="ANF7" s="125"/>
      <c r="ANG7" s="125"/>
      <c r="ANH7" s="125"/>
      <c r="ANI7" s="125"/>
      <c r="ANJ7" s="125"/>
      <c r="ANK7" s="125"/>
      <c r="ANL7" s="125"/>
      <c r="ANM7" s="125"/>
      <c r="ANN7" s="125"/>
      <c r="ANO7" s="125"/>
      <c r="ANP7" s="125"/>
      <c r="ANQ7" s="125"/>
      <c r="ANR7" s="125"/>
      <c r="ANS7" s="125"/>
      <c r="ANT7" s="125"/>
      <c r="ANU7" s="125"/>
      <c r="ANV7" s="125"/>
      <c r="ANW7" s="125"/>
      <c r="ANX7" s="125"/>
      <c r="ANY7" s="125"/>
      <c r="ANZ7" s="125"/>
      <c r="AOA7" s="125"/>
      <c r="AOB7" s="125"/>
      <c r="AOC7" s="125"/>
      <c r="AOD7" s="125"/>
      <c r="AOE7" s="125"/>
      <c r="AOF7" s="125"/>
      <c r="AOG7" s="125"/>
      <c r="AOH7" s="125"/>
      <c r="AOI7" s="125"/>
      <c r="AOJ7" s="125"/>
      <c r="AOK7" s="125"/>
      <c r="AOL7" s="125"/>
      <c r="AOM7" s="125"/>
      <c r="AON7" s="125"/>
      <c r="AOO7" s="125"/>
      <c r="AOP7" s="125"/>
      <c r="AOQ7" s="125"/>
      <c r="AOR7" s="125"/>
      <c r="AOS7" s="125"/>
      <c r="AOT7" s="125"/>
      <c r="AOU7" s="125"/>
      <c r="AOV7" s="125"/>
      <c r="AOW7" s="125"/>
      <c r="AOX7" s="125"/>
      <c r="AOY7" s="125"/>
      <c r="AOZ7" s="125"/>
      <c r="APA7" s="125"/>
      <c r="APB7" s="125"/>
      <c r="APC7" s="125"/>
      <c r="APD7" s="125"/>
      <c r="APE7" s="125"/>
      <c r="APF7" s="125"/>
      <c r="APG7" s="125"/>
      <c r="APH7" s="125"/>
      <c r="API7" s="125"/>
      <c r="APJ7" s="125"/>
      <c r="APK7" s="125"/>
      <c r="APL7" s="125"/>
      <c r="APM7" s="125"/>
      <c r="APN7" s="125"/>
      <c r="APO7" s="125"/>
      <c r="APP7" s="125"/>
      <c r="APQ7" s="125"/>
      <c r="APR7" s="125"/>
      <c r="APS7" s="125"/>
      <c r="APT7" s="125"/>
      <c r="APU7" s="125"/>
      <c r="APV7" s="125"/>
      <c r="APW7" s="125"/>
      <c r="APX7" s="125"/>
      <c r="APY7" s="125"/>
      <c r="APZ7" s="125"/>
      <c r="AQA7" s="125"/>
      <c r="AQB7" s="125"/>
      <c r="AQC7" s="125"/>
      <c r="AQD7" s="125"/>
      <c r="AQE7" s="125"/>
      <c r="AQF7" s="125"/>
      <c r="AQG7" s="125"/>
      <c r="AQH7" s="125"/>
      <c r="AQI7" s="125"/>
      <c r="AQJ7" s="125"/>
      <c r="AQK7" s="125"/>
      <c r="AQL7" s="125"/>
      <c r="AQM7" s="125"/>
      <c r="AQN7" s="125"/>
      <c r="AQO7" s="125"/>
      <c r="AQP7" s="125"/>
      <c r="AQQ7" s="125"/>
      <c r="AQR7" s="125"/>
      <c r="AQS7" s="125"/>
      <c r="AQT7" s="125"/>
      <c r="AQU7" s="125"/>
      <c r="AQV7" s="125"/>
      <c r="AQW7" s="125"/>
      <c r="AQX7" s="125"/>
      <c r="AQY7" s="125"/>
      <c r="AQZ7" s="125"/>
      <c r="ARA7" s="125"/>
      <c r="ARB7" s="125"/>
      <c r="ARC7" s="125"/>
      <c r="ARD7" s="125"/>
      <c r="ARE7" s="125"/>
      <c r="ARF7" s="125"/>
      <c r="ARG7" s="125"/>
      <c r="ARH7" s="125"/>
      <c r="ARI7" s="125"/>
      <c r="ARJ7" s="125"/>
      <c r="ARK7" s="125"/>
      <c r="ARL7" s="125"/>
      <c r="ARM7" s="125"/>
      <c r="ARN7" s="125"/>
      <c r="ARO7" s="125"/>
      <c r="ARP7" s="125"/>
      <c r="ARQ7" s="125"/>
      <c r="ARR7" s="125"/>
      <c r="ARS7" s="125"/>
      <c r="ART7" s="125"/>
      <c r="ARU7" s="125"/>
      <c r="ARV7" s="125"/>
      <c r="ARW7" s="125"/>
      <c r="ARX7" s="125"/>
      <c r="ARY7" s="125"/>
      <c r="ARZ7" s="125"/>
      <c r="ASA7" s="125"/>
      <c r="ASB7" s="125"/>
      <c r="ASC7" s="125"/>
      <c r="ASD7" s="125"/>
      <c r="ASE7" s="125"/>
      <c r="ASF7" s="125"/>
      <c r="ASG7" s="125"/>
      <c r="ASH7" s="125"/>
      <c r="ASI7" s="125"/>
      <c r="ASJ7" s="125"/>
      <c r="ASK7" s="125"/>
      <c r="ASL7" s="125"/>
      <c r="ASM7" s="125"/>
      <c r="ASN7" s="125"/>
      <c r="ASO7" s="125"/>
      <c r="ASP7" s="125"/>
      <c r="ASQ7" s="125"/>
      <c r="ASR7" s="125"/>
      <c r="ASS7" s="125"/>
      <c r="AST7" s="125"/>
      <c r="ASU7" s="125"/>
      <c r="ASV7" s="125"/>
      <c r="ASW7" s="125"/>
      <c r="ASX7" s="125"/>
      <c r="ASY7" s="125"/>
      <c r="ASZ7" s="125"/>
      <c r="ATA7" s="125"/>
      <c r="ATB7" s="125"/>
      <c r="ATC7" s="125"/>
      <c r="ATD7" s="125"/>
      <c r="ATE7" s="125"/>
      <c r="ATF7" s="125"/>
      <c r="ATG7" s="125"/>
      <c r="ATH7" s="125"/>
      <c r="ATI7" s="125"/>
      <c r="ATJ7" s="125"/>
      <c r="ATK7" s="125"/>
      <c r="ATL7" s="125"/>
      <c r="ATM7" s="125"/>
      <c r="ATN7" s="125"/>
      <c r="ATO7" s="125"/>
      <c r="ATP7" s="125"/>
      <c r="ATQ7" s="125"/>
      <c r="ATR7" s="125"/>
      <c r="ATS7" s="125"/>
      <c r="ATT7" s="125"/>
      <c r="ATU7" s="125"/>
      <c r="ATV7" s="125"/>
      <c r="ATW7" s="125"/>
      <c r="ATX7" s="125"/>
      <c r="ATY7" s="125"/>
      <c r="ATZ7" s="125"/>
      <c r="AUA7" s="125"/>
      <c r="AUB7" s="125"/>
      <c r="AUC7" s="125"/>
      <c r="AUD7" s="125"/>
      <c r="AUE7" s="125"/>
      <c r="AUF7" s="125"/>
      <c r="AUG7" s="125"/>
      <c r="AUH7" s="125"/>
      <c r="AUI7" s="125"/>
      <c r="AUJ7" s="125"/>
      <c r="AUK7" s="125"/>
      <c r="AUL7" s="125"/>
      <c r="AUM7" s="125"/>
      <c r="AUN7" s="125"/>
      <c r="AUO7" s="125"/>
      <c r="AUP7" s="125"/>
      <c r="AUQ7" s="125"/>
      <c r="AUR7" s="125"/>
      <c r="AUS7" s="125"/>
      <c r="AUT7" s="125"/>
      <c r="AUU7" s="125"/>
      <c r="AUV7" s="125"/>
      <c r="AUW7" s="125"/>
      <c r="AUX7" s="125"/>
      <c r="AUY7" s="125"/>
      <c r="AUZ7" s="125"/>
      <c r="AVA7" s="125"/>
      <c r="AVB7" s="125"/>
      <c r="AVC7" s="125"/>
      <c r="AVD7" s="125"/>
      <c r="AVE7" s="125"/>
      <c r="AVF7" s="125"/>
      <c r="AVG7" s="125"/>
      <c r="AVH7" s="125"/>
      <c r="AVI7" s="125"/>
      <c r="AVJ7" s="125"/>
      <c r="AVK7" s="125"/>
      <c r="AVL7" s="125"/>
      <c r="AVM7" s="125"/>
      <c r="AVN7" s="125"/>
      <c r="AVO7" s="125"/>
      <c r="AVP7" s="125"/>
      <c r="AVQ7" s="125"/>
      <c r="AVR7" s="125"/>
      <c r="AVS7" s="125"/>
      <c r="AVT7" s="125"/>
      <c r="AVU7" s="125"/>
      <c r="AVV7" s="125"/>
      <c r="AVW7" s="125"/>
      <c r="AVX7" s="125"/>
      <c r="AVY7" s="125"/>
      <c r="AVZ7" s="125"/>
      <c r="AWA7" s="125"/>
      <c r="AWB7" s="125"/>
      <c r="AWC7" s="125"/>
      <c r="AWD7" s="125"/>
      <c r="AWE7" s="125"/>
      <c r="AWF7" s="125"/>
      <c r="AWG7" s="125"/>
      <c r="AWH7" s="125"/>
      <c r="AWI7" s="125"/>
      <c r="AWJ7" s="125"/>
      <c r="AWK7" s="125"/>
      <c r="AWL7" s="125"/>
      <c r="AWM7" s="125"/>
      <c r="AWN7" s="125"/>
      <c r="AWO7" s="125"/>
      <c r="AWP7" s="125"/>
      <c r="AWQ7" s="125"/>
      <c r="AWR7" s="125"/>
      <c r="AWS7" s="125"/>
      <c r="AWT7" s="125"/>
      <c r="AWU7" s="125"/>
      <c r="AWV7" s="125"/>
      <c r="AWW7" s="125"/>
      <c r="AWX7" s="125"/>
      <c r="AWY7" s="125"/>
      <c r="AWZ7" s="125"/>
      <c r="AXA7" s="125"/>
      <c r="AXB7" s="125"/>
      <c r="AXC7" s="125"/>
      <c r="AXD7" s="125"/>
      <c r="AXE7" s="125"/>
      <c r="AXF7" s="125"/>
      <c r="AXG7" s="125"/>
      <c r="AXH7" s="125"/>
      <c r="AXI7" s="125"/>
      <c r="AXJ7" s="125"/>
      <c r="AXK7" s="125"/>
      <c r="AXL7" s="125"/>
      <c r="AXM7" s="125"/>
      <c r="AXN7" s="125"/>
      <c r="AXO7" s="125"/>
      <c r="AXP7" s="125"/>
      <c r="AXQ7" s="125"/>
      <c r="AXR7" s="125"/>
      <c r="AXS7" s="125"/>
      <c r="AXT7" s="125"/>
      <c r="AXU7" s="125"/>
      <c r="AXV7" s="125"/>
      <c r="AXW7" s="125"/>
      <c r="AXX7" s="125"/>
      <c r="AXY7" s="125"/>
      <c r="AXZ7" s="125"/>
      <c r="AYA7" s="125"/>
      <c r="AYB7" s="125"/>
      <c r="AYC7" s="125"/>
      <c r="AYD7" s="125"/>
      <c r="AYE7" s="125"/>
      <c r="AYF7" s="125"/>
      <c r="AYG7" s="125"/>
      <c r="AYH7" s="125"/>
      <c r="AYI7" s="125"/>
      <c r="AYJ7" s="125"/>
      <c r="AYK7" s="125"/>
      <c r="AYL7" s="125"/>
      <c r="AYM7" s="125"/>
      <c r="AYN7" s="125"/>
      <c r="AYO7" s="125"/>
      <c r="AYP7" s="125"/>
      <c r="AYQ7" s="125"/>
      <c r="AYR7" s="125"/>
      <c r="AYS7" s="125"/>
      <c r="AYT7" s="125"/>
      <c r="AYU7" s="125"/>
      <c r="AYV7" s="125"/>
      <c r="AYW7" s="125"/>
      <c r="AYX7" s="125"/>
      <c r="AYY7" s="125"/>
      <c r="AYZ7" s="125"/>
      <c r="AZA7" s="125"/>
      <c r="AZB7" s="125"/>
      <c r="AZC7" s="125"/>
      <c r="AZD7" s="125"/>
      <c r="AZE7" s="125"/>
      <c r="AZF7" s="125"/>
      <c r="AZG7" s="125"/>
      <c r="AZH7" s="125"/>
      <c r="AZI7" s="125"/>
      <c r="AZJ7" s="125"/>
      <c r="AZK7" s="125"/>
      <c r="AZL7" s="125"/>
      <c r="AZM7" s="125"/>
      <c r="AZN7" s="125"/>
      <c r="AZO7" s="125"/>
      <c r="AZP7" s="125"/>
      <c r="AZQ7" s="125"/>
      <c r="AZR7" s="125"/>
      <c r="AZS7" s="125"/>
      <c r="AZT7" s="125"/>
      <c r="AZU7" s="125"/>
      <c r="AZV7" s="125"/>
      <c r="AZW7" s="125"/>
      <c r="AZX7" s="125"/>
      <c r="AZY7" s="125"/>
      <c r="AZZ7" s="125"/>
      <c r="BAA7" s="125"/>
      <c r="BAB7" s="125"/>
      <c r="BAC7" s="125"/>
      <c r="BAD7" s="125"/>
      <c r="BAE7" s="125"/>
      <c r="BAF7" s="125"/>
      <c r="BAG7" s="125"/>
      <c r="BAH7" s="125"/>
      <c r="BAI7" s="125"/>
      <c r="BAJ7" s="125"/>
      <c r="BAK7" s="125"/>
      <c r="BAL7" s="125"/>
      <c r="BAM7" s="125"/>
      <c r="BAN7" s="125"/>
      <c r="BAO7" s="125"/>
      <c r="BAP7" s="125"/>
      <c r="BAQ7" s="125"/>
      <c r="BAR7" s="125"/>
      <c r="BAS7" s="125"/>
      <c r="BAT7" s="125"/>
      <c r="BAU7" s="125"/>
      <c r="BAV7" s="125"/>
      <c r="BAW7" s="125"/>
      <c r="BAX7" s="125"/>
      <c r="BAY7" s="125"/>
      <c r="BAZ7" s="125"/>
      <c r="BBA7" s="125"/>
      <c r="BBB7" s="125"/>
      <c r="BBC7" s="125"/>
      <c r="BBD7" s="125"/>
      <c r="BBE7" s="125"/>
      <c r="BBF7" s="125"/>
      <c r="BBG7" s="125"/>
      <c r="BBH7" s="125"/>
      <c r="BBI7" s="125"/>
      <c r="BBJ7" s="125"/>
      <c r="BBK7" s="125"/>
      <c r="BBL7" s="125"/>
      <c r="BBM7" s="125"/>
      <c r="BBN7" s="125"/>
      <c r="BBO7" s="125"/>
      <c r="BBP7" s="125"/>
      <c r="BBQ7" s="125"/>
      <c r="BBR7" s="125"/>
      <c r="BBS7" s="125"/>
      <c r="BBT7" s="125"/>
      <c r="BBU7" s="125"/>
      <c r="BBV7" s="125"/>
      <c r="BBW7" s="125"/>
      <c r="BBX7" s="125"/>
      <c r="BBY7" s="125"/>
      <c r="BBZ7" s="125"/>
      <c r="BCA7" s="125"/>
      <c r="BCB7" s="125"/>
      <c r="BCC7" s="125"/>
      <c r="BCD7" s="125"/>
      <c r="BCE7" s="125"/>
      <c r="BCF7" s="125"/>
      <c r="BCG7" s="125"/>
      <c r="BCH7" s="125"/>
      <c r="BCI7" s="125"/>
      <c r="BCJ7" s="125"/>
      <c r="BCK7" s="125"/>
      <c r="BCL7" s="125"/>
      <c r="BCM7" s="125"/>
      <c r="BCN7" s="125"/>
      <c r="BCO7" s="125"/>
      <c r="BCP7" s="125"/>
      <c r="BCQ7" s="125"/>
      <c r="BCR7" s="125"/>
      <c r="BCS7" s="125"/>
      <c r="BCT7" s="125"/>
      <c r="BCU7" s="125"/>
      <c r="BCV7" s="125"/>
      <c r="BCW7" s="125"/>
      <c r="BCX7" s="125"/>
      <c r="BCY7" s="125"/>
      <c r="BCZ7" s="125"/>
      <c r="BDA7" s="125"/>
      <c r="BDB7" s="125"/>
      <c r="BDC7" s="125"/>
      <c r="BDD7" s="125"/>
      <c r="BDE7" s="125"/>
      <c r="BDF7" s="125"/>
      <c r="BDG7" s="125"/>
      <c r="BDH7" s="125"/>
      <c r="BDI7" s="125"/>
      <c r="BDJ7" s="125"/>
      <c r="BDK7" s="125"/>
      <c r="BDL7" s="125"/>
      <c r="BDM7" s="125"/>
      <c r="BDN7" s="125"/>
      <c r="BDO7" s="125"/>
      <c r="BDP7" s="125"/>
      <c r="BDQ7" s="125"/>
      <c r="BDR7" s="125"/>
      <c r="BDS7" s="125"/>
      <c r="BDT7" s="125"/>
      <c r="BDU7" s="125"/>
      <c r="BDV7" s="125"/>
      <c r="BDW7" s="125"/>
      <c r="BDX7" s="125"/>
      <c r="BDY7" s="125"/>
      <c r="BDZ7" s="125"/>
      <c r="BEA7" s="125"/>
      <c r="BEB7" s="125"/>
      <c r="BEC7" s="125"/>
      <c r="BED7" s="125"/>
      <c r="BEE7" s="125"/>
      <c r="BEF7" s="125"/>
      <c r="BEG7" s="125"/>
      <c r="BEH7" s="125"/>
      <c r="BEI7" s="125"/>
      <c r="BEJ7" s="125"/>
      <c r="BEK7" s="125"/>
      <c r="BEL7" s="125"/>
      <c r="BEM7" s="125"/>
      <c r="BEN7" s="125"/>
      <c r="BEO7" s="125"/>
      <c r="BEP7" s="125"/>
      <c r="BEQ7" s="125"/>
      <c r="BER7" s="125"/>
      <c r="BES7" s="125"/>
      <c r="BET7" s="125"/>
      <c r="BEU7" s="125"/>
      <c r="BEV7" s="125"/>
      <c r="BEW7" s="125"/>
      <c r="BEX7" s="125"/>
      <c r="BEY7" s="125"/>
      <c r="BEZ7" s="125"/>
      <c r="BFA7" s="125"/>
      <c r="BFB7" s="125"/>
      <c r="BFC7" s="125"/>
      <c r="BFD7" s="125"/>
      <c r="BFE7" s="125"/>
      <c r="BFF7" s="125"/>
      <c r="BFG7" s="125"/>
      <c r="BFH7" s="125"/>
      <c r="BFI7" s="125"/>
      <c r="BFJ7" s="125"/>
      <c r="BFK7" s="125"/>
      <c r="BFL7" s="125"/>
      <c r="BFM7" s="125"/>
      <c r="BFN7" s="125"/>
      <c r="BFO7" s="125"/>
      <c r="BFP7" s="125"/>
      <c r="BFQ7" s="125"/>
      <c r="BFR7" s="125"/>
      <c r="BFS7" s="125"/>
      <c r="BFT7" s="125"/>
      <c r="BFU7" s="125"/>
      <c r="BFV7" s="125"/>
      <c r="BFW7" s="125"/>
      <c r="BFX7" s="125"/>
      <c r="BFY7" s="125"/>
      <c r="BFZ7" s="125"/>
      <c r="BGA7" s="125"/>
      <c r="BGB7" s="125"/>
      <c r="BGC7" s="125"/>
      <c r="BGD7" s="125"/>
      <c r="BGE7" s="125"/>
      <c r="BGF7" s="125"/>
      <c r="BGG7" s="125"/>
      <c r="BGH7" s="125"/>
      <c r="BGI7" s="125"/>
      <c r="BGJ7" s="125"/>
      <c r="BGK7" s="125"/>
      <c r="BGL7" s="125"/>
      <c r="BGM7" s="125"/>
      <c r="BGN7" s="125"/>
      <c r="BGO7" s="125"/>
      <c r="BGP7" s="125"/>
      <c r="BGQ7" s="125"/>
      <c r="BGR7" s="125"/>
      <c r="BGS7" s="125"/>
      <c r="BGT7" s="125"/>
      <c r="BGU7" s="125"/>
      <c r="BGV7" s="125"/>
      <c r="BGW7" s="125"/>
      <c r="BGX7" s="125"/>
      <c r="BGY7" s="125"/>
      <c r="BGZ7" s="125"/>
      <c r="BHA7" s="125"/>
      <c r="BHB7" s="125"/>
      <c r="BHC7" s="125"/>
      <c r="BHD7" s="125"/>
      <c r="BHE7" s="125"/>
      <c r="BHF7" s="125"/>
      <c r="BHG7" s="125"/>
      <c r="BHH7" s="125"/>
      <c r="BHI7" s="125"/>
      <c r="BHJ7" s="125"/>
      <c r="BHK7" s="125"/>
      <c r="BHL7" s="125"/>
      <c r="BHM7" s="125"/>
      <c r="BHN7" s="125"/>
      <c r="BHO7" s="125"/>
      <c r="BHP7" s="125"/>
      <c r="BHQ7" s="125"/>
      <c r="BHR7" s="125"/>
      <c r="BHS7" s="125"/>
      <c r="BHT7" s="125"/>
      <c r="BHU7" s="125"/>
      <c r="BHV7" s="125"/>
      <c r="BHW7" s="125"/>
      <c r="BHX7" s="125"/>
      <c r="BHY7" s="125"/>
      <c r="BHZ7" s="125"/>
      <c r="BIA7" s="125"/>
      <c r="BIB7" s="125"/>
      <c r="BIC7" s="125"/>
      <c r="BID7" s="125"/>
      <c r="BIE7" s="125"/>
      <c r="BIF7" s="125"/>
      <c r="BIG7" s="125"/>
      <c r="BIH7" s="125"/>
      <c r="BII7" s="125"/>
      <c r="BIJ7" s="125"/>
      <c r="BIK7" s="125"/>
      <c r="BIL7" s="125"/>
      <c r="BIM7" s="125"/>
      <c r="BIN7" s="125"/>
      <c r="BIO7" s="125"/>
      <c r="BIP7" s="125"/>
      <c r="BIQ7" s="125"/>
      <c r="BIR7" s="125"/>
      <c r="BIS7" s="125"/>
      <c r="BIT7" s="125"/>
      <c r="BIU7" s="125"/>
      <c r="BIV7" s="125"/>
      <c r="BIW7" s="125"/>
      <c r="BIX7" s="125"/>
      <c r="BIY7" s="125"/>
      <c r="BIZ7" s="125"/>
      <c r="BJA7" s="125"/>
      <c r="BJB7" s="125"/>
      <c r="BJC7" s="125"/>
      <c r="BJD7" s="125"/>
      <c r="BJE7" s="125"/>
      <c r="BJF7" s="125"/>
      <c r="BJG7" s="125"/>
      <c r="BJH7" s="125"/>
      <c r="BJI7" s="125"/>
      <c r="BJJ7" s="125"/>
      <c r="BJK7" s="125"/>
      <c r="BJL7" s="125"/>
      <c r="BJM7" s="125"/>
      <c r="BJN7" s="125"/>
      <c r="BJO7" s="125"/>
      <c r="BJP7" s="125"/>
      <c r="BJQ7" s="125"/>
      <c r="BJR7" s="125"/>
      <c r="BJS7" s="125"/>
      <c r="BJT7" s="125"/>
      <c r="BJU7" s="125"/>
      <c r="BJV7" s="125"/>
      <c r="BJW7" s="125"/>
      <c r="BJX7" s="125"/>
      <c r="BJY7" s="125"/>
      <c r="BJZ7" s="125"/>
      <c r="BKA7" s="125"/>
      <c r="BKB7" s="125"/>
      <c r="BKC7" s="125"/>
      <c r="BKD7" s="125"/>
      <c r="BKE7" s="125"/>
      <c r="BKF7" s="125"/>
      <c r="BKG7" s="125"/>
      <c r="BKH7" s="125"/>
      <c r="BKI7" s="125"/>
      <c r="BKJ7" s="125"/>
      <c r="BKK7" s="125"/>
      <c r="BKL7" s="125"/>
      <c r="BKM7" s="125"/>
      <c r="BKN7" s="125"/>
      <c r="BKO7" s="125"/>
      <c r="BKP7" s="125"/>
      <c r="BKQ7" s="125"/>
      <c r="BKR7" s="125"/>
      <c r="BKS7" s="125"/>
      <c r="BKT7" s="125"/>
      <c r="BKU7" s="125"/>
      <c r="BKV7" s="125"/>
      <c r="BKW7" s="125"/>
      <c r="BKX7" s="125"/>
      <c r="BKY7" s="125"/>
      <c r="BKZ7" s="125"/>
      <c r="BLA7" s="125"/>
      <c r="BLB7" s="125"/>
      <c r="BLC7" s="125"/>
      <c r="BLD7" s="125"/>
      <c r="BLE7" s="125"/>
      <c r="BLF7" s="125"/>
      <c r="BLG7" s="125"/>
      <c r="BLH7" s="125"/>
      <c r="BLI7" s="125"/>
      <c r="BLJ7" s="125"/>
      <c r="BLK7" s="125"/>
      <c r="BLL7" s="125"/>
      <c r="BLM7" s="125"/>
      <c r="BLN7" s="125"/>
      <c r="BLO7" s="125"/>
      <c r="BLP7" s="125"/>
      <c r="BLQ7" s="125"/>
      <c r="BLR7" s="125"/>
      <c r="BLS7" s="125"/>
      <c r="BLT7" s="125"/>
      <c r="BLU7" s="125"/>
      <c r="BLV7" s="125"/>
      <c r="BLW7" s="125"/>
      <c r="BLX7" s="125"/>
      <c r="BLY7" s="125"/>
      <c r="BLZ7" s="125"/>
      <c r="BMA7" s="125"/>
      <c r="BMB7" s="125"/>
      <c r="BMC7" s="125"/>
      <c r="BMD7" s="125"/>
      <c r="BME7" s="125"/>
      <c r="BMF7" s="125"/>
      <c r="BMG7" s="125"/>
      <c r="BMH7" s="125"/>
      <c r="BMI7" s="125"/>
      <c r="BMJ7" s="125"/>
      <c r="BMK7" s="125"/>
      <c r="BML7" s="125"/>
      <c r="BMM7" s="125"/>
      <c r="BMN7" s="125"/>
      <c r="BMO7" s="125"/>
      <c r="BMP7" s="125"/>
      <c r="BMQ7" s="125"/>
      <c r="BMR7" s="125"/>
      <c r="BMS7" s="125"/>
      <c r="BMT7" s="125"/>
      <c r="BMU7" s="125"/>
      <c r="BMV7" s="125"/>
      <c r="BMW7" s="125"/>
      <c r="BMX7" s="125"/>
      <c r="BMY7" s="125"/>
      <c r="BMZ7" s="125"/>
      <c r="BNA7" s="125"/>
      <c r="BNB7" s="125"/>
      <c r="BNC7" s="125"/>
      <c r="BND7" s="125"/>
      <c r="BNE7" s="125"/>
      <c r="BNF7" s="125"/>
      <c r="BNG7" s="125"/>
      <c r="BNH7" s="125"/>
      <c r="BNI7" s="125"/>
      <c r="BNJ7" s="125"/>
      <c r="BNK7" s="125"/>
      <c r="BNL7" s="125"/>
      <c r="BNM7" s="125"/>
      <c r="BNN7" s="125"/>
      <c r="BNO7" s="125"/>
      <c r="BNP7" s="125"/>
      <c r="BNQ7" s="125"/>
      <c r="BNR7" s="125"/>
      <c r="BNS7" s="125"/>
      <c r="BNT7" s="125"/>
      <c r="BNU7" s="125"/>
      <c r="BNV7" s="125"/>
      <c r="BNW7" s="125"/>
      <c r="BNX7" s="125"/>
      <c r="BNY7" s="125"/>
      <c r="BNZ7" s="125"/>
      <c r="BOA7" s="125"/>
      <c r="BOB7" s="125"/>
      <c r="BOC7" s="125"/>
      <c r="BOD7" s="125"/>
      <c r="BOE7" s="125"/>
      <c r="BOF7" s="125"/>
      <c r="BOG7" s="125"/>
      <c r="BOH7" s="125"/>
      <c r="BOI7" s="125"/>
      <c r="BOJ7" s="125"/>
      <c r="BOK7" s="125"/>
      <c r="BOL7" s="125"/>
      <c r="BOM7" s="125"/>
      <c r="BON7" s="125"/>
      <c r="BOO7" s="125"/>
      <c r="BOP7" s="125"/>
      <c r="BOQ7" s="125"/>
      <c r="BOR7" s="125"/>
      <c r="BOS7" s="125"/>
      <c r="BOT7" s="125"/>
      <c r="BOU7" s="125"/>
      <c r="BOV7" s="125"/>
      <c r="BOW7" s="125"/>
      <c r="BOX7" s="125"/>
      <c r="BOY7" s="125"/>
      <c r="BOZ7" s="125"/>
      <c r="BPA7" s="125"/>
      <c r="BPB7" s="125"/>
      <c r="BPC7" s="125"/>
      <c r="BPD7" s="125"/>
      <c r="BPE7" s="125"/>
      <c r="BPF7" s="125"/>
      <c r="BPG7" s="125"/>
      <c r="BPH7" s="125"/>
      <c r="BPI7" s="125"/>
      <c r="BPJ7" s="125"/>
      <c r="BPK7" s="125"/>
      <c r="BPL7" s="125"/>
      <c r="BPM7" s="125"/>
      <c r="BPN7" s="125"/>
      <c r="BPO7" s="125"/>
      <c r="BPP7" s="125"/>
      <c r="BPQ7" s="125"/>
      <c r="BPR7" s="125"/>
      <c r="BPS7" s="125"/>
      <c r="BPT7" s="125"/>
      <c r="BPU7" s="125"/>
      <c r="BPV7" s="125"/>
      <c r="BPW7" s="125"/>
      <c r="BPX7" s="125"/>
      <c r="BPY7" s="125"/>
      <c r="BPZ7" s="125"/>
      <c r="BQA7" s="125"/>
      <c r="BQB7" s="125"/>
      <c r="BQC7" s="125"/>
      <c r="BQD7" s="125"/>
      <c r="BQE7" s="125"/>
      <c r="BQF7" s="125"/>
      <c r="BQG7" s="125"/>
      <c r="BQH7" s="125"/>
      <c r="BQI7" s="125"/>
      <c r="BQJ7" s="125"/>
      <c r="BQK7" s="125"/>
      <c r="BQL7" s="125"/>
      <c r="BQM7" s="125"/>
      <c r="BQN7" s="125"/>
      <c r="BQO7" s="125"/>
      <c r="BQP7" s="125"/>
      <c r="BQQ7" s="125"/>
      <c r="BQR7" s="125"/>
      <c r="BQS7" s="125"/>
      <c r="BQT7" s="125"/>
      <c r="BQU7" s="125"/>
      <c r="BQV7" s="125"/>
      <c r="BQW7" s="125"/>
      <c r="BQX7" s="125"/>
      <c r="BQY7" s="125"/>
      <c r="BQZ7" s="125"/>
      <c r="BRA7" s="125"/>
      <c r="BRB7" s="125"/>
      <c r="BRC7" s="125"/>
      <c r="BRD7" s="125"/>
      <c r="BRE7" s="125"/>
      <c r="BRF7" s="125"/>
      <c r="BRG7" s="125"/>
      <c r="BRH7" s="125"/>
      <c r="BRI7" s="125"/>
      <c r="BRJ7" s="125"/>
      <c r="BRK7" s="125"/>
      <c r="BRL7" s="125"/>
      <c r="BRM7" s="125"/>
      <c r="BRN7" s="125"/>
      <c r="BRO7" s="125"/>
      <c r="BRP7" s="125"/>
      <c r="BRQ7" s="125"/>
      <c r="BRR7" s="125"/>
      <c r="BRS7" s="125"/>
      <c r="BRT7" s="125"/>
      <c r="BRU7" s="125"/>
      <c r="BRV7" s="125"/>
      <c r="BRW7" s="125"/>
      <c r="BRX7" s="125"/>
      <c r="BRY7" s="125"/>
      <c r="BRZ7" s="125"/>
      <c r="BSA7" s="125"/>
      <c r="BSB7" s="125"/>
      <c r="BSC7" s="125"/>
      <c r="BSD7" s="125"/>
      <c r="BSE7" s="125"/>
      <c r="BSF7" s="125"/>
      <c r="BSG7" s="125"/>
      <c r="BSH7" s="125"/>
      <c r="BSI7" s="125"/>
      <c r="BSJ7" s="125"/>
      <c r="BSK7" s="125"/>
      <c r="BSL7" s="125"/>
      <c r="BSM7" s="125"/>
      <c r="BSN7" s="125"/>
      <c r="BSO7" s="125"/>
      <c r="BSP7" s="125"/>
      <c r="BSQ7" s="125"/>
      <c r="BSR7" s="125"/>
      <c r="BSS7" s="125"/>
      <c r="BST7" s="125"/>
      <c r="BSU7" s="125"/>
      <c r="BSV7" s="125"/>
      <c r="BSW7" s="125"/>
      <c r="BSX7" s="125"/>
      <c r="BSY7" s="125"/>
      <c r="BSZ7" s="125"/>
      <c r="BTA7" s="125"/>
      <c r="BTB7" s="125"/>
      <c r="BTC7" s="125"/>
      <c r="BTD7" s="125"/>
      <c r="BTE7" s="125"/>
      <c r="BTF7" s="125"/>
      <c r="BTG7" s="125"/>
      <c r="BTH7" s="125"/>
      <c r="BTI7" s="125"/>
      <c r="BTJ7" s="125"/>
      <c r="BTK7" s="125"/>
      <c r="BTL7" s="125"/>
      <c r="BTM7" s="125"/>
      <c r="BTN7" s="125"/>
      <c r="BTO7" s="125"/>
      <c r="BTP7" s="125"/>
      <c r="BTQ7" s="125"/>
      <c r="BTR7" s="125"/>
      <c r="BTS7" s="125"/>
      <c r="BTT7" s="125"/>
      <c r="BTU7" s="125"/>
      <c r="BTV7" s="125"/>
      <c r="BTW7" s="125"/>
      <c r="BTX7" s="125"/>
      <c r="BTY7" s="125"/>
      <c r="BTZ7" s="125"/>
      <c r="BUA7" s="125"/>
      <c r="BUB7" s="125"/>
      <c r="BUC7" s="125"/>
      <c r="BUD7" s="125"/>
      <c r="BUE7" s="125"/>
      <c r="BUF7" s="125"/>
      <c r="BUG7" s="125"/>
      <c r="BUH7" s="125"/>
      <c r="BUI7" s="125"/>
      <c r="BUJ7" s="125"/>
      <c r="BUK7" s="125"/>
      <c r="BUL7" s="125"/>
      <c r="BUM7" s="125"/>
      <c r="BUN7" s="125"/>
      <c r="BUO7" s="125"/>
      <c r="BUP7" s="125"/>
      <c r="BUQ7" s="125"/>
      <c r="BUR7" s="125"/>
      <c r="BUS7" s="125"/>
      <c r="BUT7" s="125"/>
      <c r="BUU7" s="125"/>
      <c r="BUV7" s="125"/>
      <c r="BUW7" s="125"/>
      <c r="BUX7" s="125"/>
      <c r="BUY7" s="125"/>
      <c r="BUZ7" s="125"/>
      <c r="BVA7" s="125"/>
      <c r="BVB7" s="125"/>
      <c r="BVC7" s="125"/>
      <c r="BVD7" s="125"/>
      <c r="BVE7" s="125"/>
      <c r="BVF7" s="125"/>
      <c r="BVG7" s="125"/>
      <c r="BVH7" s="125"/>
      <c r="BVI7" s="125"/>
      <c r="BVJ7" s="125"/>
      <c r="BVK7" s="125"/>
      <c r="BVL7" s="125"/>
      <c r="BVM7" s="125"/>
      <c r="BVN7" s="125"/>
      <c r="BVO7" s="125"/>
      <c r="BVP7" s="125"/>
      <c r="BVQ7" s="125"/>
      <c r="BVR7" s="125"/>
      <c r="BVS7" s="125"/>
      <c r="BVT7" s="125"/>
      <c r="BVU7" s="125"/>
      <c r="BVV7" s="125"/>
      <c r="BVW7" s="125"/>
      <c r="BVX7" s="125"/>
      <c r="BVY7" s="125"/>
      <c r="BVZ7" s="125"/>
      <c r="BWA7" s="125"/>
      <c r="BWB7" s="125"/>
      <c r="BWC7" s="125"/>
      <c r="BWD7" s="125"/>
      <c r="BWE7" s="125"/>
      <c r="BWF7" s="125"/>
      <c r="BWG7" s="125"/>
      <c r="BWH7" s="125"/>
      <c r="BWI7" s="125"/>
      <c r="BWJ7" s="125"/>
      <c r="BWK7" s="125"/>
      <c r="BWL7" s="125"/>
      <c r="BWM7" s="125"/>
      <c r="BWN7" s="125"/>
      <c r="BWO7" s="125"/>
      <c r="BWP7" s="125"/>
      <c r="BWQ7" s="125"/>
      <c r="BWR7" s="125"/>
      <c r="BWS7" s="125"/>
      <c r="BWT7" s="125"/>
      <c r="BWU7" s="125"/>
      <c r="BWV7" s="125"/>
      <c r="BWW7" s="125"/>
      <c r="BWX7" s="125"/>
      <c r="BWY7" s="125"/>
      <c r="BWZ7" s="125"/>
      <c r="BXA7" s="125"/>
      <c r="BXB7" s="125"/>
      <c r="BXC7" s="125"/>
      <c r="BXD7" s="125"/>
      <c r="BXE7" s="125"/>
      <c r="BXF7" s="125"/>
      <c r="BXG7" s="125"/>
      <c r="BXH7" s="125"/>
      <c r="BXI7" s="125"/>
      <c r="BXJ7" s="125"/>
      <c r="BXK7" s="125"/>
      <c r="BXL7" s="125"/>
      <c r="BXM7" s="125"/>
      <c r="BXN7" s="125"/>
      <c r="BXO7" s="125"/>
      <c r="BXP7" s="125"/>
      <c r="BXQ7" s="125"/>
      <c r="BXR7" s="125"/>
      <c r="BXS7" s="125"/>
      <c r="BXT7" s="125"/>
      <c r="BXU7" s="125"/>
      <c r="BXV7" s="125"/>
      <c r="BXW7" s="125"/>
      <c r="BXX7" s="125"/>
      <c r="BXY7" s="125"/>
      <c r="BXZ7" s="125"/>
      <c r="BYA7" s="125"/>
      <c r="BYB7" s="125"/>
      <c r="BYC7" s="125"/>
      <c r="BYD7" s="125"/>
      <c r="BYE7" s="125"/>
      <c r="BYF7" s="125"/>
      <c r="BYG7" s="125"/>
      <c r="BYH7" s="125"/>
      <c r="BYI7" s="125"/>
      <c r="BYJ7" s="125"/>
      <c r="BYK7" s="125"/>
      <c r="BYL7" s="125"/>
      <c r="BYM7" s="125"/>
      <c r="BYN7" s="125"/>
      <c r="BYO7" s="125"/>
      <c r="BYP7" s="125"/>
      <c r="BYQ7" s="125"/>
      <c r="BYR7" s="125"/>
      <c r="BYS7" s="125"/>
      <c r="BYT7" s="125"/>
      <c r="BYU7" s="125"/>
      <c r="BYV7" s="125"/>
      <c r="BYW7" s="125"/>
      <c r="BYX7" s="125"/>
      <c r="BYY7" s="125"/>
      <c r="BYZ7" s="125"/>
      <c r="BZA7" s="125"/>
      <c r="BZB7" s="125"/>
      <c r="BZC7" s="125"/>
      <c r="BZD7" s="125"/>
      <c r="BZE7" s="125"/>
      <c r="BZF7" s="125"/>
      <c r="BZG7" s="125"/>
      <c r="BZH7" s="125"/>
      <c r="BZI7" s="125"/>
      <c r="BZJ7" s="125"/>
      <c r="BZK7" s="125"/>
      <c r="BZL7" s="125"/>
      <c r="BZM7" s="125"/>
      <c r="BZN7" s="125"/>
      <c r="BZO7" s="125"/>
      <c r="BZP7" s="125"/>
      <c r="BZQ7" s="125"/>
      <c r="BZR7" s="125"/>
      <c r="BZS7" s="125"/>
      <c r="BZT7" s="125"/>
      <c r="BZU7" s="125"/>
      <c r="BZV7" s="125"/>
      <c r="BZW7" s="125"/>
      <c r="BZX7" s="125"/>
      <c r="BZY7" s="125"/>
      <c r="BZZ7" s="125"/>
      <c r="CAA7" s="125"/>
      <c r="CAB7" s="125"/>
      <c r="CAC7" s="125"/>
      <c r="CAD7" s="125"/>
      <c r="CAE7" s="125"/>
      <c r="CAF7" s="125"/>
      <c r="CAG7" s="125"/>
      <c r="CAH7" s="125"/>
      <c r="CAI7" s="125"/>
      <c r="CAJ7" s="125"/>
      <c r="CAK7" s="125"/>
      <c r="CAL7" s="125"/>
      <c r="CAM7" s="125"/>
      <c r="CAN7" s="125"/>
      <c r="CAO7" s="125"/>
      <c r="CAP7" s="125"/>
      <c r="CAQ7" s="125"/>
      <c r="CAR7" s="125"/>
      <c r="CAS7" s="125"/>
      <c r="CAT7" s="125"/>
      <c r="CAU7" s="125"/>
      <c r="CAV7" s="125"/>
      <c r="CAW7" s="125"/>
      <c r="CAX7" s="125"/>
      <c r="CAY7" s="125"/>
      <c r="CAZ7" s="125"/>
      <c r="CBA7" s="125"/>
      <c r="CBB7" s="125"/>
      <c r="CBC7" s="125"/>
      <c r="CBD7" s="125"/>
      <c r="CBE7" s="125"/>
      <c r="CBF7" s="125"/>
      <c r="CBG7" s="125"/>
      <c r="CBH7" s="125"/>
      <c r="CBI7" s="125"/>
      <c r="CBJ7" s="125"/>
      <c r="CBK7" s="125"/>
      <c r="CBL7" s="125"/>
      <c r="CBM7" s="125"/>
      <c r="CBN7" s="125"/>
      <c r="CBO7" s="125"/>
      <c r="CBP7" s="125"/>
      <c r="CBQ7" s="125"/>
      <c r="CBR7" s="125"/>
      <c r="CBS7" s="125"/>
      <c r="CBT7" s="125"/>
      <c r="CBU7" s="125"/>
      <c r="CBV7" s="125"/>
      <c r="CBW7" s="125"/>
      <c r="CBX7" s="125"/>
      <c r="CBY7" s="125"/>
      <c r="CBZ7" s="125"/>
      <c r="CCA7" s="125"/>
      <c r="CCB7" s="125"/>
      <c r="CCC7" s="125"/>
      <c r="CCD7" s="125"/>
      <c r="CCE7" s="125"/>
      <c r="CCF7" s="125"/>
      <c r="CCG7" s="125"/>
      <c r="CCH7" s="125"/>
      <c r="CCI7" s="125"/>
      <c r="CCJ7" s="125"/>
      <c r="CCK7" s="125"/>
      <c r="CCL7" s="125"/>
      <c r="CCM7" s="125"/>
      <c r="CCN7" s="125"/>
      <c r="CCO7" s="125"/>
      <c r="CCP7" s="125"/>
      <c r="CCQ7" s="125"/>
      <c r="CCR7" s="125"/>
      <c r="CCS7" s="125"/>
      <c r="CCT7" s="125"/>
      <c r="CCU7" s="125"/>
      <c r="CCV7" s="125"/>
      <c r="CCW7" s="125"/>
      <c r="CCX7" s="125"/>
      <c r="CCY7" s="125"/>
      <c r="CCZ7" s="125"/>
      <c r="CDA7" s="125"/>
      <c r="CDB7" s="125"/>
      <c r="CDC7" s="125"/>
      <c r="CDD7" s="125"/>
      <c r="CDE7" s="125"/>
      <c r="CDF7" s="125"/>
      <c r="CDG7" s="125"/>
      <c r="CDH7" s="125"/>
      <c r="CDI7" s="125"/>
      <c r="CDJ7" s="125"/>
      <c r="CDK7" s="125"/>
      <c r="CDL7" s="125"/>
      <c r="CDM7" s="125"/>
      <c r="CDN7" s="125"/>
      <c r="CDO7" s="125"/>
      <c r="CDP7" s="125"/>
      <c r="CDQ7" s="125"/>
      <c r="CDR7" s="125"/>
      <c r="CDS7" s="125"/>
      <c r="CDT7" s="125"/>
      <c r="CDU7" s="125"/>
      <c r="CDV7" s="125"/>
      <c r="CDW7" s="125"/>
      <c r="CDX7" s="125"/>
      <c r="CDY7" s="125"/>
      <c r="CDZ7" s="125"/>
      <c r="CEA7" s="125"/>
      <c r="CEB7" s="125"/>
      <c r="CEC7" s="125"/>
      <c r="CED7" s="125"/>
      <c r="CEE7" s="125"/>
      <c r="CEF7" s="125"/>
      <c r="CEG7" s="125"/>
      <c r="CEH7" s="125"/>
      <c r="CEI7" s="125"/>
      <c r="CEJ7" s="125"/>
      <c r="CEK7" s="125"/>
      <c r="CEL7" s="125"/>
      <c r="CEM7" s="125"/>
      <c r="CEN7" s="125"/>
      <c r="CEO7" s="125"/>
      <c r="CEP7" s="125"/>
      <c r="CEQ7" s="125"/>
      <c r="CER7" s="125"/>
      <c r="CES7" s="125"/>
      <c r="CET7" s="125"/>
      <c r="CEU7" s="125"/>
      <c r="CEV7" s="125"/>
      <c r="CEW7" s="125"/>
      <c r="CEX7" s="125"/>
      <c r="CEY7" s="125"/>
      <c r="CEZ7" s="125"/>
      <c r="CFA7" s="125"/>
      <c r="CFB7" s="125"/>
      <c r="CFC7" s="125"/>
      <c r="CFD7" s="125"/>
      <c r="CFE7" s="125"/>
      <c r="CFF7" s="125"/>
      <c r="CFG7" s="125"/>
      <c r="CFH7" s="125"/>
      <c r="CFI7" s="125"/>
      <c r="CFJ7" s="125"/>
      <c r="CFK7" s="125"/>
      <c r="CFL7" s="125"/>
      <c r="CFM7" s="125"/>
      <c r="CFN7" s="125"/>
      <c r="CFO7" s="125"/>
      <c r="CFP7" s="125"/>
      <c r="CFQ7" s="125"/>
      <c r="CFR7" s="125"/>
      <c r="CFS7" s="125"/>
      <c r="CFT7" s="125"/>
      <c r="CFU7" s="125"/>
      <c r="CFV7" s="125"/>
      <c r="CFW7" s="125"/>
      <c r="CFX7" s="125"/>
      <c r="CFY7" s="125"/>
      <c r="CFZ7" s="125"/>
      <c r="CGA7" s="125"/>
      <c r="CGB7" s="125"/>
      <c r="CGC7" s="125"/>
      <c r="CGD7" s="125"/>
      <c r="CGE7" s="125"/>
      <c r="CGF7" s="125"/>
      <c r="CGG7" s="125"/>
      <c r="CGH7" s="125"/>
      <c r="CGI7" s="125"/>
      <c r="CGJ7" s="125"/>
      <c r="CGK7" s="125"/>
      <c r="CGL7" s="125"/>
      <c r="CGM7" s="125"/>
      <c r="CGN7" s="125"/>
      <c r="CGO7" s="125"/>
      <c r="CGP7" s="125"/>
      <c r="CGQ7" s="125"/>
      <c r="CGR7" s="125"/>
      <c r="CGS7" s="125"/>
      <c r="CGT7" s="125"/>
      <c r="CGU7" s="125"/>
      <c r="CGV7" s="125"/>
      <c r="CGW7" s="125"/>
      <c r="CGX7" s="125"/>
      <c r="CGY7" s="125"/>
      <c r="CGZ7" s="125"/>
      <c r="CHA7" s="125"/>
      <c r="CHB7" s="125"/>
      <c r="CHC7" s="125"/>
      <c r="CHD7" s="125"/>
      <c r="CHE7" s="125"/>
      <c r="CHF7" s="125"/>
      <c r="CHG7" s="125"/>
      <c r="CHH7" s="125"/>
      <c r="CHI7" s="125"/>
      <c r="CHJ7" s="125"/>
      <c r="CHK7" s="125"/>
      <c r="CHL7" s="125"/>
      <c r="CHM7" s="125"/>
      <c r="CHN7" s="125"/>
      <c r="CHO7" s="125"/>
      <c r="CHP7" s="125"/>
      <c r="CHQ7" s="125"/>
      <c r="CHR7" s="125"/>
      <c r="CHS7" s="125"/>
      <c r="CHT7" s="125"/>
      <c r="CHU7" s="125"/>
      <c r="CHV7" s="125"/>
      <c r="CHW7" s="125"/>
      <c r="CHX7" s="125"/>
      <c r="CHY7" s="125"/>
      <c r="CHZ7" s="125"/>
      <c r="CIA7" s="125"/>
      <c r="CIB7" s="125"/>
      <c r="CIC7" s="125"/>
      <c r="CID7" s="125"/>
      <c r="CIE7" s="125"/>
      <c r="CIF7" s="125"/>
      <c r="CIG7" s="125"/>
      <c r="CIH7" s="125"/>
      <c r="CII7" s="125"/>
      <c r="CIJ7" s="125"/>
      <c r="CIK7" s="125"/>
      <c r="CIL7" s="125"/>
      <c r="CIM7" s="125"/>
      <c r="CIN7" s="125"/>
      <c r="CIO7" s="125"/>
      <c r="CIP7" s="125"/>
      <c r="CIQ7" s="125"/>
      <c r="CIR7" s="125"/>
      <c r="CIS7" s="125"/>
      <c r="CIT7" s="125"/>
      <c r="CIU7" s="125"/>
      <c r="CIV7" s="125"/>
      <c r="CIW7" s="125"/>
      <c r="CIX7" s="125"/>
      <c r="CIY7" s="125"/>
      <c r="CIZ7" s="125"/>
      <c r="CJA7" s="125"/>
      <c r="CJB7" s="125"/>
      <c r="CJC7" s="125"/>
      <c r="CJD7" s="125"/>
      <c r="CJE7" s="125"/>
      <c r="CJF7" s="125"/>
      <c r="CJG7" s="125"/>
      <c r="CJH7" s="125"/>
      <c r="CJI7" s="125"/>
      <c r="CJJ7" s="125"/>
      <c r="CJK7" s="125"/>
      <c r="CJL7" s="125"/>
      <c r="CJM7" s="125"/>
      <c r="CJN7" s="125"/>
      <c r="CJO7" s="125"/>
      <c r="CJP7" s="125"/>
      <c r="CJQ7" s="125"/>
      <c r="CJR7" s="125"/>
      <c r="CJS7" s="125"/>
      <c r="CJT7" s="125"/>
      <c r="CJU7" s="125"/>
      <c r="CJV7" s="125"/>
      <c r="CJW7" s="125"/>
      <c r="CJX7" s="125"/>
      <c r="CJY7" s="125"/>
      <c r="CJZ7" s="125"/>
      <c r="CKA7" s="125"/>
      <c r="CKB7" s="125"/>
      <c r="CKC7" s="125"/>
      <c r="CKD7" s="125"/>
      <c r="CKE7" s="125"/>
      <c r="CKF7" s="125"/>
      <c r="CKG7" s="125"/>
      <c r="CKH7" s="125"/>
      <c r="CKI7" s="125"/>
      <c r="CKJ7" s="125"/>
      <c r="CKK7" s="125"/>
      <c r="CKL7" s="125"/>
      <c r="CKM7" s="125"/>
      <c r="CKN7" s="125"/>
      <c r="CKO7" s="125"/>
      <c r="CKP7" s="125"/>
      <c r="CKQ7" s="125"/>
      <c r="CKR7" s="125"/>
      <c r="CKS7" s="125"/>
      <c r="CKT7" s="125"/>
      <c r="CKU7" s="125"/>
      <c r="CKV7" s="125"/>
      <c r="CKW7" s="125"/>
      <c r="CKX7" s="125"/>
      <c r="CKY7" s="125"/>
      <c r="CKZ7" s="125"/>
      <c r="CLA7" s="125"/>
      <c r="CLB7" s="125"/>
      <c r="CLC7" s="125"/>
      <c r="CLD7" s="125"/>
      <c r="CLE7" s="125"/>
      <c r="CLF7" s="125"/>
      <c r="CLG7" s="125"/>
      <c r="CLH7" s="125"/>
      <c r="CLI7" s="125"/>
      <c r="CLJ7" s="125"/>
      <c r="CLK7" s="125"/>
      <c r="CLL7" s="125"/>
      <c r="CLM7" s="125"/>
      <c r="CLN7" s="125"/>
      <c r="CLO7" s="125"/>
      <c r="CLP7" s="125"/>
      <c r="CLQ7" s="125"/>
      <c r="CLR7" s="125"/>
      <c r="CLS7" s="125"/>
      <c r="CLT7" s="125"/>
      <c r="CLU7" s="125"/>
      <c r="CLV7" s="125"/>
      <c r="CLW7" s="125"/>
      <c r="CLX7" s="125"/>
      <c r="CLY7" s="125"/>
      <c r="CLZ7" s="125"/>
      <c r="CMA7" s="125"/>
      <c r="CMB7" s="125"/>
      <c r="CMC7" s="125"/>
      <c r="CMD7" s="125"/>
      <c r="CME7" s="125"/>
      <c r="CMF7" s="125"/>
      <c r="CMG7" s="125"/>
      <c r="CMH7" s="125"/>
      <c r="CMI7" s="125"/>
      <c r="CMJ7" s="125"/>
      <c r="CMK7" s="125"/>
      <c r="CML7" s="125"/>
      <c r="CMM7" s="125"/>
      <c r="CMN7" s="125"/>
      <c r="CMO7" s="125"/>
      <c r="CMP7" s="125"/>
      <c r="CMQ7" s="125"/>
      <c r="CMR7" s="125"/>
      <c r="CMS7" s="125"/>
      <c r="CMT7" s="125"/>
      <c r="CMU7" s="125"/>
      <c r="CMV7" s="125"/>
      <c r="CMW7" s="125"/>
      <c r="CMX7" s="125"/>
      <c r="CMY7" s="125"/>
      <c r="CMZ7" s="125"/>
      <c r="CNA7" s="125"/>
      <c r="CNB7" s="125"/>
      <c r="CNC7" s="125"/>
      <c r="CND7" s="125"/>
      <c r="CNE7" s="125"/>
      <c r="CNF7" s="125"/>
      <c r="CNG7" s="125"/>
      <c r="CNH7" s="125"/>
      <c r="CNI7" s="125"/>
      <c r="CNJ7" s="125"/>
      <c r="CNK7" s="125"/>
      <c r="CNL7" s="125"/>
      <c r="CNM7" s="125"/>
      <c r="CNN7" s="125"/>
      <c r="CNO7" s="125"/>
      <c r="CNP7" s="125"/>
      <c r="CNQ7" s="125"/>
      <c r="CNR7" s="125"/>
      <c r="CNS7" s="125"/>
      <c r="CNT7" s="125"/>
      <c r="CNU7" s="125"/>
      <c r="CNV7" s="125"/>
      <c r="CNW7" s="125"/>
      <c r="CNX7" s="125"/>
      <c r="CNY7" s="125"/>
      <c r="CNZ7" s="125"/>
      <c r="COA7" s="125"/>
      <c r="COB7" s="125"/>
      <c r="COC7" s="125"/>
      <c r="COD7" s="125"/>
      <c r="COE7" s="125"/>
      <c r="COF7" s="125"/>
      <c r="COG7" s="125"/>
      <c r="COH7" s="125"/>
      <c r="COI7" s="125"/>
      <c r="COJ7" s="125"/>
      <c r="COK7" s="125"/>
      <c r="COL7" s="125"/>
      <c r="COM7" s="125"/>
      <c r="CON7" s="125"/>
      <c r="COO7" s="125"/>
      <c r="COP7" s="125"/>
      <c r="COQ7" s="125"/>
      <c r="COR7" s="125"/>
      <c r="COS7" s="125"/>
      <c r="COT7" s="125"/>
      <c r="COU7" s="125"/>
      <c r="COV7" s="125"/>
      <c r="COW7" s="125"/>
      <c r="COX7" s="125"/>
      <c r="COY7" s="125"/>
      <c r="COZ7" s="125"/>
      <c r="CPA7" s="125"/>
      <c r="CPB7" s="125"/>
      <c r="CPC7" s="125"/>
      <c r="CPD7" s="125"/>
      <c r="CPE7" s="125"/>
      <c r="CPF7" s="125"/>
      <c r="CPG7" s="125"/>
      <c r="CPH7" s="125"/>
      <c r="CPI7" s="125"/>
      <c r="CPJ7" s="125"/>
      <c r="CPK7" s="125"/>
      <c r="CPL7" s="125"/>
      <c r="CPM7" s="125"/>
      <c r="CPN7" s="125"/>
      <c r="CPO7" s="125"/>
      <c r="CPP7" s="125"/>
      <c r="CPQ7" s="125"/>
      <c r="CPR7" s="125"/>
      <c r="CPS7" s="125"/>
      <c r="CPT7" s="125"/>
      <c r="CPU7" s="125"/>
      <c r="CPV7" s="125"/>
      <c r="CPW7" s="125"/>
      <c r="CPX7" s="125"/>
      <c r="CPY7" s="125"/>
      <c r="CPZ7" s="125"/>
      <c r="CQA7" s="125"/>
      <c r="CQB7" s="125"/>
      <c r="CQC7" s="125"/>
      <c r="CQD7" s="125"/>
      <c r="CQE7" s="125"/>
      <c r="CQF7" s="125"/>
      <c r="CQG7" s="125"/>
      <c r="CQH7" s="125"/>
      <c r="CQI7" s="125"/>
      <c r="CQJ7" s="125"/>
      <c r="CQK7" s="125"/>
      <c r="CQL7" s="125"/>
      <c r="CQM7" s="125"/>
      <c r="CQN7" s="125"/>
      <c r="CQO7" s="125"/>
      <c r="CQP7" s="125"/>
      <c r="CQQ7" s="125"/>
      <c r="CQR7" s="125"/>
      <c r="CQS7" s="125"/>
      <c r="CQT7" s="125"/>
      <c r="CQU7" s="125"/>
      <c r="CQV7" s="125"/>
      <c r="CQW7" s="125"/>
      <c r="CQX7" s="125"/>
      <c r="CQY7" s="125"/>
      <c r="CQZ7" s="125"/>
      <c r="CRA7" s="125"/>
      <c r="CRB7" s="125"/>
      <c r="CRC7" s="125"/>
      <c r="CRD7" s="125"/>
      <c r="CRE7" s="125"/>
      <c r="CRF7" s="125"/>
      <c r="CRG7" s="125"/>
      <c r="CRH7" s="125"/>
      <c r="CRI7" s="125"/>
      <c r="CRJ7" s="125"/>
      <c r="CRK7" s="125"/>
      <c r="CRL7" s="125"/>
      <c r="CRM7" s="125"/>
      <c r="CRN7" s="125"/>
      <c r="CRO7" s="125"/>
      <c r="CRP7" s="125"/>
      <c r="CRQ7" s="125"/>
      <c r="CRR7" s="125"/>
      <c r="CRS7" s="125"/>
      <c r="CRT7" s="125"/>
      <c r="CRU7" s="125"/>
      <c r="CRV7" s="125"/>
      <c r="CRW7" s="125"/>
      <c r="CRX7" s="125"/>
      <c r="CRY7" s="125"/>
      <c r="CRZ7" s="125"/>
      <c r="CSA7" s="125"/>
      <c r="CSB7" s="125"/>
      <c r="CSC7" s="125"/>
      <c r="CSD7" s="125"/>
      <c r="CSE7" s="125"/>
      <c r="CSF7" s="125"/>
      <c r="CSG7" s="125"/>
      <c r="CSH7" s="125"/>
      <c r="CSI7" s="125"/>
      <c r="CSJ7" s="125"/>
      <c r="CSK7" s="125"/>
      <c r="CSL7" s="125"/>
      <c r="CSM7" s="125"/>
      <c r="CSN7" s="125"/>
      <c r="CSO7" s="125"/>
      <c r="CSP7" s="125"/>
      <c r="CSQ7" s="125"/>
      <c r="CSR7" s="125"/>
      <c r="CSS7" s="125"/>
      <c r="CST7" s="125"/>
      <c r="CSU7" s="125"/>
      <c r="CSV7" s="125"/>
      <c r="CSW7" s="125"/>
      <c r="CSX7" s="125"/>
      <c r="CSY7" s="125"/>
      <c r="CSZ7" s="125"/>
      <c r="CTA7" s="125"/>
      <c r="CTB7" s="125"/>
      <c r="CTC7" s="125"/>
      <c r="CTD7" s="125"/>
      <c r="CTE7" s="125"/>
      <c r="CTF7" s="125"/>
      <c r="CTG7" s="125"/>
      <c r="CTH7" s="125"/>
      <c r="CTI7" s="125"/>
      <c r="CTJ7" s="125"/>
      <c r="CTK7" s="125"/>
      <c r="CTL7" s="125"/>
      <c r="CTM7" s="125"/>
      <c r="CTN7" s="125"/>
      <c r="CTO7" s="125"/>
      <c r="CTP7" s="125"/>
      <c r="CTQ7" s="125"/>
      <c r="CTR7" s="125"/>
      <c r="CTS7" s="125"/>
      <c r="CTT7" s="125"/>
      <c r="CTU7" s="125"/>
      <c r="CTV7" s="125"/>
      <c r="CTW7" s="125"/>
      <c r="CTX7" s="125"/>
      <c r="CTY7" s="125"/>
      <c r="CTZ7" s="125"/>
      <c r="CUA7" s="125"/>
      <c r="CUB7" s="125"/>
      <c r="CUC7" s="125"/>
      <c r="CUD7" s="125"/>
      <c r="CUE7" s="125"/>
      <c r="CUF7" s="125"/>
      <c r="CUG7" s="125"/>
      <c r="CUH7" s="125"/>
      <c r="CUI7" s="125"/>
      <c r="CUJ7" s="125"/>
      <c r="CUK7" s="125"/>
      <c r="CUL7" s="125"/>
      <c r="CUM7" s="125"/>
      <c r="CUN7" s="125"/>
      <c r="CUO7" s="125"/>
      <c r="CUP7" s="125"/>
      <c r="CUQ7" s="125"/>
      <c r="CUR7" s="125"/>
      <c r="CUS7" s="125"/>
      <c r="CUT7" s="125"/>
      <c r="CUU7" s="125"/>
      <c r="CUV7" s="125"/>
      <c r="CUW7" s="125"/>
      <c r="CUX7" s="125"/>
      <c r="CUY7" s="125"/>
      <c r="CUZ7" s="125"/>
      <c r="CVA7" s="125"/>
      <c r="CVB7" s="125"/>
      <c r="CVC7" s="125"/>
      <c r="CVD7" s="125"/>
      <c r="CVE7" s="125"/>
      <c r="CVF7" s="125"/>
      <c r="CVG7" s="125"/>
      <c r="CVH7" s="125"/>
      <c r="CVI7" s="125"/>
      <c r="CVJ7" s="125"/>
      <c r="CVK7" s="125"/>
      <c r="CVL7" s="125"/>
      <c r="CVM7" s="125"/>
      <c r="CVN7" s="125"/>
      <c r="CVO7" s="125"/>
      <c r="CVP7" s="125"/>
      <c r="CVQ7" s="125"/>
      <c r="CVR7" s="125"/>
      <c r="CVS7" s="125"/>
      <c r="CVT7" s="125"/>
      <c r="CVU7" s="125"/>
      <c r="CVV7" s="125"/>
      <c r="CVW7" s="125"/>
      <c r="CVX7" s="125"/>
      <c r="CVY7" s="125"/>
      <c r="CVZ7" s="125"/>
      <c r="CWA7" s="125"/>
      <c r="CWB7" s="125"/>
      <c r="CWC7" s="125"/>
      <c r="CWD7" s="125"/>
      <c r="CWE7" s="125"/>
      <c r="CWF7" s="125"/>
      <c r="CWG7" s="125"/>
      <c r="CWH7" s="125"/>
      <c r="CWI7" s="125"/>
      <c r="CWJ7" s="125"/>
      <c r="CWK7" s="125"/>
      <c r="CWL7" s="125"/>
      <c r="CWM7" s="125"/>
      <c r="CWN7" s="125"/>
      <c r="CWO7" s="125"/>
      <c r="CWP7" s="125"/>
      <c r="CWQ7" s="125"/>
      <c r="CWR7" s="125"/>
      <c r="CWS7" s="125"/>
      <c r="CWT7" s="125"/>
      <c r="CWU7" s="125"/>
      <c r="CWV7" s="125"/>
      <c r="CWW7" s="125"/>
      <c r="CWX7" s="125"/>
      <c r="CWY7" s="125"/>
      <c r="CWZ7" s="125"/>
      <c r="CXA7" s="125"/>
      <c r="CXB7" s="125"/>
      <c r="CXC7" s="125"/>
      <c r="CXD7" s="125"/>
      <c r="CXE7" s="125"/>
      <c r="CXF7" s="125"/>
      <c r="CXG7" s="125"/>
      <c r="CXH7" s="125"/>
      <c r="CXI7" s="125"/>
      <c r="CXJ7" s="125"/>
      <c r="CXK7" s="125"/>
      <c r="CXL7" s="125"/>
      <c r="CXM7" s="125"/>
      <c r="CXN7" s="125"/>
      <c r="CXO7" s="125"/>
      <c r="CXP7" s="125"/>
      <c r="CXQ7" s="125"/>
      <c r="CXR7" s="125"/>
      <c r="CXS7" s="125"/>
      <c r="CXT7" s="125"/>
      <c r="CXU7" s="125"/>
      <c r="CXV7" s="125"/>
      <c r="CXW7" s="125"/>
      <c r="CXX7" s="125"/>
      <c r="CXY7" s="125"/>
      <c r="CXZ7" s="125"/>
      <c r="CYA7" s="125"/>
      <c r="CYB7" s="125"/>
      <c r="CYC7" s="125"/>
      <c r="CYD7" s="125"/>
      <c r="CYE7" s="125"/>
      <c r="CYF7" s="125"/>
      <c r="CYG7" s="125"/>
      <c r="CYH7" s="125"/>
      <c r="CYI7" s="125"/>
      <c r="CYJ7" s="125"/>
      <c r="CYK7" s="125"/>
      <c r="CYL7" s="125"/>
      <c r="CYM7" s="125"/>
      <c r="CYN7" s="125"/>
      <c r="CYO7" s="125"/>
      <c r="CYP7" s="125"/>
      <c r="CYQ7" s="125"/>
      <c r="CYR7" s="125"/>
      <c r="CYS7" s="125"/>
      <c r="CYT7" s="125"/>
      <c r="CYU7" s="125"/>
      <c r="CYV7" s="125"/>
      <c r="CYW7" s="125"/>
      <c r="CYX7" s="125"/>
      <c r="CYY7" s="125"/>
      <c r="CYZ7" s="125"/>
      <c r="CZA7" s="125"/>
      <c r="CZB7" s="125"/>
      <c r="CZC7" s="125"/>
      <c r="CZD7" s="125"/>
      <c r="CZE7" s="125"/>
      <c r="CZF7" s="125"/>
      <c r="CZG7" s="125"/>
      <c r="CZH7" s="125"/>
      <c r="CZI7" s="125"/>
      <c r="CZJ7" s="125"/>
      <c r="CZK7" s="125"/>
      <c r="CZL7" s="125"/>
      <c r="CZM7" s="125"/>
      <c r="CZN7" s="125"/>
      <c r="CZO7" s="125"/>
      <c r="CZP7" s="125"/>
      <c r="CZQ7" s="125"/>
      <c r="CZR7" s="125"/>
      <c r="CZS7" s="125"/>
      <c r="CZT7" s="125"/>
      <c r="CZU7" s="125"/>
      <c r="CZV7" s="125"/>
      <c r="CZW7" s="125"/>
      <c r="CZX7" s="125"/>
      <c r="CZY7" s="125"/>
      <c r="CZZ7" s="125"/>
      <c r="DAA7" s="125"/>
      <c r="DAB7" s="125"/>
      <c r="DAC7" s="125"/>
      <c r="DAD7" s="125"/>
      <c r="DAE7" s="125"/>
      <c r="DAF7" s="125"/>
      <c r="DAG7" s="125"/>
      <c r="DAH7" s="125"/>
      <c r="DAI7" s="125"/>
      <c r="DAJ7" s="125"/>
      <c r="DAK7" s="125"/>
      <c r="DAL7" s="125"/>
      <c r="DAM7" s="125"/>
      <c r="DAN7" s="125"/>
      <c r="DAO7" s="125"/>
      <c r="DAP7" s="125"/>
      <c r="DAQ7" s="125"/>
      <c r="DAR7" s="125"/>
      <c r="DAS7" s="125"/>
      <c r="DAT7" s="125"/>
      <c r="DAU7" s="125"/>
      <c r="DAV7" s="125"/>
      <c r="DAW7" s="125"/>
      <c r="DAX7" s="125"/>
      <c r="DAY7" s="125"/>
      <c r="DAZ7" s="125"/>
      <c r="DBA7" s="125"/>
      <c r="DBB7" s="125"/>
      <c r="DBC7" s="125"/>
      <c r="DBD7" s="125"/>
      <c r="DBE7" s="125"/>
      <c r="DBF7" s="125"/>
      <c r="DBG7" s="125"/>
      <c r="DBH7" s="125"/>
      <c r="DBI7" s="125"/>
      <c r="DBJ7" s="125"/>
      <c r="DBK7" s="125"/>
      <c r="DBL7" s="125"/>
      <c r="DBM7" s="125"/>
      <c r="DBN7" s="125"/>
      <c r="DBO7" s="125"/>
      <c r="DBP7" s="125"/>
      <c r="DBQ7" s="125"/>
      <c r="DBR7" s="125"/>
      <c r="DBS7" s="125"/>
      <c r="DBT7" s="125"/>
      <c r="DBU7" s="125"/>
      <c r="DBV7" s="125"/>
      <c r="DBW7" s="125"/>
      <c r="DBX7" s="125"/>
      <c r="DBY7" s="125"/>
      <c r="DBZ7" s="125"/>
      <c r="DCA7" s="125"/>
      <c r="DCB7" s="125"/>
      <c r="DCC7" s="125"/>
      <c r="DCD7" s="125"/>
      <c r="DCE7" s="125"/>
      <c r="DCF7" s="125"/>
      <c r="DCG7" s="125"/>
      <c r="DCH7" s="125"/>
      <c r="DCI7" s="125"/>
      <c r="DCJ7" s="125"/>
      <c r="DCK7" s="125"/>
      <c r="DCL7" s="125"/>
      <c r="DCM7" s="125"/>
      <c r="DCN7" s="125"/>
      <c r="DCO7" s="125"/>
      <c r="DCP7" s="125"/>
      <c r="DCQ7" s="125"/>
      <c r="DCR7" s="125"/>
      <c r="DCS7" s="125"/>
      <c r="DCT7" s="125"/>
      <c r="DCU7" s="125"/>
      <c r="DCV7" s="125"/>
      <c r="DCW7" s="125"/>
      <c r="DCX7" s="125"/>
      <c r="DCY7" s="125"/>
      <c r="DCZ7" s="125"/>
      <c r="DDA7" s="125"/>
      <c r="DDB7" s="125"/>
      <c r="DDC7" s="125"/>
      <c r="DDD7" s="125"/>
      <c r="DDE7" s="125"/>
      <c r="DDF7" s="125"/>
      <c r="DDG7" s="125"/>
      <c r="DDH7" s="125"/>
      <c r="DDI7" s="125"/>
      <c r="DDJ7" s="125"/>
      <c r="DDK7" s="125"/>
      <c r="DDL7" s="125"/>
      <c r="DDM7" s="125"/>
      <c r="DDN7" s="125"/>
      <c r="DDO7" s="125"/>
      <c r="DDP7" s="125"/>
      <c r="DDQ7" s="125"/>
      <c r="DDR7" s="125"/>
      <c r="DDS7" s="125"/>
      <c r="DDT7" s="125"/>
      <c r="DDU7" s="125"/>
      <c r="DDV7" s="125"/>
      <c r="DDW7" s="125"/>
      <c r="DDX7" s="125"/>
      <c r="DDY7" s="125"/>
      <c r="DDZ7" s="125"/>
      <c r="DEA7" s="125"/>
      <c r="DEB7" s="125"/>
      <c r="DEC7" s="125"/>
      <c r="DED7" s="125"/>
      <c r="DEE7" s="125"/>
      <c r="DEF7" s="125"/>
      <c r="DEG7" s="125"/>
      <c r="DEH7" s="125"/>
      <c r="DEI7" s="125"/>
      <c r="DEJ7" s="125"/>
      <c r="DEK7" s="125"/>
      <c r="DEL7" s="125"/>
      <c r="DEM7" s="125"/>
      <c r="DEN7" s="125"/>
      <c r="DEO7" s="125"/>
      <c r="DEP7" s="125"/>
      <c r="DEQ7" s="125"/>
      <c r="DER7" s="125"/>
      <c r="DES7" s="125"/>
      <c r="DET7" s="125"/>
      <c r="DEU7" s="125"/>
      <c r="DEV7" s="125"/>
      <c r="DEW7" s="125"/>
      <c r="DEX7" s="125"/>
      <c r="DEY7" s="125"/>
      <c r="DEZ7" s="125"/>
      <c r="DFA7" s="125"/>
      <c r="DFB7" s="125"/>
      <c r="DFC7" s="125"/>
      <c r="DFD7" s="125"/>
      <c r="DFE7" s="125"/>
      <c r="DFF7" s="125"/>
      <c r="DFG7" s="125"/>
      <c r="DFH7" s="125"/>
      <c r="DFI7" s="125"/>
      <c r="DFJ7" s="125"/>
      <c r="DFK7" s="125"/>
      <c r="DFL7" s="125"/>
      <c r="DFM7" s="125"/>
      <c r="DFN7" s="125"/>
      <c r="DFO7" s="125"/>
      <c r="DFP7" s="125"/>
      <c r="DFQ7" s="125"/>
      <c r="DFR7" s="125"/>
      <c r="DFS7" s="125"/>
      <c r="DFT7" s="125"/>
      <c r="DFU7" s="125"/>
      <c r="DFV7" s="125"/>
      <c r="DFW7" s="125"/>
      <c r="DFX7" s="125"/>
      <c r="DFY7" s="125"/>
      <c r="DFZ7" s="125"/>
      <c r="DGA7" s="125"/>
      <c r="DGB7" s="125"/>
      <c r="DGC7" s="125"/>
      <c r="DGD7" s="125"/>
      <c r="DGE7" s="125"/>
      <c r="DGF7" s="125"/>
      <c r="DGG7" s="125"/>
      <c r="DGH7" s="125"/>
      <c r="DGI7" s="125"/>
      <c r="DGJ7" s="125"/>
      <c r="DGK7" s="125"/>
      <c r="DGL7" s="125"/>
      <c r="DGM7" s="125"/>
      <c r="DGN7" s="125"/>
      <c r="DGO7" s="125"/>
      <c r="DGP7" s="125"/>
      <c r="DGQ7" s="125"/>
      <c r="DGR7" s="125"/>
      <c r="DGS7" s="125"/>
      <c r="DGT7" s="125"/>
      <c r="DGU7" s="125"/>
      <c r="DGV7" s="125"/>
      <c r="DGW7" s="125"/>
      <c r="DGX7" s="125"/>
      <c r="DGY7" s="125"/>
      <c r="DGZ7" s="125"/>
      <c r="DHA7" s="125"/>
      <c r="DHB7" s="125"/>
      <c r="DHC7" s="125"/>
      <c r="DHD7" s="125"/>
      <c r="DHE7" s="125"/>
      <c r="DHF7" s="125"/>
      <c r="DHG7" s="125"/>
      <c r="DHH7" s="125"/>
      <c r="DHI7" s="125"/>
      <c r="DHJ7" s="125"/>
      <c r="DHK7" s="125"/>
      <c r="DHL7" s="125"/>
      <c r="DHM7" s="125"/>
      <c r="DHN7" s="125"/>
      <c r="DHO7" s="125"/>
      <c r="DHP7" s="125"/>
      <c r="DHQ7" s="125"/>
      <c r="DHR7" s="125"/>
      <c r="DHS7" s="125"/>
      <c r="DHT7" s="125"/>
      <c r="DHU7" s="125"/>
      <c r="DHV7" s="125"/>
      <c r="DHW7" s="125"/>
      <c r="DHX7" s="125"/>
      <c r="DHY7" s="125"/>
      <c r="DHZ7" s="125"/>
      <c r="DIA7" s="125"/>
      <c r="DIB7" s="125"/>
      <c r="DIC7" s="125"/>
      <c r="DID7" s="125"/>
      <c r="DIE7" s="125"/>
      <c r="DIF7" s="125"/>
      <c r="DIG7" s="125"/>
      <c r="DIH7" s="125"/>
      <c r="DII7" s="125"/>
      <c r="DIJ7" s="125"/>
      <c r="DIK7" s="125"/>
      <c r="DIL7" s="125"/>
      <c r="DIM7" s="125"/>
      <c r="DIN7" s="125"/>
      <c r="DIO7" s="125"/>
      <c r="DIP7" s="125"/>
      <c r="DIQ7" s="125"/>
      <c r="DIR7" s="125"/>
      <c r="DIS7" s="125"/>
      <c r="DIT7" s="125"/>
      <c r="DIU7" s="125"/>
      <c r="DIV7" s="125"/>
      <c r="DIW7" s="125"/>
      <c r="DIX7" s="125"/>
      <c r="DIY7" s="125"/>
      <c r="DIZ7" s="125"/>
      <c r="DJA7" s="125"/>
      <c r="DJB7" s="125"/>
      <c r="DJC7" s="125"/>
      <c r="DJD7" s="125"/>
      <c r="DJE7" s="125"/>
      <c r="DJF7" s="125"/>
      <c r="DJG7" s="125"/>
      <c r="DJH7" s="125"/>
      <c r="DJI7" s="125"/>
      <c r="DJJ7" s="125"/>
      <c r="DJK7" s="125"/>
      <c r="DJL7" s="125"/>
      <c r="DJM7" s="125"/>
      <c r="DJN7" s="125"/>
      <c r="DJO7" s="125"/>
      <c r="DJP7" s="125"/>
      <c r="DJQ7" s="125"/>
      <c r="DJR7" s="125"/>
      <c r="DJS7" s="125"/>
      <c r="DJT7" s="125"/>
      <c r="DJU7" s="125"/>
      <c r="DJV7" s="125"/>
      <c r="DJW7" s="125"/>
      <c r="DJX7" s="125"/>
      <c r="DJY7" s="125"/>
      <c r="DJZ7" s="125"/>
      <c r="DKA7" s="125"/>
      <c r="DKB7" s="125"/>
      <c r="DKC7" s="125"/>
      <c r="DKD7" s="125"/>
      <c r="DKE7" s="125"/>
      <c r="DKF7" s="125"/>
      <c r="DKG7" s="125"/>
      <c r="DKH7" s="125"/>
      <c r="DKI7" s="125"/>
      <c r="DKJ7" s="125"/>
      <c r="DKK7" s="125"/>
      <c r="DKL7" s="125"/>
      <c r="DKM7" s="125"/>
      <c r="DKN7" s="125"/>
      <c r="DKO7" s="125"/>
      <c r="DKP7" s="125"/>
      <c r="DKQ7" s="125"/>
      <c r="DKR7" s="125"/>
      <c r="DKS7" s="125"/>
      <c r="DKT7" s="125"/>
      <c r="DKU7" s="125"/>
      <c r="DKV7" s="125"/>
      <c r="DKW7" s="125"/>
      <c r="DKX7" s="125"/>
      <c r="DKY7" s="125"/>
      <c r="DKZ7" s="125"/>
      <c r="DLA7" s="125"/>
      <c r="DLB7" s="125"/>
      <c r="DLC7" s="125"/>
      <c r="DLD7" s="125"/>
      <c r="DLE7" s="125"/>
      <c r="DLF7" s="125"/>
      <c r="DLG7" s="125"/>
      <c r="DLH7" s="125"/>
      <c r="DLI7" s="125"/>
      <c r="DLJ7" s="125"/>
      <c r="DLK7" s="125"/>
      <c r="DLL7" s="125"/>
      <c r="DLM7" s="125"/>
      <c r="DLN7" s="125"/>
      <c r="DLO7" s="125"/>
      <c r="DLP7" s="125"/>
      <c r="DLQ7" s="125"/>
      <c r="DLR7" s="125"/>
      <c r="DLS7" s="125"/>
      <c r="DLT7" s="125"/>
      <c r="DLU7" s="125"/>
      <c r="DLV7" s="125"/>
      <c r="DLW7" s="125"/>
      <c r="DLX7" s="125"/>
      <c r="DLY7" s="125"/>
      <c r="DLZ7" s="125"/>
      <c r="DMA7" s="125"/>
      <c r="DMB7" s="125"/>
      <c r="DMC7" s="125"/>
      <c r="DMD7" s="125"/>
      <c r="DME7" s="125"/>
      <c r="DMF7" s="125"/>
      <c r="DMG7" s="125"/>
      <c r="DMH7" s="125"/>
      <c r="DMI7" s="125"/>
      <c r="DMJ7" s="125"/>
      <c r="DMK7" s="125"/>
      <c r="DML7" s="125"/>
      <c r="DMM7" s="125"/>
      <c r="DMN7" s="125"/>
      <c r="DMO7" s="125"/>
      <c r="DMP7" s="125"/>
      <c r="DMQ7" s="125"/>
      <c r="DMR7" s="125"/>
      <c r="DMS7" s="125"/>
      <c r="DMT7" s="125"/>
      <c r="DMU7" s="125"/>
      <c r="DMV7" s="125"/>
      <c r="DMW7" s="125"/>
      <c r="DMX7" s="125"/>
      <c r="DMY7" s="125"/>
      <c r="DMZ7" s="125"/>
      <c r="DNA7" s="125"/>
      <c r="DNB7" s="125"/>
      <c r="DNC7" s="125"/>
      <c r="DND7" s="125"/>
      <c r="DNE7" s="125"/>
      <c r="DNF7" s="125"/>
      <c r="DNG7" s="125"/>
      <c r="DNH7" s="125"/>
      <c r="DNI7" s="125"/>
      <c r="DNJ7" s="125"/>
      <c r="DNK7" s="125"/>
      <c r="DNL7" s="125"/>
      <c r="DNM7" s="125"/>
      <c r="DNN7" s="125"/>
      <c r="DNO7" s="125"/>
      <c r="DNP7" s="125"/>
      <c r="DNQ7" s="125"/>
      <c r="DNR7" s="125"/>
      <c r="DNS7" s="125"/>
      <c r="DNT7" s="125"/>
      <c r="DNU7" s="125"/>
      <c r="DNV7" s="125"/>
      <c r="DNW7" s="125"/>
      <c r="DNX7" s="125"/>
      <c r="DNY7" s="125"/>
      <c r="DNZ7" s="125"/>
      <c r="DOA7" s="125"/>
      <c r="DOB7" s="125"/>
      <c r="DOC7" s="125"/>
      <c r="DOD7" s="125"/>
      <c r="DOE7" s="125"/>
      <c r="DOF7" s="125"/>
      <c r="DOG7" s="125"/>
      <c r="DOH7" s="125"/>
      <c r="DOI7" s="125"/>
      <c r="DOJ7" s="125"/>
      <c r="DOK7" s="125"/>
      <c r="DOL7" s="125"/>
      <c r="DOM7" s="125"/>
      <c r="DON7" s="125"/>
      <c r="DOO7" s="125"/>
      <c r="DOP7" s="125"/>
      <c r="DOQ7" s="125"/>
      <c r="DOR7" s="125"/>
      <c r="DOS7" s="125"/>
      <c r="DOT7" s="125"/>
      <c r="DOU7" s="125"/>
      <c r="DOV7" s="125"/>
      <c r="DOW7" s="125"/>
      <c r="DOX7" s="125"/>
      <c r="DOY7" s="125"/>
      <c r="DOZ7" s="125"/>
      <c r="DPA7" s="125"/>
      <c r="DPB7" s="125"/>
      <c r="DPC7" s="125"/>
      <c r="DPD7" s="125"/>
      <c r="DPE7" s="125"/>
      <c r="DPF7" s="125"/>
      <c r="DPG7" s="125"/>
      <c r="DPH7" s="125"/>
      <c r="DPI7" s="125"/>
      <c r="DPJ7" s="125"/>
      <c r="DPK7" s="125"/>
      <c r="DPL7" s="125"/>
      <c r="DPM7" s="125"/>
      <c r="DPN7" s="125"/>
      <c r="DPO7" s="125"/>
      <c r="DPP7" s="125"/>
      <c r="DPQ7" s="125"/>
      <c r="DPR7" s="125"/>
      <c r="DPS7" s="125"/>
      <c r="DPT7" s="125"/>
      <c r="DPU7" s="125"/>
      <c r="DPV7" s="125"/>
      <c r="DPW7" s="125"/>
      <c r="DPX7" s="125"/>
      <c r="DPY7" s="125"/>
      <c r="DPZ7" s="125"/>
      <c r="DQA7" s="125"/>
      <c r="DQB7" s="125"/>
      <c r="DQC7" s="125"/>
      <c r="DQD7" s="125"/>
      <c r="DQE7" s="125"/>
      <c r="DQF7" s="125"/>
      <c r="DQG7" s="125"/>
      <c r="DQH7" s="125"/>
      <c r="DQI7" s="125"/>
      <c r="DQJ7" s="125"/>
      <c r="DQK7" s="125"/>
      <c r="DQL7" s="125"/>
      <c r="DQM7" s="125"/>
      <c r="DQN7" s="125"/>
      <c r="DQO7" s="125"/>
      <c r="DQP7" s="125"/>
      <c r="DQQ7" s="125"/>
      <c r="DQR7" s="125"/>
      <c r="DQS7" s="125"/>
      <c r="DQT7" s="125"/>
      <c r="DQU7" s="125"/>
      <c r="DQV7" s="125"/>
      <c r="DQW7" s="125"/>
      <c r="DQX7" s="125"/>
      <c r="DQY7" s="125"/>
      <c r="DQZ7" s="125"/>
      <c r="DRA7" s="125"/>
      <c r="DRB7" s="125"/>
      <c r="DRC7" s="125"/>
      <c r="DRD7" s="125"/>
      <c r="DRE7" s="125"/>
      <c r="DRF7" s="125"/>
      <c r="DRG7" s="125"/>
      <c r="DRH7" s="125"/>
      <c r="DRI7" s="125"/>
      <c r="DRJ7" s="125"/>
      <c r="DRK7" s="125"/>
      <c r="DRL7" s="125"/>
      <c r="DRM7" s="125"/>
      <c r="DRN7" s="125"/>
      <c r="DRO7" s="125"/>
      <c r="DRP7" s="125"/>
      <c r="DRQ7" s="125"/>
      <c r="DRR7" s="125"/>
      <c r="DRS7" s="125"/>
      <c r="DRT7" s="125"/>
      <c r="DRU7" s="125"/>
      <c r="DRV7" s="125"/>
      <c r="DRW7" s="125"/>
      <c r="DRX7" s="125"/>
      <c r="DRY7" s="125"/>
      <c r="DRZ7" s="125"/>
      <c r="DSA7" s="125"/>
      <c r="DSB7" s="125"/>
      <c r="DSC7" s="125"/>
      <c r="DSD7" s="125"/>
      <c r="DSE7" s="125"/>
      <c r="DSF7" s="125"/>
      <c r="DSG7" s="125"/>
      <c r="DSH7" s="125"/>
      <c r="DSI7" s="125"/>
      <c r="DSJ7" s="125"/>
      <c r="DSK7" s="125"/>
      <c r="DSL7" s="125"/>
      <c r="DSM7" s="125"/>
      <c r="DSN7" s="125"/>
      <c r="DSO7" s="125"/>
      <c r="DSP7" s="125"/>
      <c r="DSQ7" s="125"/>
      <c r="DSR7" s="125"/>
      <c r="DSS7" s="125"/>
      <c r="DST7" s="125"/>
      <c r="DSU7" s="125"/>
      <c r="DSV7" s="125"/>
      <c r="DSW7" s="125"/>
      <c r="DSX7" s="125"/>
      <c r="DSY7" s="125"/>
      <c r="DSZ7" s="125"/>
      <c r="DTA7" s="125"/>
      <c r="DTB7" s="125"/>
      <c r="DTC7" s="125"/>
      <c r="DTD7" s="125"/>
      <c r="DTE7" s="125"/>
      <c r="DTF7" s="125"/>
      <c r="DTG7" s="125"/>
      <c r="DTH7" s="125"/>
      <c r="DTI7" s="125"/>
      <c r="DTJ7" s="125"/>
      <c r="DTK7" s="125"/>
      <c r="DTL7" s="125"/>
      <c r="DTM7" s="125"/>
      <c r="DTN7" s="125"/>
      <c r="DTO7" s="125"/>
      <c r="DTP7" s="125"/>
      <c r="DTQ7" s="125"/>
      <c r="DTR7" s="125"/>
      <c r="DTS7" s="125"/>
      <c r="DTT7" s="125"/>
      <c r="DTU7" s="125"/>
      <c r="DTV7" s="125"/>
      <c r="DTW7" s="125"/>
      <c r="DTX7" s="125"/>
      <c r="DTY7" s="125"/>
      <c r="DTZ7" s="125"/>
      <c r="DUA7" s="125"/>
      <c r="DUB7" s="125"/>
      <c r="DUC7" s="125"/>
      <c r="DUD7" s="125"/>
      <c r="DUE7" s="125"/>
      <c r="DUF7" s="125"/>
      <c r="DUG7" s="125"/>
      <c r="DUH7" s="125"/>
      <c r="DUI7" s="125"/>
      <c r="DUJ7" s="125"/>
      <c r="DUK7" s="125"/>
      <c r="DUL7" s="125"/>
      <c r="DUM7" s="125"/>
      <c r="DUN7" s="125"/>
      <c r="DUO7" s="125"/>
      <c r="DUP7" s="125"/>
      <c r="DUQ7" s="125"/>
      <c r="DUR7" s="125"/>
      <c r="DUS7" s="125"/>
      <c r="DUT7" s="125"/>
      <c r="DUU7" s="125"/>
      <c r="DUV7" s="125"/>
      <c r="DUW7" s="125"/>
      <c r="DUX7" s="125"/>
      <c r="DUY7" s="125"/>
      <c r="DUZ7" s="125"/>
      <c r="DVA7" s="125"/>
      <c r="DVB7" s="125"/>
      <c r="DVC7" s="125"/>
      <c r="DVD7" s="125"/>
      <c r="DVE7" s="125"/>
      <c r="DVF7" s="125"/>
      <c r="DVG7" s="125"/>
      <c r="DVH7" s="125"/>
      <c r="DVI7" s="125"/>
      <c r="DVJ7" s="125"/>
      <c r="DVK7" s="125"/>
      <c r="DVL7" s="125"/>
      <c r="DVM7" s="125"/>
      <c r="DVN7" s="125"/>
      <c r="DVO7" s="125"/>
      <c r="DVP7" s="125"/>
      <c r="DVQ7" s="125"/>
      <c r="DVR7" s="125"/>
      <c r="DVS7" s="125"/>
      <c r="DVT7" s="125"/>
      <c r="DVU7" s="125"/>
      <c r="DVV7" s="125"/>
      <c r="DVW7" s="125"/>
      <c r="DVX7" s="125"/>
      <c r="DVY7" s="125"/>
      <c r="DVZ7" s="125"/>
      <c r="DWA7" s="125"/>
      <c r="DWB7" s="125"/>
      <c r="DWC7" s="125"/>
      <c r="DWD7" s="125"/>
      <c r="DWE7" s="125"/>
      <c r="DWF7" s="125"/>
      <c r="DWG7" s="125"/>
      <c r="DWH7" s="125"/>
      <c r="DWI7" s="125"/>
      <c r="DWJ7" s="125"/>
      <c r="DWK7" s="125"/>
      <c r="DWL7" s="125"/>
      <c r="DWM7" s="125"/>
      <c r="DWN7" s="125"/>
      <c r="DWO7" s="125"/>
      <c r="DWP7" s="125"/>
      <c r="DWQ7" s="125"/>
      <c r="DWR7" s="125"/>
      <c r="DWS7" s="125"/>
      <c r="DWT7" s="125"/>
      <c r="DWU7" s="125"/>
      <c r="DWV7" s="125"/>
      <c r="DWW7" s="125"/>
      <c r="DWX7" s="125"/>
      <c r="DWY7" s="125"/>
      <c r="DWZ7" s="125"/>
      <c r="DXA7" s="125"/>
      <c r="DXB7" s="125"/>
      <c r="DXC7" s="125"/>
      <c r="DXD7" s="125"/>
      <c r="DXE7" s="125"/>
      <c r="DXF7" s="125"/>
      <c r="DXG7" s="125"/>
      <c r="DXH7" s="125"/>
      <c r="DXI7" s="125"/>
      <c r="DXJ7" s="125"/>
      <c r="DXK7" s="125"/>
      <c r="DXL7" s="125"/>
      <c r="DXM7" s="125"/>
      <c r="DXN7" s="125"/>
      <c r="DXO7" s="125"/>
      <c r="DXP7" s="125"/>
      <c r="DXQ7" s="125"/>
      <c r="DXR7" s="125"/>
      <c r="DXS7" s="125"/>
      <c r="DXT7" s="125"/>
      <c r="DXU7" s="125"/>
      <c r="DXV7" s="125"/>
      <c r="DXW7" s="125"/>
      <c r="DXX7" s="125"/>
      <c r="DXY7" s="125"/>
      <c r="DXZ7" s="125"/>
      <c r="DYA7" s="125"/>
      <c r="DYB7" s="125"/>
      <c r="DYC7" s="125"/>
      <c r="DYD7" s="125"/>
      <c r="DYE7" s="125"/>
      <c r="DYF7" s="125"/>
      <c r="DYG7" s="125"/>
      <c r="DYH7" s="125"/>
      <c r="DYI7" s="125"/>
      <c r="DYJ7" s="125"/>
      <c r="DYK7" s="125"/>
      <c r="DYL7" s="125"/>
      <c r="DYM7" s="125"/>
      <c r="DYN7" s="125"/>
      <c r="DYO7" s="125"/>
      <c r="DYP7" s="125"/>
      <c r="DYQ7" s="125"/>
      <c r="DYR7" s="125"/>
      <c r="DYS7" s="125"/>
      <c r="DYT7" s="125"/>
      <c r="DYU7" s="125"/>
      <c r="DYV7" s="125"/>
      <c r="DYW7" s="125"/>
      <c r="DYX7" s="125"/>
      <c r="DYY7" s="125"/>
      <c r="DYZ7" s="125"/>
      <c r="DZA7" s="125"/>
      <c r="DZB7" s="125"/>
      <c r="DZC7" s="125"/>
      <c r="DZD7" s="125"/>
      <c r="DZE7" s="125"/>
      <c r="DZF7" s="125"/>
      <c r="DZG7" s="125"/>
      <c r="DZH7" s="125"/>
      <c r="DZI7" s="125"/>
      <c r="DZJ7" s="125"/>
      <c r="DZK7" s="125"/>
      <c r="DZL7" s="125"/>
      <c r="DZM7" s="125"/>
      <c r="DZN7" s="125"/>
      <c r="DZO7" s="125"/>
      <c r="DZP7" s="125"/>
      <c r="DZQ7" s="125"/>
      <c r="DZR7" s="125"/>
      <c r="DZS7" s="125"/>
      <c r="DZT7" s="125"/>
      <c r="DZU7" s="125"/>
      <c r="DZV7" s="125"/>
      <c r="DZW7" s="125"/>
      <c r="DZX7" s="125"/>
      <c r="DZY7" s="125"/>
      <c r="DZZ7" s="125"/>
      <c r="EAA7" s="125"/>
      <c r="EAB7" s="125"/>
      <c r="EAC7" s="125"/>
      <c r="EAD7" s="125"/>
      <c r="EAE7" s="125"/>
      <c r="EAF7" s="125"/>
      <c r="EAG7" s="125"/>
      <c r="EAH7" s="125"/>
      <c r="EAI7" s="125"/>
      <c r="EAJ7" s="125"/>
      <c r="EAK7" s="125"/>
      <c r="EAL7" s="125"/>
      <c r="EAM7" s="125"/>
      <c r="EAN7" s="125"/>
      <c r="EAO7" s="125"/>
      <c r="EAP7" s="125"/>
      <c r="EAQ7" s="125"/>
      <c r="EAR7" s="125"/>
      <c r="EAS7" s="125"/>
      <c r="EAT7" s="125"/>
      <c r="EAU7" s="125"/>
      <c r="EAV7" s="125"/>
      <c r="EAW7" s="125"/>
      <c r="EAX7" s="125"/>
      <c r="EAY7" s="125"/>
      <c r="EAZ7" s="125"/>
      <c r="EBA7" s="125"/>
      <c r="EBB7" s="125"/>
      <c r="EBC7" s="125"/>
      <c r="EBD7" s="125"/>
      <c r="EBE7" s="125"/>
      <c r="EBF7" s="125"/>
      <c r="EBG7" s="125"/>
      <c r="EBH7" s="125"/>
      <c r="EBI7" s="125"/>
      <c r="EBJ7" s="125"/>
      <c r="EBK7" s="125"/>
      <c r="EBL7" s="125"/>
      <c r="EBM7" s="125"/>
      <c r="EBN7" s="125"/>
      <c r="EBO7" s="125"/>
      <c r="EBP7" s="125"/>
      <c r="EBQ7" s="125"/>
      <c r="EBR7" s="125"/>
      <c r="EBS7" s="125"/>
      <c r="EBT7" s="125"/>
      <c r="EBU7" s="125"/>
      <c r="EBV7" s="125"/>
      <c r="EBW7" s="125"/>
      <c r="EBX7" s="125"/>
      <c r="EBY7" s="125"/>
      <c r="EBZ7" s="125"/>
      <c r="ECA7" s="125"/>
      <c r="ECB7" s="125"/>
      <c r="ECC7" s="125"/>
      <c r="ECD7" s="125"/>
      <c r="ECE7" s="125"/>
      <c r="ECF7" s="125"/>
      <c r="ECG7" s="125"/>
      <c r="ECH7" s="125"/>
      <c r="ECI7" s="125"/>
      <c r="ECJ7" s="125"/>
      <c r="ECK7" s="125"/>
      <c r="ECL7" s="125"/>
      <c r="ECM7" s="125"/>
      <c r="ECN7" s="125"/>
      <c r="ECO7" s="125"/>
      <c r="ECP7" s="125"/>
      <c r="ECQ7" s="125"/>
      <c r="ECR7" s="125"/>
      <c r="ECS7" s="125"/>
      <c r="ECT7" s="125"/>
      <c r="ECU7" s="125"/>
      <c r="ECV7" s="125"/>
      <c r="ECW7" s="125"/>
      <c r="ECX7" s="125"/>
      <c r="ECY7" s="125"/>
      <c r="ECZ7" s="125"/>
      <c r="EDA7" s="125"/>
      <c r="EDB7" s="125"/>
      <c r="EDC7" s="125"/>
      <c r="EDD7" s="125"/>
      <c r="EDE7" s="125"/>
      <c r="EDF7" s="125"/>
      <c r="EDG7" s="125"/>
      <c r="EDH7" s="125"/>
      <c r="EDI7" s="125"/>
      <c r="EDJ7" s="125"/>
      <c r="EDK7" s="125"/>
      <c r="EDL7" s="125"/>
      <c r="EDM7" s="125"/>
      <c r="EDN7" s="125"/>
      <c r="EDO7" s="125"/>
      <c r="EDP7" s="125"/>
      <c r="EDQ7" s="125"/>
      <c r="EDR7" s="125"/>
      <c r="EDS7" s="125"/>
      <c r="EDT7" s="125"/>
      <c r="EDU7" s="125"/>
      <c r="EDV7" s="125"/>
      <c r="EDW7" s="125"/>
      <c r="EDX7" s="125"/>
      <c r="EDY7" s="125"/>
      <c r="EDZ7" s="125"/>
      <c r="EEA7" s="125"/>
      <c r="EEB7" s="125"/>
      <c r="EEC7" s="125"/>
      <c r="EED7" s="125"/>
      <c r="EEE7" s="125"/>
      <c r="EEF7" s="125"/>
      <c r="EEG7" s="125"/>
      <c r="EEH7" s="125"/>
      <c r="EEI7" s="125"/>
      <c r="EEJ7" s="125"/>
      <c r="EEK7" s="125"/>
      <c r="EEL7" s="125"/>
      <c r="EEM7" s="125"/>
      <c r="EEN7" s="125"/>
      <c r="EEO7" s="125"/>
      <c r="EEP7" s="125"/>
      <c r="EEQ7" s="125"/>
      <c r="EER7" s="125"/>
      <c r="EES7" s="125"/>
      <c r="EET7" s="125"/>
      <c r="EEU7" s="125"/>
      <c r="EEV7" s="125"/>
      <c r="EEW7" s="125"/>
      <c r="EEX7" s="125"/>
      <c r="EEY7" s="125"/>
      <c r="EEZ7" s="125"/>
      <c r="EFA7" s="125"/>
      <c r="EFB7" s="125"/>
      <c r="EFC7" s="125"/>
      <c r="EFD7" s="125"/>
      <c r="EFE7" s="125"/>
      <c r="EFF7" s="125"/>
      <c r="EFG7" s="125"/>
      <c r="EFH7" s="125"/>
      <c r="EFI7" s="125"/>
      <c r="EFJ7" s="125"/>
      <c r="EFK7" s="125"/>
      <c r="EFL7" s="125"/>
      <c r="EFM7" s="125"/>
      <c r="EFN7" s="125"/>
      <c r="EFO7" s="125"/>
      <c r="EFP7" s="125"/>
      <c r="EFQ7" s="125"/>
      <c r="EFR7" s="125"/>
      <c r="EFS7" s="125"/>
      <c r="EFT7" s="125"/>
      <c r="EFU7" s="125"/>
      <c r="EFV7" s="125"/>
      <c r="EFW7" s="125"/>
      <c r="EFX7" s="125"/>
      <c r="EFY7" s="125"/>
      <c r="EFZ7" s="125"/>
      <c r="EGA7" s="125"/>
      <c r="EGB7" s="125"/>
      <c r="EGC7" s="125"/>
      <c r="EGD7" s="125"/>
      <c r="EGE7" s="125"/>
      <c r="EGF7" s="125"/>
      <c r="EGG7" s="125"/>
      <c r="EGH7" s="125"/>
      <c r="EGI7" s="125"/>
      <c r="EGJ7" s="125"/>
      <c r="EGK7" s="125"/>
      <c r="EGL7" s="125"/>
      <c r="EGM7" s="125"/>
      <c r="EGN7" s="125"/>
      <c r="EGO7" s="125"/>
      <c r="EGP7" s="125"/>
      <c r="EGQ7" s="125"/>
      <c r="EGR7" s="125"/>
      <c r="EGS7" s="125"/>
      <c r="EGT7" s="125"/>
      <c r="EGU7" s="125"/>
      <c r="EGV7" s="125"/>
      <c r="EGW7" s="125"/>
      <c r="EGX7" s="125"/>
      <c r="EGY7" s="125"/>
      <c r="EGZ7" s="125"/>
      <c r="EHA7" s="125"/>
      <c r="EHB7" s="125"/>
      <c r="EHC7" s="125"/>
      <c r="EHD7" s="125"/>
      <c r="EHE7" s="125"/>
      <c r="EHF7" s="125"/>
      <c r="EHG7" s="125"/>
      <c r="EHH7" s="125"/>
      <c r="EHI7" s="125"/>
      <c r="EHJ7" s="125"/>
      <c r="EHK7" s="125"/>
      <c r="EHL7" s="125"/>
      <c r="EHM7" s="125"/>
      <c r="EHN7" s="125"/>
      <c r="EHO7" s="125"/>
      <c r="EHP7" s="125"/>
      <c r="EHQ7" s="125"/>
      <c r="EHR7" s="125"/>
      <c r="EHS7" s="125"/>
      <c r="EHT7" s="125"/>
      <c r="EHU7" s="125"/>
      <c r="EHV7" s="125"/>
      <c r="EHW7" s="125"/>
      <c r="EHX7" s="125"/>
      <c r="EHY7" s="125"/>
      <c r="EHZ7" s="125"/>
      <c r="EIA7" s="125"/>
      <c r="EIB7" s="125"/>
      <c r="EIC7" s="125"/>
      <c r="EID7" s="125"/>
      <c r="EIE7" s="125"/>
      <c r="EIF7" s="125"/>
      <c r="EIG7" s="125"/>
      <c r="EIH7" s="125"/>
      <c r="EII7" s="125"/>
      <c r="EIJ7" s="125"/>
      <c r="EIK7" s="125"/>
      <c r="EIL7" s="125"/>
      <c r="EIM7" s="125"/>
      <c r="EIN7" s="125"/>
      <c r="EIO7" s="125"/>
      <c r="EIP7" s="125"/>
      <c r="EIQ7" s="125"/>
      <c r="EIR7" s="125"/>
      <c r="EIS7" s="125"/>
      <c r="EIT7" s="125"/>
      <c r="EIU7" s="125"/>
      <c r="EIV7" s="125"/>
      <c r="EIW7" s="125"/>
      <c r="EIX7" s="125"/>
      <c r="EIY7" s="125"/>
      <c r="EIZ7" s="125"/>
      <c r="EJA7" s="125"/>
      <c r="EJB7" s="125"/>
      <c r="EJC7" s="125"/>
      <c r="EJD7" s="125"/>
      <c r="EJE7" s="125"/>
      <c r="EJF7" s="125"/>
      <c r="EJG7" s="125"/>
      <c r="EJH7" s="125"/>
      <c r="EJI7" s="125"/>
      <c r="EJJ7" s="125"/>
      <c r="EJK7" s="125"/>
      <c r="EJL7" s="125"/>
      <c r="EJM7" s="125"/>
      <c r="EJN7" s="125"/>
      <c r="EJO7" s="125"/>
      <c r="EJP7" s="125"/>
      <c r="EJQ7" s="125"/>
      <c r="EJR7" s="125"/>
      <c r="EJS7" s="125"/>
      <c r="EJT7" s="125"/>
      <c r="EJU7" s="125"/>
      <c r="EJV7" s="125"/>
      <c r="EJW7" s="125"/>
      <c r="EJX7" s="125"/>
      <c r="EJY7" s="125"/>
      <c r="EJZ7" s="125"/>
      <c r="EKA7" s="125"/>
      <c r="EKB7" s="125"/>
      <c r="EKC7" s="125"/>
      <c r="EKD7" s="125"/>
      <c r="EKE7" s="125"/>
      <c r="EKF7" s="125"/>
      <c r="EKG7" s="125"/>
      <c r="EKH7" s="125"/>
      <c r="EKI7" s="125"/>
      <c r="EKJ7" s="125"/>
      <c r="EKK7" s="125"/>
      <c r="EKL7" s="125"/>
      <c r="EKM7" s="125"/>
      <c r="EKN7" s="125"/>
      <c r="EKO7" s="125"/>
      <c r="EKP7" s="125"/>
      <c r="EKQ7" s="125"/>
      <c r="EKR7" s="125"/>
      <c r="EKS7" s="125"/>
      <c r="EKT7" s="125"/>
      <c r="EKU7" s="125"/>
      <c r="EKV7" s="125"/>
      <c r="EKW7" s="125"/>
      <c r="EKX7" s="125"/>
      <c r="EKY7" s="125"/>
      <c r="EKZ7" s="125"/>
      <c r="ELA7" s="125"/>
      <c r="ELB7" s="125"/>
      <c r="ELC7" s="125"/>
      <c r="ELD7" s="125"/>
      <c r="ELE7" s="125"/>
      <c r="ELF7" s="125"/>
      <c r="ELG7" s="125"/>
      <c r="ELH7" s="125"/>
      <c r="ELI7" s="125"/>
      <c r="ELJ7" s="125"/>
      <c r="ELK7" s="125"/>
      <c r="ELL7" s="125"/>
      <c r="ELM7" s="125"/>
      <c r="ELN7" s="125"/>
      <c r="ELO7" s="125"/>
      <c r="ELP7" s="125"/>
      <c r="ELQ7" s="125"/>
      <c r="ELR7" s="125"/>
      <c r="ELS7" s="125"/>
      <c r="ELT7" s="125"/>
      <c r="ELU7" s="125"/>
      <c r="ELV7" s="125"/>
      <c r="ELW7" s="125"/>
      <c r="ELX7" s="125"/>
      <c r="ELY7" s="125"/>
      <c r="ELZ7" s="125"/>
      <c r="EMA7" s="125"/>
      <c r="EMB7" s="125"/>
      <c r="EMC7" s="125"/>
      <c r="EMD7" s="125"/>
      <c r="EME7" s="125"/>
      <c r="EMF7" s="125"/>
      <c r="EMG7" s="125"/>
      <c r="EMH7" s="125"/>
      <c r="EMI7" s="125"/>
      <c r="EMJ7" s="125"/>
      <c r="EMK7" s="125"/>
      <c r="EML7" s="125"/>
      <c r="EMM7" s="125"/>
      <c r="EMN7" s="125"/>
      <c r="EMO7" s="125"/>
      <c r="EMP7" s="125"/>
      <c r="EMQ7" s="125"/>
      <c r="EMR7" s="125"/>
      <c r="EMS7" s="125"/>
      <c r="EMT7" s="125"/>
      <c r="EMU7" s="125"/>
      <c r="EMV7" s="125"/>
      <c r="EMW7" s="125"/>
      <c r="EMX7" s="125"/>
      <c r="EMY7" s="125"/>
      <c r="EMZ7" s="125"/>
      <c r="ENA7" s="125"/>
      <c r="ENB7" s="125"/>
      <c r="ENC7" s="125"/>
      <c r="END7" s="125"/>
      <c r="ENE7" s="125"/>
      <c r="ENF7" s="125"/>
      <c r="ENG7" s="125"/>
      <c r="ENH7" s="125"/>
      <c r="ENI7" s="125"/>
      <c r="ENJ7" s="125"/>
      <c r="ENK7" s="125"/>
      <c r="ENL7" s="125"/>
      <c r="ENM7" s="125"/>
      <c r="ENN7" s="125"/>
      <c r="ENO7" s="125"/>
      <c r="ENP7" s="125"/>
      <c r="ENQ7" s="125"/>
      <c r="ENR7" s="125"/>
      <c r="ENS7" s="125"/>
      <c r="ENT7" s="125"/>
      <c r="ENU7" s="125"/>
      <c r="ENV7" s="125"/>
      <c r="ENW7" s="125"/>
      <c r="ENX7" s="125"/>
      <c r="ENY7" s="125"/>
      <c r="ENZ7" s="125"/>
      <c r="EOA7" s="125"/>
      <c r="EOB7" s="125"/>
      <c r="EOC7" s="125"/>
      <c r="EOD7" s="125"/>
      <c r="EOE7" s="125"/>
      <c r="EOF7" s="125"/>
      <c r="EOG7" s="125"/>
      <c r="EOH7" s="125"/>
      <c r="EOI7" s="125"/>
      <c r="EOJ7" s="125"/>
      <c r="EOK7" s="125"/>
      <c r="EOL7" s="125"/>
      <c r="EOM7" s="125"/>
      <c r="EON7" s="125"/>
      <c r="EOO7" s="125"/>
      <c r="EOP7" s="125"/>
      <c r="EOQ7" s="125"/>
      <c r="EOR7" s="125"/>
      <c r="EOS7" s="125"/>
      <c r="EOT7" s="125"/>
      <c r="EOU7" s="125"/>
      <c r="EOV7" s="125"/>
      <c r="EOW7" s="125"/>
      <c r="EOX7" s="125"/>
      <c r="EOY7" s="125"/>
      <c r="EOZ7" s="125"/>
      <c r="EPA7" s="125"/>
      <c r="EPB7" s="125"/>
      <c r="EPC7" s="125"/>
      <c r="EPD7" s="125"/>
      <c r="EPE7" s="125"/>
      <c r="EPF7" s="125"/>
      <c r="EPG7" s="125"/>
      <c r="EPH7" s="125"/>
      <c r="EPI7" s="125"/>
      <c r="EPJ7" s="125"/>
      <c r="EPK7" s="125"/>
      <c r="EPL7" s="125"/>
      <c r="EPM7" s="125"/>
      <c r="EPN7" s="125"/>
      <c r="EPO7" s="125"/>
      <c r="EPP7" s="125"/>
      <c r="EPQ7" s="125"/>
      <c r="EPR7" s="125"/>
      <c r="EPS7" s="125"/>
      <c r="EPT7" s="125"/>
      <c r="EPU7" s="125"/>
      <c r="EPV7" s="125"/>
      <c r="EPW7" s="125"/>
      <c r="EPX7" s="125"/>
      <c r="EPY7" s="125"/>
      <c r="EPZ7" s="125"/>
      <c r="EQA7" s="125"/>
      <c r="EQB7" s="125"/>
      <c r="EQC7" s="125"/>
      <c r="EQD7" s="125"/>
      <c r="EQE7" s="125"/>
      <c r="EQF7" s="125"/>
      <c r="EQG7" s="125"/>
      <c r="EQH7" s="125"/>
      <c r="EQI7" s="125"/>
      <c r="EQJ7" s="125"/>
      <c r="EQK7" s="125"/>
      <c r="EQL7" s="125"/>
      <c r="EQM7" s="125"/>
      <c r="EQN7" s="125"/>
      <c r="EQO7" s="125"/>
      <c r="EQP7" s="125"/>
      <c r="EQQ7" s="125"/>
      <c r="EQR7" s="125"/>
      <c r="EQS7" s="125"/>
      <c r="EQT7" s="125"/>
      <c r="EQU7" s="125"/>
      <c r="EQV7" s="125"/>
      <c r="EQW7" s="125"/>
      <c r="EQX7" s="125"/>
      <c r="EQY7" s="125"/>
      <c r="EQZ7" s="125"/>
      <c r="ERA7" s="125"/>
      <c r="ERB7" s="125"/>
      <c r="ERC7" s="125"/>
      <c r="ERD7" s="125"/>
      <c r="ERE7" s="125"/>
      <c r="ERF7" s="125"/>
      <c r="ERG7" s="125"/>
      <c r="ERH7" s="125"/>
      <c r="ERI7" s="125"/>
      <c r="ERJ7" s="125"/>
      <c r="ERK7" s="125"/>
      <c r="ERL7" s="125"/>
      <c r="ERM7" s="125"/>
      <c r="ERN7" s="125"/>
      <c r="ERO7" s="125"/>
      <c r="ERP7" s="125"/>
      <c r="ERQ7" s="125"/>
      <c r="ERR7" s="125"/>
      <c r="ERS7" s="125"/>
      <c r="ERT7" s="125"/>
      <c r="ERU7" s="125"/>
      <c r="ERV7" s="125"/>
      <c r="ERW7" s="125"/>
      <c r="ERX7" s="125"/>
      <c r="ERY7" s="125"/>
      <c r="ERZ7" s="125"/>
      <c r="ESA7" s="125"/>
      <c r="ESB7" s="125"/>
      <c r="ESC7" s="125"/>
      <c r="ESD7" s="125"/>
      <c r="ESE7" s="125"/>
      <c r="ESF7" s="125"/>
      <c r="ESG7" s="125"/>
      <c r="ESH7" s="125"/>
      <c r="ESI7" s="125"/>
      <c r="ESJ7" s="125"/>
      <c r="ESK7" s="125"/>
      <c r="ESL7" s="125"/>
      <c r="ESM7" s="125"/>
      <c r="ESN7" s="125"/>
      <c r="ESO7" s="125"/>
      <c r="ESP7" s="125"/>
      <c r="ESQ7" s="125"/>
      <c r="ESR7" s="125"/>
      <c r="ESS7" s="125"/>
      <c r="EST7" s="125"/>
      <c r="ESU7" s="125"/>
      <c r="ESV7" s="125"/>
      <c r="ESW7" s="125"/>
      <c r="ESX7" s="125"/>
      <c r="ESY7" s="125"/>
      <c r="ESZ7" s="125"/>
      <c r="ETA7" s="125"/>
      <c r="ETB7" s="125"/>
      <c r="ETC7" s="125"/>
      <c r="ETD7" s="125"/>
      <c r="ETE7" s="125"/>
      <c r="ETF7" s="125"/>
      <c r="ETG7" s="125"/>
      <c r="ETH7" s="125"/>
      <c r="ETI7" s="125"/>
      <c r="ETJ7" s="125"/>
      <c r="ETK7" s="125"/>
      <c r="ETL7" s="125"/>
      <c r="ETM7" s="125"/>
      <c r="ETN7" s="125"/>
      <c r="ETO7" s="125"/>
      <c r="ETP7" s="125"/>
      <c r="ETQ7" s="125"/>
      <c r="ETR7" s="125"/>
      <c r="ETS7" s="125"/>
      <c r="ETT7" s="125"/>
      <c r="ETU7" s="125"/>
      <c r="ETV7" s="125"/>
      <c r="ETW7" s="125"/>
      <c r="ETX7" s="125"/>
      <c r="ETY7" s="125"/>
      <c r="ETZ7" s="125"/>
      <c r="EUA7" s="125"/>
      <c r="EUB7" s="125"/>
      <c r="EUC7" s="125"/>
      <c r="EUD7" s="125"/>
      <c r="EUE7" s="125"/>
      <c r="EUF7" s="125"/>
      <c r="EUG7" s="125"/>
      <c r="EUH7" s="125"/>
      <c r="EUI7" s="125"/>
      <c r="EUJ7" s="125"/>
      <c r="EUK7" s="125"/>
      <c r="EUL7" s="125"/>
      <c r="EUM7" s="125"/>
      <c r="EUN7" s="125"/>
      <c r="EUO7" s="125"/>
      <c r="EUP7" s="125"/>
      <c r="EUQ7" s="125"/>
      <c r="EUR7" s="125"/>
      <c r="EUS7" s="125"/>
      <c r="EUT7" s="125"/>
      <c r="EUU7" s="125"/>
      <c r="EUV7" s="125"/>
      <c r="EUW7" s="125"/>
      <c r="EUX7" s="125"/>
      <c r="EUY7" s="125"/>
      <c r="EUZ7" s="125"/>
      <c r="EVA7" s="125"/>
      <c r="EVB7" s="125"/>
      <c r="EVC7" s="125"/>
      <c r="EVD7" s="125"/>
      <c r="EVE7" s="125"/>
      <c r="EVF7" s="125"/>
      <c r="EVG7" s="125"/>
      <c r="EVH7" s="125"/>
      <c r="EVI7" s="125"/>
      <c r="EVJ7" s="125"/>
      <c r="EVK7" s="125"/>
      <c r="EVL7" s="125"/>
      <c r="EVM7" s="125"/>
      <c r="EVN7" s="125"/>
      <c r="EVO7" s="125"/>
      <c r="EVP7" s="125"/>
      <c r="EVQ7" s="125"/>
      <c r="EVR7" s="125"/>
      <c r="EVS7" s="125"/>
      <c r="EVT7" s="125"/>
      <c r="EVU7" s="125"/>
      <c r="EVV7" s="125"/>
      <c r="EVW7" s="125"/>
      <c r="EVX7" s="125"/>
      <c r="EVY7" s="125"/>
      <c r="EVZ7" s="125"/>
      <c r="EWA7" s="125"/>
      <c r="EWB7" s="125"/>
      <c r="EWC7" s="125"/>
      <c r="EWD7" s="125"/>
      <c r="EWE7" s="125"/>
      <c r="EWF7" s="125"/>
      <c r="EWG7" s="125"/>
      <c r="EWH7" s="125"/>
      <c r="EWI7" s="125"/>
      <c r="EWJ7" s="125"/>
      <c r="EWK7" s="125"/>
      <c r="EWL7" s="125"/>
      <c r="EWM7" s="125"/>
      <c r="EWN7" s="125"/>
      <c r="EWO7" s="125"/>
      <c r="EWP7" s="125"/>
      <c r="EWQ7" s="125"/>
      <c r="EWR7" s="125"/>
      <c r="EWS7" s="125"/>
      <c r="EWT7" s="125"/>
      <c r="EWU7" s="125"/>
      <c r="EWV7" s="125"/>
      <c r="EWW7" s="125"/>
      <c r="EWX7" s="125"/>
      <c r="EWY7" s="125"/>
      <c r="EWZ7" s="125"/>
      <c r="EXA7" s="125"/>
      <c r="EXB7" s="125"/>
      <c r="EXC7" s="125"/>
      <c r="EXD7" s="125"/>
      <c r="EXE7" s="125"/>
      <c r="EXF7" s="125"/>
      <c r="EXG7" s="125"/>
      <c r="EXH7" s="125"/>
      <c r="EXI7" s="125"/>
      <c r="EXJ7" s="125"/>
      <c r="EXK7" s="125"/>
      <c r="EXL7" s="125"/>
      <c r="EXM7" s="125"/>
      <c r="EXN7" s="125"/>
      <c r="EXO7" s="125"/>
      <c r="EXP7" s="125"/>
      <c r="EXQ7" s="125"/>
      <c r="EXR7" s="125"/>
      <c r="EXS7" s="125"/>
      <c r="EXT7" s="125"/>
      <c r="EXU7" s="125"/>
      <c r="EXV7" s="125"/>
      <c r="EXW7" s="125"/>
      <c r="EXX7" s="125"/>
      <c r="EXY7" s="125"/>
      <c r="EXZ7" s="125"/>
      <c r="EYA7" s="125"/>
      <c r="EYB7" s="125"/>
      <c r="EYC7" s="125"/>
      <c r="EYD7" s="125"/>
      <c r="EYE7" s="125"/>
      <c r="EYF7" s="125"/>
      <c r="EYG7" s="125"/>
      <c r="EYH7" s="125"/>
      <c r="EYI7" s="125"/>
      <c r="EYJ7" s="125"/>
      <c r="EYK7" s="125"/>
      <c r="EYL7" s="125"/>
      <c r="EYM7" s="125"/>
      <c r="EYN7" s="125"/>
      <c r="EYO7" s="125"/>
      <c r="EYP7" s="125"/>
      <c r="EYQ7" s="125"/>
      <c r="EYR7" s="125"/>
      <c r="EYS7" s="125"/>
      <c r="EYT7" s="125"/>
      <c r="EYU7" s="125"/>
      <c r="EYV7" s="125"/>
      <c r="EYW7" s="125"/>
      <c r="EYX7" s="125"/>
      <c r="EYY7" s="125"/>
      <c r="EYZ7" s="125"/>
      <c r="EZA7" s="125"/>
      <c r="EZB7" s="125"/>
      <c r="EZC7" s="125"/>
      <c r="EZD7" s="125"/>
      <c r="EZE7" s="125"/>
      <c r="EZF7" s="125"/>
      <c r="EZG7" s="125"/>
      <c r="EZH7" s="125"/>
      <c r="EZI7" s="125"/>
      <c r="EZJ7" s="125"/>
      <c r="EZK7" s="125"/>
      <c r="EZL7" s="125"/>
      <c r="EZM7" s="125"/>
      <c r="EZN7" s="125"/>
      <c r="EZO7" s="125"/>
      <c r="EZP7" s="125"/>
      <c r="EZQ7" s="125"/>
      <c r="EZR7" s="125"/>
      <c r="EZS7" s="125"/>
      <c r="EZT7" s="125"/>
      <c r="EZU7" s="125"/>
      <c r="EZV7" s="125"/>
      <c r="EZW7" s="125"/>
      <c r="EZX7" s="125"/>
      <c r="EZY7" s="125"/>
      <c r="EZZ7" s="125"/>
      <c r="FAA7" s="125"/>
      <c r="FAB7" s="125"/>
      <c r="FAC7" s="125"/>
      <c r="FAD7" s="125"/>
      <c r="FAE7" s="125"/>
      <c r="FAF7" s="125"/>
      <c r="FAG7" s="125"/>
      <c r="FAH7" s="125"/>
      <c r="FAI7" s="125"/>
      <c r="FAJ7" s="125"/>
      <c r="FAK7" s="125"/>
      <c r="FAL7" s="125"/>
      <c r="FAM7" s="125"/>
      <c r="FAN7" s="125"/>
      <c r="FAO7" s="125"/>
      <c r="FAP7" s="125"/>
      <c r="FAQ7" s="125"/>
      <c r="FAR7" s="125"/>
      <c r="FAS7" s="125"/>
      <c r="FAT7" s="125"/>
      <c r="FAU7" s="125"/>
      <c r="FAV7" s="125"/>
      <c r="FAW7" s="125"/>
      <c r="FAX7" s="125"/>
      <c r="FAY7" s="125"/>
      <c r="FAZ7" s="125"/>
      <c r="FBA7" s="125"/>
      <c r="FBB7" s="125"/>
      <c r="FBC7" s="125"/>
      <c r="FBD7" s="125"/>
      <c r="FBE7" s="125"/>
      <c r="FBF7" s="125"/>
      <c r="FBG7" s="125"/>
      <c r="FBH7" s="125"/>
      <c r="FBI7" s="125"/>
      <c r="FBJ7" s="125"/>
      <c r="FBK7" s="125"/>
      <c r="FBL7" s="125"/>
      <c r="FBM7" s="125"/>
      <c r="FBN7" s="125"/>
      <c r="FBO7" s="125"/>
      <c r="FBP7" s="125"/>
      <c r="FBQ7" s="125"/>
      <c r="FBR7" s="125"/>
      <c r="FBS7" s="125"/>
      <c r="FBT7" s="125"/>
      <c r="FBU7" s="125"/>
      <c r="FBV7" s="125"/>
      <c r="FBW7" s="125"/>
      <c r="FBX7" s="125"/>
      <c r="FBY7" s="125"/>
      <c r="FBZ7" s="125"/>
      <c r="FCA7" s="125"/>
      <c r="FCB7" s="125"/>
      <c r="FCC7" s="125"/>
      <c r="FCD7" s="125"/>
      <c r="FCE7" s="125"/>
      <c r="FCF7" s="125"/>
      <c r="FCG7" s="125"/>
      <c r="FCH7" s="125"/>
      <c r="FCI7" s="125"/>
      <c r="FCJ7" s="125"/>
      <c r="FCK7" s="125"/>
      <c r="FCL7" s="125"/>
      <c r="FCM7" s="125"/>
      <c r="FCN7" s="125"/>
      <c r="FCO7" s="125"/>
      <c r="FCP7" s="125"/>
      <c r="FCQ7" s="125"/>
      <c r="FCR7" s="125"/>
      <c r="FCS7" s="125"/>
      <c r="FCT7" s="125"/>
      <c r="FCU7" s="125"/>
      <c r="FCV7" s="125"/>
      <c r="FCW7" s="125"/>
      <c r="FCX7" s="125"/>
      <c r="FCY7" s="125"/>
      <c r="FCZ7" s="125"/>
      <c r="FDA7" s="125"/>
      <c r="FDB7" s="125"/>
      <c r="FDC7" s="125"/>
      <c r="FDD7" s="125"/>
      <c r="FDE7" s="125"/>
      <c r="FDF7" s="125"/>
      <c r="FDG7" s="125"/>
      <c r="FDH7" s="125"/>
      <c r="FDI7" s="125"/>
      <c r="FDJ7" s="125"/>
      <c r="FDK7" s="125"/>
      <c r="FDL7" s="125"/>
      <c r="FDM7" s="125"/>
      <c r="FDN7" s="125"/>
      <c r="FDO7" s="125"/>
      <c r="FDP7" s="125"/>
      <c r="FDQ7" s="125"/>
      <c r="FDR7" s="125"/>
      <c r="FDS7" s="125"/>
      <c r="FDT7" s="125"/>
      <c r="FDU7" s="125"/>
      <c r="FDV7" s="125"/>
      <c r="FDW7" s="125"/>
      <c r="FDX7" s="125"/>
      <c r="FDY7" s="125"/>
      <c r="FDZ7" s="125"/>
      <c r="FEA7" s="125"/>
      <c r="FEB7" s="125"/>
      <c r="FEC7" s="125"/>
      <c r="FED7" s="125"/>
      <c r="FEE7" s="125"/>
      <c r="FEF7" s="125"/>
      <c r="FEG7" s="125"/>
      <c r="FEH7" s="125"/>
      <c r="FEI7" s="125"/>
      <c r="FEJ7" s="125"/>
      <c r="FEK7" s="125"/>
      <c r="FEL7" s="125"/>
      <c r="FEM7" s="125"/>
      <c r="FEN7" s="125"/>
      <c r="FEO7" s="125"/>
      <c r="FEP7" s="125"/>
      <c r="FEQ7" s="125"/>
      <c r="FER7" s="125"/>
      <c r="FES7" s="125"/>
      <c r="FET7" s="125"/>
      <c r="FEU7" s="125"/>
      <c r="FEV7" s="125"/>
      <c r="FEW7" s="125"/>
      <c r="FEX7" s="125"/>
      <c r="FEY7" s="125"/>
      <c r="FEZ7" s="125"/>
      <c r="FFA7" s="125"/>
      <c r="FFB7" s="125"/>
      <c r="FFC7" s="125"/>
      <c r="FFD7" s="125"/>
      <c r="FFE7" s="125"/>
      <c r="FFF7" s="125"/>
      <c r="FFG7" s="125"/>
      <c r="FFH7" s="125"/>
      <c r="FFI7" s="125"/>
      <c r="FFJ7" s="125"/>
      <c r="FFK7" s="125"/>
      <c r="FFL7" s="125"/>
      <c r="FFM7" s="125"/>
      <c r="FFN7" s="125"/>
      <c r="FFO7" s="125"/>
      <c r="FFP7" s="125"/>
      <c r="FFQ7" s="125"/>
      <c r="FFR7" s="125"/>
      <c r="FFS7" s="125"/>
      <c r="FFT7" s="125"/>
      <c r="FFU7" s="125"/>
      <c r="FFV7" s="125"/>
      <c r="FFW7" s="125"/>
      <c r="FFX7" s="125"/>
      <c r="FFY7" s="125"/>
      <c r="FFZ7" s="125"/>
      <c r="FGA7" s="125"/>
      <c r="FGB7" s="125"/>
      <c r="FGC7" s="125"/>
      <c r="FGD7" s="125"/>
      <c r="FGE7" s="125"/>
      <c r="FGF7" s="125"/>
      <c r="FGG7" s="125"/>
      <c r="FGH7" s="125"/>
      <c r="FGI7" s="125"/>
      <c r="FGJ7" s="125"/>
      <c r="FGK7" s="125"/>
      <c r="FGL7" s="125"/>
      <c r="FGM7" s="125"/>
      <c r="FGN7" s="125"/>
      <c r="FGO7" s="125"/>
      <c r="FGP7" s="125"/>
      <c r="FGQ7" s="125"/>
      <c r="FGR7" s="125"/>
      <c r="FGS7" s="125"/>
      <c r="FGT7" s="125"/>
      <c r="FGU7" s="125"/>
      <c r="FGV7" s="125"/>
      <c r="FGW7" s="125"/>
      <c r="FGX7" s="125"/>
      <c r="FGY7" s="125"/>
      <c r="FGZ7" s="125"/>
      <c r="FHA7" s="125"/>
      <c r="FHB7" s="125"/>
      <c r="FHC7" s="125"/>
      <c r="FHD7" s="125"/>
      <c r="FHE7" s="125"/>
      <c r="FHF7" s="125"/>
      <c r="FHG7" s="125"/>
      <c r="FHH7" s="125"/>
      <c r="FHI7" s="125"/>
      <c r="FHJ7" s="125"/>
      <c r="FHK7" s="125"/>
      <c r="FHL7" s="125"/>
      <c r="FHM7" s="125"/>
      <c r="FHN7" s="125"/>
      <c r="FHO7" s="125"/>
      <c r="FHP7" s="125"/>
      <c r="FHQ7" s="125"/>
      <c r="FHR7" s="125"/>
      <c r="FHS7" s="125"/>
      <c r="FHT7" s="125"/>
      <c r="FHU7" s="125"/>
      <c r="FHV7" s="125"/>
      <c r="FHW7" s="125"/>
      <c r="FHX7" s="125"/>
      <c r="FHY7" s="125"/>
      <c r="FHZ7" s="125"/>
      <c r="FIA7" s="125"/>
      <c r="FIB7" s="125"/>
      <c r="FIC7" s="125"/>
      <c r="FID7" s="125"/>
      <c r="FIE7" s="125"/>
      <c r="FIF7" s="125"/>
      <c r="FIG7" s="125"/>
      <c r="FIH7" s="125"/>
      <c r="FII7" s="125"/>
      <c r="FIJ7" s="125"/>
      <c r="FIK7" s="125"/>
      <c r="FIL7" s="125"/>
      <c r="FIM7" s="125"/>
      <c r="FIN7" s="125"/>
      <c r="FIO7" s="125"/>
      <c r="FIP7" s="125"/>
      <c r="FIQ7" s="125"/>
      <c r="FIR7" s="125"/>
      <c r="FIS7" s="125"/>
      <c r="FIT7" s="125"/>
      <c r="FIU7" s="125"/>
      <c r="FIV7" s="125"/>
      <c r="FIW7" s="125"/>
      <c r="FIX7" s="125"/>
      <c r="FIY7" s="125"/>
      <c r="FIZ7" s="125"/>
      <c r="FJA7" s="125"/>
      <c r="FJB7" s="125"/>
      <c r="FJC7" s="125"/>
      <c r="FJD7" s="125"/>
      <c r="FJE7" s="125"/>
      <c r="FJF7" s="125"/>
      <c r="FJG7" s="125"/>
      <c r="FJH7" s="125"/>
      <c r="FJI7" s="125"/>
      <c r="FJJ7" s="125"/>
      <c r="FJK7" s="125"/>
      <c r="FJL7" s="125"/>
      <c r="FJM7" s="125"/>
      <c r="FJN7" s="125"/>
      <c r="FJO7" s="125"/>
      <c r="FJP7" s="125"/>
      <c r="FJQ7" s="125"/>
      <c r="FJR7" s="125"/>
      <c r="FJS7" s="125"/>
      <c r="FJT7" s="125"/>
      <c r="FJU7" s="125"/>
      <c r="FJV7" s="125"/>
      <c r="FJW7" s="125"/>
      <c r="FJX7" s="125"/>
      <c r="FJY7" s="125"/>
      <c r="FJZ7" s="125"/>
      <c r="FKA7" s="125"/>
      <c r="FKB7" s="125"/>
      <c r="FKC7" s="125"/>
      <c r="FKD7" s="125"/>
      <c r="FKE7" s="125"/>
      <c r="FKF7" s="125"/>
      <c r="FKG7" s="125"/>
      <c r="FKH7" s="125"/>
      <c r="FKI7" s="125"/>
      <c r="FKJ7" s="125"/>
      <c r="FKK7" s="125"/>
      <c r="FKL7" s="125"/>
      <c r="FKM7" s="125"/>
      <c r="FKN7" s="125"/>
      <c r="FKO7" s="125"/>
      <c r="FKP7" s="125"/>
      <c r="FKQ7" s="125"/>
      <c r="FKR7" s="125"/>
      <c r="FKS7" s="125"/>
      <c r="FKT7" s="125"/>
      <c r="FKU7" s="125"/>
      <c r="FKV7" s="125"/>
      <c r="FKW7" s="125"/>
      <c r="FKX7" s="125"/>
      <c r="FKY7" s="125"/>
      <c r="FKZ7" s="125"/>
      <c r="FLA7" s="125"/>
      <c r="FLB7" s="125"/>
      <c r="FLC7" s="125"/>
      <c r="FLD7" s="125"/>
      <c r="FLE7" s="125"/>
      <c r="FLF7" s="125"/>
      <c r="FLG7" s="125"/>
      <c r="FLH7" s="125"/>
      <c r="FLI7" s="125"/>
      <c r="FLJ7" s="125"/>
      <c r="FLK7" s="125"/>
      <c r="FLL7" s="125"/>
      <c r="FLM7" s="125"/>
      <c r="FLN7" s="125"/>
      <c r="FLO7" s="125"/>
      <c r="FLP7" s="125"/>
      <c r="FLQ7" s="125"/>
      <c r="FLR7" s="125"/>
      <c r="FLS7" s="125"/>
      <c r="FLT7" s="125"/>
      <c r="FLU7" s="125"/>
      <c r="FLV7" s="125"/>
      <c r="FLW7" s="125"/>
      <c r="FLX7" s="125"/>
      <c r="FLY7" s="125"/>
      <c r="FLZ7" s="125"/>
      <c r="FMA7" s="125"/>
      <c r="FMB7" s="125"/>
      <c r="FMC7" s="125"/>
      <c r="FMD7" s="125"/>
      <c r="FME7" s="125"/>
      <c r="FMF7" s="125"/>
      <c r="FMG7" s="125"/>
      <c r="FMH7" s="125"/>
      <c r="FMI7" s="125"/>
      <c r="FMJ7" s="125"/>
      <c r="FMK7" s="125"/>
      <c r="FML7" s="125"/>
      <c r="FMM7" s="125"/>
      <c r="FMN7" s="125"/>
      <c r="FMO7" s="125"/>
      <c r="FMP7" s="125"/>
      <c r="FMQ7" s="125"/>
      <c r="FMR7" s="125"/>
      <c r="FMS7" s="125"/>
      <c r="FMT7" s="125"/>
      <c r="FMU7" s="125"/>
      <c r="FMV7" s="125"/>
      <c r="FMW7" s="125"/>
      <c r="FMX7" s="125"/>
      <c r="FMY7" s="125"/>
      <c r="FMZ7" s="125"/>
      <c r="FNA7" s="125"/>
      <c r="FNB7" s="125"/>
      <c r="FNC7" s="125"/>
      <c r="FND7" s="125"/>
      <c r="FNE7" s="125"/>
      <c r="FNF7" s="125"/>
      <c r="FNG7" s="125"/>
      <c r="FNH7" s="125"/>
      <c r="FNI7" s="125"/>
      <c r="FNJ7" s="125"/>
      <c r="FNK7" s="125"/>
      <c r="FNL7" s="125"/>
      <c r="FNM7" s="125"/>
      <c r="FNN7" s="125"/>
      <c r="FNO7" s="125"/>
      <c r="FNP7" s="125"/>
      <c r="FNQ7" s="125"/>
      <c r="FNR7" s="125"/>
      <c r="FNS7" s="125"/>
      <c r="FNT7" s="125"/>
      <c r="FNU7" s="125"/>
      <c r="FNV7" s="125"/>
      <c r="FNW7" s="125"/>
      <c r="FNX7" s="125"/>
      <c r="FNY7" s="125"/>
      <c r="FNZ7" s="125"/>
      <c r="FOA7" s="125"/>
      <c r="FOB7" s="125"/>
      <c r="FOC7" s="125"/>
      <c r="FOD7" s="125"/>
      <c r="FOE7" s="125"/>
      <c r="FOF7" s="125"/>
      <c r="FOG7" s="125"/>
      <c r="FOH7" s="125"/>
      <c r="FOI7" s="125"/>
      <c r="FOJ7" s="125"/>
      <c r="FOK7" s="125"/>
      <c r="FOL7" s="125"/>
      <c r="FOM7" s="125"/>
      <c r="FON7" s="125"/>
      <c r="FOO7" s="125"/>
      <c r="FOP7" s="125"/>
      <c r="FOQ7" s="125"/>
      <c r="FOR7" s="125"/>
      <c r="FOS7" s="125"/>
      <c r="FOT7" s="125"/>
      <c r="FOU7" s="125"/>
      <c r="FOV7" s="125"/>
      <c r="FOW7" s="125"/>
      <c r="FOX7" s="125"/>
      <c r="FOY7" s="125"/>
      <c r="FOZ7" s="125"/>
      <c r="FPA7" s="125"/>
      <c r="FPB7" s="125"/>
      <c r="FPC7" s="125"/>
      <c r="FPD7" s="125"/>
      <c r="FPE7" s="125"/>
      <c r="FPF7" s="125"/>
      <c r="FPG7" s="125"/>
      <c r="FPH7" s="125"/>
      <c r="FPI7" s="125"/>
      <c r="FPJ7" s="125"/>
      <c r="FPK7" s="125"/>
      <c r="FPL7" s="125"/>
      <c r="FPM7" s="125"/>
      <c r="FPN7" s="125"/>
      <c r="FPO7" s="125"/>
      <c r="FPP7" s="125"/>
      <c r="FPQ7" s="125"/>
      <c r="FPR7" s="125"/>
      <c r="FPS7" s="125"/>
      <c r="FPT7" s="125"/>
      <c r="FPU7" s="125"/>
      <c r="FPV7" s="125"/>
      <c r="FPW7" s="125"/>
      <c r="FPX7" s="125"/>
      <c r="FPY7" s="125"/>
      <c r="FPZ7" s="125"/>
      <c r="FQA7" s="125"/>
      <c r="FQB7" s="125"/>
      <c r="FQC7" s="125"/>
      <c r="FQD7" s="125"/>
      <c r="FQE7" s="125"/>
      <c r="FQF7" s="125"/>
      <c r="FQG7" s="125"/>
      <c r="FQH7" s="125"/>
      <c r="FQI7" s="125"/>
      <c r="FQJ7" s="125"/>
      <c r="FQK7" s="125"/>
      <c r="FQL7" s="125"/>
      <c r="FQM7" s="125"/>
      <c r="FQN7" s="125"/>
      <c r="FQO7" s="125"/>
      <c r="FQP7" s="125"/>
      <c r="FQQ7" s="125"/>
      <c r="FQR7" s="125"/>
      <c r="FQS7" s="125"/>
      <c r="FQT7" s="125"/>
      <c r="FQU7" s="125"/>
      <c r="FQV7" s="125"/>
      <c r="FQW7" s="125"/>
      <c r="FQX7" s="125"/>
      <c r="FQY7" s="125"/>
      <c r="FQZ7" s="125"/>
      <c r="FRA7" s="125"/>
      <c r="FRB7" s="125"/>
      <c r="FRC7" s="125"/>
      <c r="FRD7" s="125"/>
      <c r="FRE7" s="125"/>
      <c r="FRF7" s="125"/>
      <c r="FRG7" s="125"/>
      <c r="FRH7" s="125"/>
      <c r="FRI7" s="125"/>
      <c r="FRJ7" s="125"/>
      <c r="FRK7" s="125"/>
      <c r="FRL7" s="125"/>
      <c r="FRM7" s="125"/>
      <c r="FRN7" s="125"/>
      <c r="FRO7" s="125"/>
      <c r="FRP7" s="125"/>
      <c r="FRQ7" s="125"/>
      <c r="FRR7" s="125"/>
      <c r="FRS7" s="125"/>
      <c r="FRT7" s="125"/>
      <c r="FRU7" s="125"/>
      <c r="FRV7" s="125"/>
      <c r="FRW7" s="125"/>
      <c r="FRX7" s="125"/>
      <c r="FRY7" s="125"/>
      <c r="FRZ7" s="125"/>
      <c r="FSA7" s="125"/>
      <c r="FSB7" s="125"/>
      <c r="FSC7" s="125"/>
      <c r="FSD7" s="125"/>
      <c r="FSE7" s="125"/>
      <c r="FSF7" s="125"/>
      <c r="FSG7" s="125"/>
      <c r="FSH7" s="125"/>
      <c r="FSI7" s="125"/>
      <c r="FSJ7" s="125"/>
      <c r="FSK7" s="125"/>
      <c r="FSL7" s="125"/>
      <c r="FSM7" s="125"/>
      <c r="FSN7" s="125"/>
      <c r="FSO7" s="125"/>
      <c r="FSP7" s="125"/>
      <c r="FSQ7" s="125"/>
      <c r="FSR7" s="125"/>
      <c r="FSS7" s="125"/>
      <c r="FST7" s="125"/>
      <c r="FSU7" s="125"/>
      <c r="FSV7" s="125"/>
      <c r="FSW7" s="125"/>
      <c r="FSX7" s="125"/>
      <c r="FSY7" s="125"/>
      <c r="FSZ7" s="125"/>
      <c r="FTA7" s="125"/>
      <c r="FTB7" s="125"/>
      <c r="FTC7" s="125"/>
      <c r="FTD7" s="125"/>
      <c r="FTE7" s="125"/>
      <c r="FTF7" s="125"/>
      <c r="FTG7" s="125"/>
      <c r="FTH7" s="125"/>
      <c r="FTI7" s="125"/>
      <c r="FTJ7" s="125"/>
      <c r="FTK7" s="125"/>
      <c r="FTL7" s="125"/>
      <c r="FTM7" s="125"/>
      <c r="FTN7" s="125"/>
      <c r="FTO7" s="125"/>
      <c r="FTP7" s="125"/>
      <c r="FTQ7" s="125"/>
      <c r="FTR7" s="125"/>
      <c r="FTS7" s="125"/>
      <c r="FTT7" s="125"/>
      <c r="FTU7" s="125"/>
      <c r="FTV7" s="125"/>
      <c r="FTW7" s="125"/>
      <c r="FTX7" s="125"/>
      <c r="FTY7" s="125"/>
      <c r="FTZ7" s="125"/>
      <c r="FUA7" s="125"/>
      <c r="FUB7" s="125"/>
      <c r="FUC7" s="125"/>
      <c r="FUD7" s="125"/>
      <c r="FUE7" s="125"/>
      <c r="FUF7" s="125"/>
      <c r="FUG7" s="125"/>
      <c r="FUH7" s="125"/>
      <c r="FUI7" s="125"/>
      <c r="FUJ7" s="125"/>
      <c r="FUK7" s="125"/>
      <c r="FUL7" s="125"/>
      <c r="FUM7" s="125"/>
      <c r="FUN7" s="125"/>
      <c r="FUO7" s="125"/>
      <c r="FUP7" s="125"/>
      <c r="FUQ7" s="125"/>
      <c r="FUR7" s="125"/>
      <c r="FUS7" s="125"/>
      <c r="FUT7" s="125"/>
      <c r="FUU7" s="125"/>
      <c r="FUV7" s="125"/>
      <c r="FUW7" s="125"/>
      <c r="FUX7" s="125"/>
      <c r="FUY7" s="125"/>
      <c r="FUZ7" s="125"/>
      <c r="FVA7" s="125"/>
      <c r="FVB7" s="125"/>
      <c r="FVC7" s="125"/>
      <c r="FVD7" s="125"/>
      <c r="FVE7" s="125"/>
      <c r="FVF7" s="125"/>
      <c r="FVG7" s="125"/>
      <c r="FVH7" s="125"/>
      <c r="FVI7" s="125"/>
      <c r="FVJ7" s="125"/>
      <c r="FVK7" s="125"/>
      <c r="FVL7" s="125"/>
      <c r="FVM7" s="125"/>
      <c r="FVN7" s="125"/>
      <c r="FVO7" s="125"/>
      <c r="FVP7" s="125"/>
      <c r="FVQ7" s="125"/>
      <c r="FVR7" s="125"/>
      <c r="FVS7" s="125"/>
      <c r="FVT7" s="125"/>
      <c r="FVU7" s="125"/>
      <c r="FVV7" s="125"/>
      <c r="FVW7" s="125"/>
      <c r="FVX7" s="125"/>
      <c r="FVY7" s="125"/>
      <c r="FVZ7" s="125"/>
      <c r="FWA7" s="125"/>
      <c r="FWB7" s="125"/>
      <c r="FWC7" s="125"/>
      <c r="FWD7" s="125"/>
      <c r="FWE7" s="125"/>
      <c r="FWF7" s="125"/>
      <c r="FWG7" s="125"/>
      <c r="FWH7" s="125"/>
      <c r="FWI7" s="125"/>
      <c r="FWJ7" s="125"/>
      <c r="FWK7" s="125"/>
      <c r="FWL7" s="125"/>
      <c r="FWM7" s="125"/>
      <c r="FWN7" s="125"/>
      <c r="FWO7" s="125"/>
      <c r="FWP7" s="125"/>
      <c r="FWQ7" s="125"/>
      <c r="FWR7" s="125"/>
      <c r="FWS7" s="125"/>
      <c r="FWT7" s="125"/>
      <c r="FWU7" s="125"/>
      <c r="FWV7" s="125"/>
      <c r="FWW7" s="125"/>
      <c r="FWX7" s="125"/>
      <c r="FWY7" s="125"/>
      <c r="FWZ7" s="125"/>
      <c r="FXA7" s="125"/>
      <c r="FXB7" s="125"/>
      <c r="FXC7" s="125"/>
      <c r="FXD7" s="125"/>
      <c r="FXE7" s="125"/>
      <c r="FXF7" s="125"/>
      <c r="FXG7" s="125"/>
      <c r="FXH7" s="125"/>
      <c r="FXI7" s="125"/>
      <c r="FXJ7" s="125"/>
      <c r="FXK7" s="125"/>
      <c r="FXL7" s="125"/>
      <c r="FXM7" s="125"/>
      <c r="FXN7" s="125"/>
      <c r="FXO7" s="125"/>
      <c r="FXP7" s="125"/>
      <c r="FXQ7" s="125"/>
      <c r="FXR7" s="125"/>
      <c r="FXS7" s="125"/>
      <c r="FXT7" s="125"/>
      <c r="FXU7" s="125"/>
      <c r="FXV7" s="125"/>
      <c r="FXW7" s="125"/>
      <c r="FXX7" s="125"/>
      <c r="FXY7" s="125"/>
      <c r="FXZ7" s="125"/>
      <c r="FYA7" s="125"/>
      <c r="FYB7" s="125"/>
      <c r="FYC7" s="125"/>
      <c r="FYD7" s="125"/>
      <c r="FYE7" s="125"/>
      <c r="FYF7" s="125"/>
      <c r="FYG7" s="125"/>
      <c r="FYH7" s="125"/>
      <c r="FYI7" s="125"/>
      <c r="FYJ7" s="125"/>
      <c r="FYK7" s="125"/>
      <c r="FYL7" s="125"/>
      <c r="FYM7" s="125"/>
      <c r="FYN7" s="125"/>
      <c r="FYO7" s="125"/>
      <c r="FYP7" s="125"/>
      <c r="FYQ7" s="125"/>
      <c r="FYR7" s="125"/>
      <c r="FYS7" s="125"/>
      <c r="FYT7" s="125"/>
      <c r="FYU7" s="125"/>
      <c r="FYV7" s="125"/>
      <c r="FYW7" s="125"/>
      <c r="FYX7" s="125"/>
      <c r="FYY7" s="125"/>
      <c r="FYZ7" s="125"/>
      <c r="FZA7" s="125"/>
      <c r="FZB7" s="125"/>
      <c r="FZC7" s="125"/>
      <c r="FZD7" s="125"/>
      <c r="FZE7" s="125"/>
      <c r="FZF7" s="125"/>
      <c r="FZG7" s="125"/>
      <c r="FZH7" s="125"/>
      <c r="FZI7" s="125"/>
      <c r="FZJ7" s="125"/>
      <c r="FZK7" s="125"/>
      <c r="FZL7" s="125"/>
      <c r="FZM7" s="125"/>
      <c r="FZN7" s="125"/>
      <c r="FZO7" s="125"/>
      <c r="FZP7" s="125"/>
      <c r="FZQ7" s="125"/>
      <c r="FZR7" s="125"/>
      <c r="FZS7" s="125"/>
      <c r="FZT7" s="125"/>
      <c r="FZU7" s="125"/>
      <c r="FZV7" s="125"/>
      <c r="FZW7" s="125"/>
      <c r="FZX7" s="125"/>
      <c r="FZY7" s="125"/>
      <c r="FZZ7" s="125"/>
      <c r="GAA7" s="125"/>
      <c r="GAB7" s="125"/>
      <c r="GAC7" s="125"/>
      <c r="GAD7" s="125"/>
      <c r="GAE7" s="125"/>
      <c r="GAF7" s="125"/>
      <c r="GAG7" s="125"/>
      <c r="GAH7" s="125"/>
      <c r="GAI7" s="125"/>
      <c r="GAJ7" s="125"/>
      <c r="GAK7" s="125"/>
      <c r="GAL7" s="125"/>
      <c r="GAM7" s="125"/>
      <c r="GAN7" s="125"/>
      <c r="GAO7" s="125"/>
      <c r="GAP7" s="125"/>
      <c r="GAQ7" s="125"/>
      <c r="GAR7" s="125"/>
      <c r="GAS7" s="125"/>
      <c r="GAT7" s="125"/>
      <c r="GAU7" s="125"/>
      <c r="GAV7" s="125"/>
      <c r="GAW7" s="125"/>
      <c r="GAX7" s="125"/>
      <c r="GAY7" s="125"/>
      <c r="GAZ7" s="125"/>
      <c r="GBA7" s="125"/>
      <c r="GBB7" s="125"/>
      <c r="GBC7" s="125"/>
      <c r="GBD7" s="125"/>
      <c r="GBE7" s="125"/>
      <c r="GBF7" s="125"/>
      <c r="GBG7" s="125"/>
      <c r="GBH7" s="125"/>
      <c r="GBI7" s="125"/>
      <c r="GBJ7" s="125"/>
      <c r="GBK7" s="125"/>
      <c r="GBL7" s="125"/>
      <c r="GBM7" s="125"/>
      <c r="GBN7" s="125"/>
      <c r="GBO7" s="125"/>
      <c r="GBP7" s="125"/>
      <c r="GBQ7" s="125"/>
      <c r="GBR7" s="125"/>
      <c r="GBS7" s="125"/>
      <c r="GBT7" s="125"/>
      <c r="GBU7" s="125"/>
      <c r="GBV7" s="125"/>
      <c r="GBW7" s="125"/>
      <c r="GBX7" s="125"/>
      <c r="GBY7" s="125"/>
      <c r="GBZ7" s="125"/>
      <c r="GCA7" s="125"/>
      <c r="GCB7" s="125"/>
      <c r="GCC7" s="125"/>
      <c r="GCD7" s="125"/>
      <c r="GCE7" s="125"/>
      <c r="GCF7" s="125"/>
      <c r="GCG7" s="125"/>
      <c r="GCH7" s="125"/>
      <c r="GCI7" s="125"/>
      <c r="GCJ7" s="125"/>
      <c r="GCK7" s="125"/>
      <c r="GCL7" s="125"/>
      <c r="GCM7" s="125"/>
      <c r="GCN7" s="125"/>
      <c r="GCO7" s="125"/>
      <c r="GCP7" s="125"/>
      <c r="GCQ7" s="125"/>
      <c r="GCR7" s="125"/>
      <c r="GCS7" s="125"/>
      <c r="GCT7" s="125"/>
      <c r="GCU7" s="125"/>
      <c r="GCV7" s="125"/>
      <c r="GCW7" s="125"/>
      <c r="GCX7" s="125"/>
      <c r="GCY7" s="125"/>
      <c r="GCZ7" s="125"/>
      <c r="GDA7" s="125"/>
      <c r="GDB7" s="125"/>
      <c r="GDC7" s="125"/>
      <c r="GDD7" s="125"/>
      <c r="GDE7" s="125"/>
      <c r="GDF7" s="125"/>
      <c r="GDG7" s="125"/>
      <c r="GDH7" s="125"/>
      <c r="GDI7" s="125"/>
      <c r="GDJ7" s="125"/>
      <c r="GDK7" s="125"/>
      <c r="GDL7" s="125"/>
      <c r="GDM7" s="125"/>
      <c r="GDN7" s="125"/>
      <c r="GDO7" s="125"/>
      <c r="GDP7" s="125"/>
      <c r="GDQ7" s="125"/>
      <c r="GDR7" s="125"/>
      <c r="GDS7" s="125"/>
      <c r="GDT7" s="125"/>
      <c r="GDU7" s="125"/>
      <c r="GDV7" s="125"/>
      <c r="GDW7" s="125"/>
      <c r="GDX7" s="125"/>
      <c r="GDY7" s="125"/>
      <c r="GDZ7" s="125"/>
      <c r="GEA7" s="125"/>
      <c r="GEB7" s="125"/>
      <c r="GEC7" s="125"/>
      <c r="GED7" s="125"/>
      <c r="GEE7" s="125"/>
      <c r="GEF7" s="125"/>
      <c r="GEG7" s="125"/>
      <c r="GEH7" s="125"/>
      <c r="GEI7" s="125"/>
      <c r="GEJ7" s="125"/>
      <c r="GEK7" s="125"/>
      <c r="GEL7" s="125"/>
      <c r="GEM7" s="125"/>
      <c r="GEN7" s="125"/>
      <c r="GEO7" s="125"/>
      <c r="GEP7" s="125"/>
      <c r="GEQ7" s="125"/>
      <c r="GER7" s="125"/>
      <c r="GES7" s="125"/>
      <c r="GET7" s="125"/>
      <c r="GEU7" s="125"/>
      <c r="GEV7" s="125"/>
      <c r="GEW7" s="125"/>
      <c r="GEX7" s="125"/>
      <c r="GEY7" s="125"/>
      <c r="GEZ7" s="125"/>
      <c r="GFA7" s="125"/>
      <c r="GFB7" s="125"/>
      <c r="GFC7" s="125"/>
      <c r="GFD7" s="125"/>
      <c r="GFE7" s="125"/>
      <c r="GFF7" s="125"/>
      <c r="GFG7" s="125"/>
      <c r="GFH7" s="125"/>
      <c r="GFI7" s="125"/>
      <c r="GFJ7" s="125"/>
      <c r="GFK7" s="125"/>
      <c r="GFL7" s="125"/>
      <c r="GFM7" s="125"/>
      <c r="GFN7" s="125"/>
      <c r="GFO7" s="125"/>
      <c r="GFP7" s="125"/>
      <c r="GFQ7" s="125"/>
      <c r="GFR7" s="125"/>
      <c r="GFS7" s="125"/>
      <c r="GFT7" s="125"/>
      <c r="GFU7" s="125"/>
      <c r="GFV7" s="125"/>
      <c r="GFW7" s="125"/>
      <c r="GFX7" s="125"/>
      <c r="GFY7" s="125"/>
      <c r="GFZ7" s="125"/>
      <c r="GGA7" s="125"/>
      <c r="GGB7" s="125"/>
      <c r="GGC7" s="125"/>
      <c r="GGD7" s="125"/>
      <c r="GGE7" s="125"/>
      <c r="GGF7" s="125"/>
      <c r="GGG7" s="125"/>
      <c r="GGH7" s="125"/>
      <c r="GGI7" s="125"/>
      <c r="GGJ7" s="125"/>
      <c r="GGK7" s="125"/>
      <c r="GGL7" s="125"/>
      <c r="GGM7" s="125"/>
      <c r="GGN7" s="125"/>
      <c r="GGO7" s="125"/>
      <c r="GGP7" s="125"/>
      <c r="GGQ7" s="125"/>
      <c r="GGR7" s="125"/>
      <c r="GGS7" s="125"/>
      <c r="GGT7" s="125"/>
      <c r="GGU7" s="125"/>
      <c r="GGV7" s="125"/>
      <c r="GGW7" s="125"/>
      <c r="GGX7" s="125"/>
      <c r="GGY7" s="125"/>
      <c r="GGZ7" s="125"/>
      <c r="GHA7" s="125"/>
      <c r="GHB7" s="125"/>
      <c r="GHC7" s="125"/>
      <c r="GHD7" s="125"/>
      <c r="GHE7" s="125"/>
      <c r="GHF7" s="125"/>
      <c r="GHG7" s="125"/>
      <c r="GHH7" s="125"/>
      <c r="GHI7" s="125"/>
      <c r="GHJ7" s="125"/>
      <c r="GHK7" s="125"/>
      <c r="GHL7" s="125"/>
      <c r="GHM7" s="125"/>
      <c r="GHN7" s="125"/>
      <c r="GHO7" s="125"/>
      <c r="GHP7" s="125"/>
      <c r="GHQ7" s="125"/>
      <c r="GHR7" s="125"/>
      <c r="GHS7" s="125"/>
      <c r="GHT7" s="125"/>
      <c r="GHU7" s="125"/>
      <c r="GHV7" s="125"/>
      <c r="GHW7" s="125"/>
      <c r="GHX7" s="125"/>
      <c r="GHY7" s="125"/>
      <c r="GHZ7" s="125"/>
      <c r="GIA7" s="125"/>
      <c r="GIB7" s="125"/>
      <c r="GIC7" s="125"/>
      <c r="GID7" s="125"/>
      <c r="GIE7" s="125"/>
      <c r="GIF7" s="125"/>
      <c r="GIG7" s="125"/>
      <c r="GIH7" s="125"/>
      <c r="GII7" s="125"/>
      <c r="GIJ7" s="125"/>
      <c r="GIK7" s="125"/>
      <c r="GIL7" s="125"/>
      <c r="GIM7" s="125"/>
      <c r="GIN7" s="125"/>
      <c r="GIO7" s="125"/>
      <c r="GIP7" s="125"/>
      <c r="GIQ7" s="125"/>
      <c r="GIR7" s="125"/>
      <c r="GIS7" s="125"/>
      <c r="GIT7" s="125"/>
      <c r="GIU7" s="125"/>
      <c r="GIV7" s="125"/>
      <c r="GIW7" s="125"/>
      <c r="GIX7" s="125"/>
      <c r="GIY7" s="125"/>
      <c r="GIZ7" s="125"/>
      <c r="GJA7" s="125"/>
      <c r="GJB7" s="125"/>
      <c r="GJC7" s="125"/>
      <c r="GJD7" s="125"/>
      <c r="GJE7" s="125"/>
      <c r="GJF7" s="125"/>
      <c r="GJG7" s="125"/>
      <c r="GJH7" s="125"/>
      <c r="GJI7" s="125"/>
      <c r="GJJ7" s="125"/>
      <c r="GJK7" s="125"/>
      <c r="GJL7" s="125"/>
      <c r="GJM7" s="125"/>
      <c r="GJN7" s="125"/>
      <c r="GJO7" s="125"/>
      <c r="GJP7" s="125"/>
      <c r="GJQ7" s="125"/>
      <c r="GJR7" s="125"/>
      <c r="GJS7" s="125"/>
      <c r="GJT7" s="125"/>
      <c r="GJU7" s="125"/>
      <c r="GJV7" s="125"/>
      <c r="GJW7" s="125"/>
      <c r="GJX7" s="125"/>
      <c r="GJY7" s="125"/>
      <c r="GJZ7" s="125"/>
      <c r="GKA7" s="125"/>
      <c r="GKB7" s="125"/>
      <c r="GKC7" s="125"/>
      <c r="GKD7" s="125"/>
      <c r="GKE7" s="125"/>
      <c r="GKF7" s="125"/>
      <c r="GKG7" s="125"/>
      <c r="GKH7" s="125"/>
      <c r="GKI7" s="125"/>
      <c r="GKJ7" s="125"/>
      <c r="GKK7" s="125"/>
      <c r="GKL7" s="125"/>
      <c r="GKM7" s="125"/>
      <c r="GKN7" s="125"/>
      <c r="GKO7" s="125"/>
      <c r="GKP7" s="125"/>
      <c r="GKQ7" s="125"/>
      <c r="GKR7" s="125"/>
      <c r="GKS7" s="125"/>
      <c r="GKT7" s="125"/>
      <c r="GKU7" s="125"/>
      <c r="GKV7" s="125"/>
      <c r="GKW7" s="125"/>
      <c r="GKX7" s="125"/>
      <c r="GKY7" s="125"/>
      <c r="GKZ7" s="125"/>
      <c r="GLA7" s="125"/>
      <c r="GLB7" s="125"/>
      <c r="GLC7" s="125"/>
      <c r="GLD7" s="125"/>
      <c r="GLE7" s="125"/>
      <c r="GLF7" s="125"/>
      <c r="GLG7" s="125"/>
      <c r="GLH7" s="125"/>
      <c r="GLI7" s="125"/>
      <c r="GLJ7" s="125"/>
      <c r="GLK7" s="125"/>
      <c r="GLL7" s="125"/>
      <c r="GLM7" s="125"/>
      <c r="GLN7" s="125"/>
      <c r="GLO7" s="125"/>
      <c r="GLP7" s="125"/>
      <c r="GLQ7" s="125"/>
      <c r="GLR7" s="125"/>
      <c r="GLS7" s="125"/>
      <c r="GLT7" s="125"/>
      <c r="GLU7" s="125"/>
      <c r="GLV7" s="125"/>
      <c r="GLW7" s="125"/>
      <c r="GLX7" s="125"/>
      <c r="GLY7" s="125"/>
      <c r="GLZ7" s="125"/>
      <c r="GMA7" s="125"/>
      <c r="GMB7" s="125"/>
      <c r="GMC7" s="125"/>
      <c r="GMD7" s="125"/>
      <c r="GME7" s="125"/>
      <c r="GMF7" s="125"/>
      <c r="GMG7" s="125"/>
      <c r="GMH7" s="125"/>
      <c r="GMI7" s="125"/>
      <c r="GMJ7" s="125"/>
      <c r="GMK7" s="125"/>
      <c r="GML7" s="125"/>
      <c r="GMM7" s="125"/>
      <c r="GMN7" s="125"/>
      <c r="GMO7" s="125"/>
      <c r="GMP7" s="125"/>
      <c r="GMQ7" s="125"/>
      <c r="GMR7" s="125"/>
      <c r="GMS7" s="125"/>
      <c r="GMT7" s="125"/>
      <c r="GMU7" s="125"/>
      <c r="GMV7" s="125"/>
      <c r="GMW7" s="125"/>
      <c r="GMX7" s="125"/>
      <c r="GMY7" s="125"/>
      <c r="GMZ7" s="125"/>
      <c r="GNA7" s="125"/>
      <c r="GNB7" s="125"/>
      <c r="GNC7" s="125"/>
      <c r="GND7" s="125"/>
      <c r="GNE7" s="125"/>
      <c r="GNF7" s="125"/>
      <c r="GNG7" s="125"/>
      <c r="GNH7" s="125"/>
      <c r="GNI7" s="125"/>
      <c r="GNJ7" s="125"/>
      <c r="GNK7" s="125"/>
      <c r="GNL7" s="125"/>
      <c r="GNM7" s="125"/>
      <c r="GNN7" s="125"/>
      <c r="GNO7" s="125"/>
      <c r="GNP7" s="125"/>
      <c r="GNQ7" s="125"/>
      <c r="GNR7" s="125"/>
      <c r="GNS7" s="125"/>
      <c r="GNT7" s="125"/>
      <c r="GNU7" s="125"/>
      <c r="GNV7" s="125"/>
      <c r="GNW7" s="125"/>
      <c r="GNX7" s="125"/>
      <c r="GNY7" s="125"/>
      <c r="GNZ7" s="125"/>
      <c r="GOA7" s="125"/>
      <c r="GOB7" s="125"/>
      <c r="GOC7" s="125"/>
      <c r="GOD7" s="125"/>
      <c r="GOE7" s="125"/>
      <c r="GOF7" s="125"/>
      <c r="GOG7" s="125"/>
      <c r="GOH7" s="125"/>
      <c r="GOI7" s="125"/>
      <c r="GOJ7" s="125"/>
      <c r="GOK7" s="125"/>
      <c r="GOL7" s="125"/>
      <c r="GOM7" s="125"/>
      <c r="GON7" s="125"/>
      <c r="GOO7" s="125"/>
      <c r="GOP7" s="125"/>
      <c r="GOQ7" s="125"/>
      <c r="GOR7" s="125"/>
      <c r="GOS7" s="125"/>
      <c r="GOT7" s="125"/>
      <c r="GOU7" s="125"/>
      <c r="GOV7" s="125"/>
      <c r="GOW7" s="125"/>
      <c r="GOX7" s="125"/>
      <c r="GOY7" s="125"/>
      <c r="GOZ7" s="125"/>
      <c r="GPA7" s="125"/>
      <c r="GPB7" s="125"/>
      <c r="GPC7" s="125"/>
      <c r="GPD7" s="125"/>
      <c r="GPE7" s="125"/>
      <c r="GPF7" s="125"/>
      <c r="GPG7" s="125"/>
      <c r="GPH7" s="125"/>
      <c r="GPI7" s="125"/>
      <c r="GPJ7" s="125"/>
      <c r="GPK7" s="125"/>
      <c r="GPL7" s="125"/>
      <c r="GPM7" s="125"/>
      <c r="GPN7" s="125"/>
      <c r="GPO7" s="125"/>
      <c r="GPP7" s="125"/>
      <c r="GPQ7" s="125"/>
      <c r="GPR7" s="125"/>
      <c r="GPS7" s="125"/>
      <c r="GPT7" s="125"/>
      <c r="GPU7" s="125"/>
      <c r="GPV7" s="125"/>
      <c r="GPW7" s="125"/>
      <c r="GPX7" s="125"/>
      <c r="GPY7" s="125"/>
      <c r="GPZ7" s="125"/>
      <c r="GQA7" s="125"/>
      <c r="GQB7" s="125"/>
      <c r="GQC7" s="125"/>
      <c r="GQD7" s="125"/>
      <c r="GQE7" s="125"/>
      <c r="GQF7" s="125"/>
      <c r="GQG7" s="125"/>
      <c r="GQH7" s="125"/>
      <c r="GQI7" s="125"/>
      <c r="GQJ7" s="125"/>
      <c r="GQK7" s="125"/>
      <c r="GQL7" s="125"/>
      <c r="GQM7" s="125"/>
      <c r="GQN7" s="125"/>
      <c r="GQO7" s="125"/>
      <c r="GQP7" s="125"/>
      <c r="GQQ7" s="125"/>
      <c r="GQR7" s="125"/>
      <c r="GQS7" s="125"/>
      <c r="GQT7" s="125"/>
      <c r="GQU7" s="125"/>
      <c r="GQV7" s="125"/>
      <c r="GQW7" s="125"/>
      <c r="GQX7" s="125"/>
      <c r="GQY7" s="125"/>
      <c r="GQZ7" s="125"/>
      <c r="GRA7" s="125"/>
      <c r="GRB7" s="125"/>
      <c r="GRC7" s="125"/>
      <c r="GRD7" s="125"/>
      <c r="GRE7" s="125"/>
      <c r="GRF7" s="125"/>
      <c r="GRG7" s="125"/>
      <c r="GRH7" s="125"/>
      <c r="GRI7" s="125"/>
      <c r="GRJ7" s="125"/>
      <c r="GRK7" s="125"/>
      <c r="GRL7" s="125"/>
      <c r="GRM7" s="125"/>
      <c r="GRN7" s="125"/>
      <c r="GRO7" s="125"/>
      <c r="GRP7" s="125"/>
      <c r="GRQ7" s="125"/>
      <c r="GRR7" s="125"/>
      <c r="GRS7" s="125"/>
      <c r="GRT7" s="125"/>
      <c r="GRU7" s="125"/>
      <c r="GRV7" s="125"/>
      <c r="GRW7" s="125"/>
      <c r="GRX7" s="125"/>
      <c r="GRY7" s="125"/>
      <c r="GRZ7" s="125"/>
      <c r="GSA7" s="125"/>
      <c r="GSB7" s="125"/>
      <c r="GSC7" s="125"/>
      <c r="GSD7" s="125"/>
      <c r="GSE7" s="125"/>
      <c r="GSF7" s="125"/>
      <c r="GSG7" s="125"/>
      <c r="GSH7" s="125"/>
      <c r="GSI7" s="125"/>
      <c r="GSJ7" s="125"/>
      <c r="GSK7" s="125"/>
      <c r="GSL7" s="125"/>
      <c r="GSM7" s="125"/>
      <c r="GSN7" s="125"/>
      <c r="GSO7" s="125"/>
      <c r="GSP7" s="125"/>
      <c r="GSQ7" s="125"/>
      <c r="GSR7" s="125"/>
      <c r="GSS7" s="125"/>
      <c r="GST7" s="125"/>
      <c r="GSU7" s="125"/>
      <c r="GSV7" s="125"/>
      <c r="GSW7" s="125"/>
      <c r="GSX7" s="125"/>
      <c r="GSY7" s="125"/>
      <c r="GSZ7" s="125"/>
      <c r="GTA7" s="125"/>
      <c r="GTB7" s="125"/>
      <c r="GTC7" s="125"/>
      <c r="GTD7" s="125"/>
      <c r="GTE7" s="125"/>
      <c r="GTF7" s="125"/>
      <c r="GTG7" s="125"/>
      <c r="GTH7" s="125"/>
      <c r="GTI7" s="125"/>
      <c r="GTJ7" s="125"/>
      <c r="GTK7" s="125"/>
      <c r="GTL7" s="125"/>
      <c r="GTM7" s="125"/>
      <c r="GTN7" s="125"/>
      <c r="GTO7" s="125"/>
      <c r="GTP7" s="125"/>
      <c r="GTQ7" s="125"/>
      <c r="GTR7" s="125"/>
      <c r="GTS7" s="125"/>
      <c r="GTT7" s="125"/>
      <c r="GTU7" s="125"/>
      <c r="GTV7" s="125"/>
      <c r="GTW7" s="125"/>
      <c r="GTX7" s="125"/>
      <c r="GTY7" s="125"/>
      <c r="GTZ7" s="125"/>
      <c r="GUA7" s="125"/>
      <c r="GUB7" s="125"/>
      <c r="GUC7" s="125"/>
      <c r="GUD7" s="125"/>
      <c r="GUE7" s="125"/>
      <c r="GUF7" s="125"/>
      <c r="GUG7" s="125"/>
      <c r="GUH7" s="125"/>
      <c r="GUI7" s="125"/>
      <c r="GUJ7" s="125"/>
      <c r="GUK7" s="125"/>
      <c r="GUL7" s="125"/>
      <c r="GUM7" s="125"/>
      <c r="GUN7" s="125"/>
      <c r="GUO7" s="125"/>
      <c r="GUP7" s="125"/>
      <c r="GUQ7" s="125"/>
      <c r="GUR7" s="125"/>
      <c r="GUS7" s="125"/>
      <c r="GUT7" s="125"/>
      <c r="GUU7" s="125"/>
      <c r="GUV7" s="125"/>
      <c r="GUW7" s="125"/>
      <c r="GUX7" s="125"/>
      <c r="GUY7" s="125"/>
      <c r="GUZ7" s="125"/>
      <c r="GVA7" s="125"/>
      <c r="GVB7" s="125"/>
      <c r="GVC7" s="125"/>
      <c r="GVD7" s="125"/>
      <c r="GVE7" s="125"/>
      <c r="GVF7" s="125"/>
      <c r="GVG7" s="125"/>
      <c r="GVH7" s="125"/>
      <c r="GVI7" s="125"/>
      <c r="GVJ7" s="125"/>
      <c r="GVK7" s="125"/>
      <c r="GVL7" s="125"/>
      <c r="GVM7" s="125"/>
      <c r="GVN7" s="125"/>
      <c r="GVO7" s="125"/>
      <c r="GVP7" s="125"/>
      <c r="GVQ7" s="125"/>
      <c r="GVR7" s="125"/>
      <c r="GVS7" s="125"/>
      <c r="GVT7" s="125"/>
      <c r="GVU7" s="125"/>
      <c r="GVV7" s="125"/>
      <c r="GVW7" s="125"/>
      <c r="GVX7" s="125"/>
      <c r="GVY7" s="125"/>
      <c r="GVZ7" s="125"/>
      <c r="GWA7" s="125"/>
      <c r="GWB7" s="125"/>
      <c r="GWC7" s="125"/>
      <c r="GWD7" s="125"/>
      <c r="GWE7" s="125"/>
      <c r="GWF7" s="125"/>
      <c r="GWG7" s="125"/>
      <c r="GWH7" s="125"/>
      <c r="GWI7" s="125"/>
      <c r="GWJ7" s="125"/>
      <c r="GWK7" s="125"/>
      <c r="GWL7" s="125"/>
      <c r="GWM7" s="125"/>
      <c r="GWN7" s="125"/>
      <c r="GWO7" s="125"/>
      <c r="GWP7" s="125"/>
      <c r="GWQ7" s="125"/>
      <c r="GWR7" s="125"/>
      <c r="GWS7" s="125"/>
      <c r="GWT7" s="125"/>
      <c r="GWU7" s="125"/>
      <c r="GWV7" s="125"/>
      <c r="GWW7" s="125"/>
      <c r="GWX7" s="125"/>
      <c r="GWY7" s="125"/>
      <c r="GWZ7" s="125"/>
      <c r="GXA7" s="125"/>
      <c r="GXB7" s="125"/>
      <c r="GXC7" s="125"/>
      <c r="GXD7" s="125"/>
      <c r="GXE7" s="125"/>
      <c r="GXF7" s="125"/>
      <c r="GXG7" s="125"/>
      <c r="GXH7" s="125"/>
      <c r="GXI7" s="125"/>
      <c r="GXJ7" s="125"/>
      <c r="GXK7" s="125"/>
      <c r="GXL7" s="125"/>
      <c r="GXM7" s="125"/>
      <c r="GXN7" s="125"/>
      <c r="GXO7" s="125"/>
      <c r="GXP7" s="125"/>
      <c r="GXQ7" s="125"/>
      <c r="GXR7" s="125"/>
      <c r="GXS7" s="125"/>
      <c r="GXT7" s="125"/>
      <c r="GXU7" s="125"/>
      <c r="GXV7" s="125"/>
      <c r="GXW7" s="125"/>
      <c r="GXX7" s="125"/>
      <c r="GXY7" s="125"/>
      <c r="GXZ7" s="125"/>
      <c r="GYA7" s="125"/>
      <c r="GYB7" s="125"/>
      <c r="GYC7" s="125"/>
      <c r="GYD7" s="125"/>
      <c r="GYE7" s="125"/>
      <c r="GYF7" s="125"/>
      <c r="GYG7" s="125"/>
      <c r="GYH7" s="125"/>
      <c r="GYI7" s="125"/>
      <c r="GYJ7" s="125"/>
      <c r="GYK7" s="125"/>
      <c r="GYL7" s="125"/>
      <c r="GYM7" s="125"/>
      <c r="GYN7" s="125"/>
      <c r="GYO7" s="125"/>
      <c r="GYP7" s="125"/>
      <c r="GYQ7" s="125"/>
      <c r="GYR7" s="125"/>
      <c r="GYS7" s="125"/>
      <c r="GYT7" s="125"/>
      <c r="GYU7" s="125"/>
      <c r="GYV7" s="125"/>
      <c r="GYW7" s="125"/>
      <c r="GYX7" s="125"/>
      <c r="GYY7" s="125"/>
      <c r="GYZ7" s="125"/>
      <c r="GZA7" s="125"/>
      <c r="GZB7" s="125"/>
      <c r="GZC7" s="125"/>
      <c r="GZD7" s="125"/>
      <c r="GZE7" s="125"/>
      <c r="GZF7" s="125"/>
      <c r="GZG7" s="125"/>
      <c r="GZH7" s="125"/>
      <c r="GZI7" s="125"/>
      <c r="GZJ7" s="125"/>
      <c r="GZK7" s="125"/>
      <c r="GZL7" s="125"/>
      <c r="GZM7" s="125"/>
      <c r="GZN7" s="125"/>
      <c r="GZO7" s="125"/>
      <c r="GZP7" s="125"/>
      <c r="GZQ7" s="125"/>
      <c r="GZR7" s="125"/>
      <c r="GZS7" s="125"/>
      <c r="GZT7" s="125"/>
      <c r="GZU7" s="125"/>
      <c r="GZV7" s="125"/>
      <c r="GZW7" s="125"/>
      <c r="GZX7" s="125"/>
      <c r="GZY7" s="125"/>
      <c r="GZZ7" s="125"/>
      <c r="HAA7" s="125"/>
      <c r="HAB7" s="125"/>
      <c r="HAC7" s="125"/>
      <c r="HAD7" s="125"/>
      <c r="HAE7" s="125"/>
      <c r="HAF7" s="125"/>
      <c r="HAG7" s="125"/>
      <c r="HAH7" s="125"/>
      <c r="HAI7" s="125"/>
      <c r="HAJ7" s="125"/>
      <c r="HAK7" s="125"/>
      <c r="HAL7" s="125"/>
      <c r="HAM7" s="125"/>
      <c r="HAN7" s="125"/>
      <c r="HAO7" s="125"/>
      <c r="HAP7" s="125"/>
      <c r="HAQ7" s="125"/>
      <c r="HAR7" s="125"/>
      <c r="HAS7" s="125"/>
      <c r="HAT7" s="125"/>
      <c r="HAU7" s="125"/>
      <c r="HAV7" s="125"/>
      <c r="HAW7" s="125"/>
      <c r="HAX7" s="125"/>
      <c r="HAY7" s="125"/>
      <c r="HAZ7" s="125"/>
      <c r="HBA7" s="125"/>
      <c r="HBB7" s="125"/>
      <c r="HBC7" s="125"/>
      <c r="HBD7" s="125"/>
      <c r="HBE7" s="125"/>
      <c r="HBF7" s="125"/>
      <c r="HBG7" s="125"/>
      <c r="HBH7" s="125"/>
      <c r="HBI7" s="125"/>
      <c r="HBJ7" s="125"/>
      <c r="HBK7" s="125"/>
      <c r="HBL7" s="125"/>
      <c r="HBM7" s="125"/>
      <c r="HBN7" s="125"/>
      <c r="HBO7" s="125"/>
      <c r="HBP7" s="125"/>
      <c r="HBQ7" s="125"/>
      <c r="HBR7" s="125"/>
      <c r="HBS7" s="125"/>
      <c r="HBT7" s="125"/>
      <c r="HBU7" s="125"/>
      <c r="HBV7" s="125"/>
      <c r="HBW7" s="125"/>
      <c r="HBX7" s="125"/>
      <c r="HBY7" s="125"/>
      <c r="HBZ7" s="125"/>
      <c r="HCA7" s="125"/>
      <c r="HCB7" s="125"/>
      <c r="HCC7" s="125"/>
      <c r="HCD7" s="125"/>
      <c r="HCE7" s="125"/>
      <c r="HCF7" s="125"/>
      <c r="HCG7" s="125"/>
      <c r="HCH7" s="125"/>
      <c r="HCI7" s="125"/>
      <c r="HCJ7" s="125"/>
      <c r="HCK7" s="125"/>
      <c r="HCL7" s="125"/>
      <c r="HCM7" s="125"/>
      <c r="HCN7" s="125"/>
      <c r="HCO7" s="125"/>
      <c r="HCP7" s="125"/>
      <c r="HCQ7" s="125"/>
      <c r="HCR7" s="125"/>
      <c r="HCS7" s="125"/>
      <c r="HCT7" s="125"/>
      <c r="HCU7" s="125"/>
      <c r="HCV7" s="125"/>
      <c r="HCW7" s="125"/>
      <c r="HCX7" s="125"/>
      <c r="HCY7" s="125"/>
      <c r="HCZ7" s="125"/>
      <c r="HDA7" s="125"/>
      <c r="HDB7" s="125"/>
      <c r="HDC7" s="125"/>
      <c r="HDD7" s="125"/>
      <c r="HDE7" s="125"/>
      <c r="HDF7" s="125"/>
      <c r="HDG7" s="125"/>
      <c r="HDH7" s="125"/>
      <c r="HDI7" s="125"/>
      <c r="HDJ7" s="125"/>
      <c r="HDK7" s="125"/>
      <c r="HDL7" s="125"/>
      <c r="HDM7" s="125"/>
      <c r="HDN7" s="125"/>
      <c r="HDO7" s="125"/>
      <c r="HDP7" s="125"/>
      <c r="HDQ7" s="125"/>
      <c r="HDR7" s="125"/>
      <c r="HDS7" s="125"/>
      <c r="HDT7" s="125"/>
      <c r="HDU7" s="125"/>
      <c r="HDV7" s="125"/>
      <c r="HDW7" s="125"/>
      <c r="HDX7" s="125"/>
      <c r="HDY7" s="125"/>
      <c r="HDZ7" s="125"/>
      <c r="HEA7" s="125"/>
      <c r="HEB7" s="125"/>
      <c r="HEC7" s="125"/>
      <c r="HED7" s="125"/>
      <c r="HEE7" s="125"/>
      <c r="HEF7" s="125"/>
      <c r="HEG7" s="125"/>
      <c r="HEH7" s="125"/>
      <c r="HEI7" s="125"/>
      <c r="HEJ7" s="125"/>
      <c r="HEK7" s="125"/>
      <c r="HEL7" s="125"/>
      <c r="HEM7" s="125"/>
      <c r="HEN7" s="125"/>
      <c r="HEO7" s="125"/>
      <c r="HEP7" s="125"/>
      <c r="HEQ7" s="125"/>
      <c r="HER7" s="125"/>
      <c r="HES7" s="125"/>
      <c r="HET7" s="125"/>
      <c r="HEU7" s="125"/>
      <c r="HEV7" s="125"/>
      <c r="HEW7" s="125"/>
      <c r="HEX7" s="125"/>
      <c r="HEY7" s="125"/>
      <c r="HEZ7" s="125"/>
      <c r="HFA7" s="125"/>
      <c r="HFB7" s="125"/>
      <c r="HFC7" s="125"/>
      <c r="HFD7" s="125"/>
      <c r="HFE7" s="125"/>
      <c r="HFF7" s="125"/>
      <c r="HFG7" s="125"/>
      <c r="HFH7" s="125"/>
      <c r="HFI7" s="125"/>
      <c r="HFJ7" s="125"/>
      <c r="HFK7" s="125"/>
      <c r="HFL7" s="125"/>
      <c r="HFM7" s="125"/>
      <c r="HFN7" s="125"/>
      <c r="HFO7" s="125"/>
      <c r="HFP7" s="125"/>
      <c r="HFQ7" s="125"/>
      <c r="HFR7" s="125"/>
      <c r="HFS7" s="125"/>
      <c r="HFT7" s="125"/>
      <c r="HFU7" s="125"/>
      <c r="HFV7" s="125"/>
      <c r="HFW7" s="125"/>
      <c r="HFX7" s="125"/>
      <c r="HFY7" s="125"/>
      <c r="HFZ7" s="125"/>
      <c r="HGA7" s="125"/>
      <c r="HGB7" s="125"/>
      <c r="HGC7" s="125"/>
      <c r="HGD7" s="125"/>
      <c r="HGE7" s="125"/>
      <c r="HGF7" s="125"/>
      <c r="HGG7" s="125"/>
      <c r="HGH7" s="125"/>
      <c r="HGI7" s="125"/>
      <c r="HGJ7" s="125"/>
      <c r="HGK7" s="125"/>
      <c r="HGL7" s="125"/>
      <c r="HGM7" s="125"/>
      <c r="HGN7" s="125"/>
      <c r="HGO7" s="125"/>
      <c r="HGP7" s="125"/>
      <c r="HGQ7" s="125"/>
      <c r="HGR7" s="125"/>
      <c r="HGS7" s="125"/>
      <c r="HGT7" s="125"/>
      <c r="HGU7" s="125"/>
      <c r="HGV7" s="125"/>
      <c r="HGW7" s="125"/>
      <c r="HGX7" s="125"/>
      <c r="HGY7" s="125"/>
      <c r="HGZ7" s="125"/>
      <c r="HHA7" s="125"/>
      <c r="HHB7" s="125"/>
      <c r="HHC7" s="125"/>
      <c r="HHD7" s="125"/>
      <c r="HHE7" s="125"/>
      <c r="HHF7" s="125"/>
      <c r="HHG7" s="125"/>
      <c r="HHH7" s="125"/>
      <c r="HHI7" s="125"/>
      <c r="HHJ7" s="125"/>
      <c r="HHK7" s="125"/>
      <c r="HHL7" s="125"/>
      <c r="HHM7" s="125"/>
      <c r="HHN7" s="125"/>
      <c r="HHO7" s="125"/>
      <c r="HHP7" s="125"/>
      <c r="HHQ7" s="125"/>
      <c r="HHR7" s="125"/>
      <c r="HHS7" s="125"/>
      <c r="HHT7" s="125"/>
      <c r="HHU7" s="125"/>
      <c r="HHV7" s="125"/>
      <c r="HHW7" s="125"/>
      <c r="HHX7" s="125"/>
      <c r="HHY7" s="125"/>
      <c r="HHZ7" s="125"/>
      <c r="HIA7" s="125"/>
      <c r="HIB7" s="125"/>
      <c r="HIC7" s="125"/>
      <c r="HID7" s="125"/>
      <c r="HIE7" s="125"/>
      <c r="HIF7" s="125"/>
      <c r="HIG7" s="125"/>
      <c r="HIH7" s="125"/>
      <c r="HII7" s="125"/>
      <c r="HIJ7" s="125"/>
      <c r="HIK7" s="125"/>
      <c r="HIL7" s="125"/>
      <c r="HIM7" s="125"/>
      <c r="HIN7" s="125"/>
      <c r="HIO7" s="125"/>
      <c r="HIP7" s="125"/>
      <c r="HIQ7" s="125"/>
      <c r="HIR7" s="125"/>
      <c r="HIS7" s="125"/>
      <c r="HIT7" s="125"/>
      <c r="HIU7" s="125"/>
      <c r="HIV7" s="125"/>
      <c r="HIW7" s="125"/>
      <c r="HIX7" s="125"/>
      <c r="HIY7" s="125"/>
      <c r="HIZ7" s="125"/>
      <c r="HJA7" s="125"/>
      <c r="HJB7" s="125"/>
      <c r="HJC7" s="125"/>
      <c r="HJD7" s="125"/>
      <c r="HJE7" s="125"/>
      <c r="HJF7" s="125"/>
      <c r="HJG7" s="125"/>
      <c r="HJH7" s="125"/>
      <c r="HJI7" s="125"/>
      <c r="HJJ7" s="125"/>
      <c r="HJK7" s="125"/>
      <c r="HJL7" s="125"/>
      <c r="HJM7" s="125"/>
      <c r="HJN7" s="125"/>
      <c r="HJO7" s="125"/>
      <c r="HJP7" s="125"/>
      <c r="HJQ7" s="125"/>
      <c r="HJR7" s="125"/>
      <c r="HJS7" s="125"/>
      <c r="HJT7" s="125"/>
      <c r="HJU7" s="125"/>
      <c r="HJV7" s="125"/>
      <c r="HJW7" s="125"/>
      <c r="HJX7" s="125"/>
      <c r="HJY7" s="125"/>
      <c r="HJZ7" s="125"/>
      <c r="HKA7" s="125"/>
      <c r="HKB7" s="125"/>
      <c r="HKC7" s="125"/>
      <c r="HKD7" s="125"/>
      <c r="HKE7" s="125"/>
      <c r="HKF7" s="125"/>
      <c r="HKG7" s="125"/>
      <c r="HKH7" s="125"/>
      <c r="HKI7" s="125"/>
      <c r="HKJ7" s="125"/>
      <c r="HKK7" s="125"/>
      <c r="HKL7" s="125"/>
      <c r="HKM7" s="125"/>
      <c r="HKN7" s="125"/>
      <c r="HKO7" s="125"/>
      <c r="HKP7" s="125"/>
      <c r="HKQ7" s="125"/>
      <c r="HKR7" s="125"/>
      <c r="HKS7" s="125"/>
      <c r="HKT7" s="125"/>
      <c r="HKU7" s="125"/>
      <c r="HKV7" s="125"/>
      <c r="HKW7" s="125"/>
      <c r="HKX7" s="125"/>
      <c r="HKY7" s="125"/>
      <c r="HKZ7" s="125"/>
      <c r="HLA7" s="125"/>
      <c r="HLB7" s="125"/>
      <c r="HLC7" s="125"/>
      <c r="HLD7" s="125"/>
      <c r="HLE7" s="125"/>
      <c r="HLF7" s="125"/>
      <c r="HLG7" s="125"/>
      <c r="HLH7" s="125"/>
      <c r="HLI7" s="125"/>
      <c r="HLJ7" s="125"/>
      <c r="HLK7" s="125"/>
      <c r="HLL7" s="125"/>
      <c r="HLM7" s="125"/>
      <c r="HLN7" s="125"/>
      <c r="HLO7" s="125"/>
      <c r="HLP7" s="125"/>
      <c r="HLQ7" s="125"/>
      <c r="HLR7" s="125"/>
      <c r="HLS7" s="125"/>
      <c r="HLT7" s="125"/>
      <c r="HLU7" s="125"/>
      <c r="HLV7" s="125"/>
      <c r="HLW7" s="125"/>
      <c r="HLX7" s="125"/>
      <c r="HLY7" s="125"/>
      <c r="HLZ7" s="125"/>
      <c r="HMA7" s="125"/>
      <c r="HMB7" s="125"/>
      <c r="HMC7" s="125"/>
      <c r="HMD7" s="125"/>
      <c r="HME7" s="125"/>
      <c r="HMF7" s="125"/>
      <c r="HMG7" s="125"/>
      <c r="HMH7" s="125"/>
      <c r="HMI7" s="125"/>
      <c r="HMJ7" s="125"/>
      <c r="HMK7" s="125"/>
      <c r="HML7" s="125"/>
      <c r="HMM7" s="125"/>
      <c r="HMN7" s="125"/>
      <c r="HMO7" s="125"/>
      <c r="HMP7" s="125"/>
      <c r="HMQ7" s="125"/>
      <c r="HMR7" s="125"/>
      <c r="HMS7" s="125"/>
      <c r="HMT7" s="125"/>
      <c r="HMU7" s="125"/>
      <c r="HMV7" s="125"/>
      <c r="HMW7" s="125"/>
      <c r="HMX7" s="125"/>
      <c r="HMY7" s="125"/>
      <c r="HMZ7" s="125"/>
      <c r="HNA7" s="125"/>
      <c r="HNB7" s="125"/>
      <c r="HNC7" s="125"/>
      <c r="HND7" s="125"/>
      <c r="HNE7" s="125"/>
      <c r="HNF7" s="125"/>
      <c r="HNG7" s="125"/>
      <c r="HNH7" s="125"/>
      <c r="HNI7" s="125"/>
      <c r="HNJ7" s="125"/>
      <c r="HNK7" s="125"/>
      <c r="HNL7" s="125"/>
      <c r="HNM7" s="125"/>
      <c r="HNN7" s="125"/>
      <c r="HNO7" s="125"/>
      <c r="HNP7" s="125"/>
      <c r="HNQ7" s="125"/>
      <c r="HNR7" s="125"/>
      <c r="HNS7" s="125"/>
      <c r="HNT7" s="125"/>
      <c r="HNU7" s="125"/>
      <c r="HNV7" s="125"/>
      <c r="HNW7" s="125"/>
      <c r="HNX7" s="125"/>
      <c r="HNY7" s="125"/>
      <c r="HNZ7" s="125"/>
      <c r="HOA7" s="125"/>
      <c r="HOB7" s="125"/>
      <c r="HOC7" s="125"/>
      <c r="HOD7" s="125"/>
      <c r="HOE7" s="125"/>
      <c r="HOF7" s="125"/>
      <c r="HOG7" s="125"/>
      <c r="HOH7" s="125"/>
      <c r="HOI7" s="125"/>
      <c r="HOJ7" s="125"/>
      <c r="HOK7" s="125"/>
      <c r="HOL7" s="125"/>
      <c r="HOM7" s="125"/>
      <c r="HON7" s="125"/>
      <c r="HOO7" s="125"/>
      <c r="HOP7" s="125"/>
      <c r="HOQ7" s="125"/>
      <c r="HOR7" s="125"/>
      <c r="HOS7" s="125"/>
      <c r="HOT7" s="125"/>
      <c r="HOU7" s="125"/>
      <c r="HOV7" s="125"/>
      <c r="HOW7" s="125"/>
      <c r="HOX7" s="125"/>
      <c r="HOY7" s="125"/>
      <c r="HOZ7" s="125"/>
      <c r="HPA7" s="125"/>
      <c r="HPB7" s="125"/>
      <c r="HPC7" s="125"/>
      <c r="HPD7" s="125"/>
      <c r="HPE7" s="125"/>
      <c r="HPF7" s="125"/>
      <c r="HPG7" s="125"/>
      <c r="HPH7" s="125"/>
      <c r="HPI7" s="125"/>
      <c r="HPJ7" s="125"/>
      <c r="HPK7" s="125"/>
      <c r="HPL7" s="125"/>
      <c r="HPM7" s="125"/>
      <c r="HPN7" s="125"/>
      <c r="HPO7" s="125"/>
      <c r="HPP7" s="125"/>
      <c r="HPQ7" s="125"/>
      <c r="HPR7" s="125"/>
      <c r="HPS7" s="125"/>
      <c r="HPT7" s="125"/>
      <c r="HPU7" s="125"/>
      <c r="HPV7" s="125"/>
      <c r="HPW7" s="125"/>
      <c r="HPX7" s="125"/>
      <c r="HPY7" s="125"/>
      <c r="HPZ7" s="125"/>
      <c r="HQA7" s="125"/>
      <c r="HQB7" s="125"/>
      <c r="HQC7" s="125"/>
      <c r="HQD7" s="125"/>
      <c r="HQE7" s="125"/>
      <c r="HQF7" s="125"/>
      <c r="HQG7" s="125"/>
      <c r="HQH7" s="125"/>
      <c r="HQI7" s="125"/>
      <c r="HQJ7" s="125"/>
      <c r="HQK7" s="125"/>
      <c r="HQL7" s="125"/>
      <c r="HQM7" s="125"/>
      <c r="HQN7" s="125"/>
      <c r="HQO7" s="125"/>
      <c r="HQP7" s="125"/>
      <c r="HQQ7" s="125"/>
      <c r="HQR7" s="125"/>
      <c r="HQS7" s="125"/>
      <c r="HQT7" s="125"/>
      <c r="HQU7" s="125"/>
      <c r="HQV7" s="125"/>
      <c r="HQW7" s="125"/>
      <c r="HQX7" s="125"/>
      <c r="HQY7" s="125"/>
      <c r="HQZ7" s="125"/>
      <c r="HRA7" s="125"/>
      <c r="HRB7" s="125"/>
      <c r="HRC7" s="125"/>
      <c r="HRD7" s="125"/>
      <c r="HRE7" s="125"/>
      <c r="HRF7" s="125"/>
      <c r="HRG7" s="125"/>
      <c r="HRH7" s="125"/>
      <c r="HRI7" s="125"/>
      <c r="HRJ7" s="125"/>
      <c r="HRK7" s="125"/>
      <c r="HRL7" s="125"/>
      <c r="HRM7" s="125"/>
      <c r="HRN7" s="125"/>
      <c r="HRO7" s="125"/>
      <c r="HRP7" s="125"/>
      <c r="HRQ7" s="125"/>
      <c r="HRR7" s="125"/>
      <c r="HRS7" s="125"/>
      <c r="HRT7" s="125"/>
      <c r="HRU7" s="125"/>
      <c r="HRV7" s="125"/>
      <c r="HRW7" s="125"/>
      <c r="HRX7" s="125"/>
      <c r="HRY7" s="125"/>
      <c r="HRZ7" s="125"/>
      <c r="HSA7" s="125"/>
      <c r="HSB7" s="125"/>
      <c r="HSC7" s="125"/>
      <c r="HSD7" s="125"/>
      <c r="HSE7" s="125"/>
      <c r="HSF7" s="125"/>
      <c r="HSG7" s="125"/>
      <c r="HSH7" s="125"/>
      <c r="HSI7" s="125"/>
      <c r="HSJ7" s="125"/>
      <c r="HSK7" s="125"/>
      <c r="HSL7" s="125"/>
      <c r="HSM7" s="125"/>
      <c r="HSN7" s="125"/>
      <c r="HSO7" s="125"/>
      <c r="HSP7" s="125"/>
      <c r="HSQ7" s="125"/>
      <c r="HSR7" s="125"/>
      <c r="HSS7" s="125"/>
      <c r="HST7" s="125"/>
      <c r="HSU7" s="125"/>
      <c r="HSV7" s="125"/>
      <c r="HSW7" s="125"/>
      <c r="HSX7" s="125"/>
      <c r="HSY7" s="125"/>
      <c r="HSZ7" s="125"/>
      <c r="HTA7" s="125"/>
      <c r="HTB7" s="125"/>
      <c r="HTC7" s="125"/>
      <c r="HTD7" s="125"/>
      <c r="HTE7" s="125"/>
      <c r="HTF7" s="125"/>
      <c r="HTG7" s="125"/>
      <c r="HTH7" s="125"/>
      <c r="HTI7" s="125"/>
      <c r="HTJ7" s="125"/>
      <c r="HTK7" s="125"/>
      <c r="HTL7" s="125"/>
      <c r="HTM7" s="125"/>
      <c r="HTN7" s="125"/>
      <c r="HTO7" s="125"/>
      <c r="HTP7" s="125"/>
      <c r="HTQ7" s="125"/>
      <c r="HTR7" s="125"/>
      <c r="HTS7" s="125"/>
      <c r="HTT7" s="125"/>
      <c r="HTU7" s="125"/>
      <c r="HTV7" s="125"/>
      <c r="HTW7" s="125"/>
      <c r="HTX7" s="125"/>
      <c r="HTY7" s="125"/>
      <c r="HTZ7" s="125"/>
      <c r="HUA7" s="125"/>
      <c r="HUB7" s="125"/>
      <c r="HUC7" s="125"/>
      <c r="HUD7" s="125"/>
      <c r="HUE7" s="125"/>
      <c r="HUF7" s="125"/>
      <c r="HUG7" s="125"/>
      <c r="HUH7" s="125"/>
      <c r="HUI7" s="125"/>
      <c r="HUJ7" s="125"/>
      <c r="HUK7" s="125"/>
      <c r="HUL7" s="125"/>
      <c r="HUM7" s="125"/>
      <c r="HUN7" s="125"/>
      <c r="HUO7" s="125"/>
      <c r="HUP7" s="125"/>
      <c r="HUQ7" s="125"/>
      <c r="HUR7" s="125"/>
      <c r="HUS7" s="125"/>
      <c r="HUT7" s="125"/>
      <c r="HUU7" s="125"/>
      <c r="HUV7" s="125"/>
      <c r="HUW7" s="125"/>
      <c r="HUX7" s="125"/>
      <c r="HUY7" s="125"/>
      <c r="HUZ7" s="125"/>
      <c r="HVA7" s="125"/>
      <c r="HVB7" s="125"/>
      <c r="HVC7" s="125"/>
      <c r="HVD7" s="125"/>
      <c r="HVE7" s="125"/>
      <c r="HVF7" s="125"/>
      <c r="HVG7" s="125"/>
      <c r="HVH7" s="125"/>
      <c r="HVI7" s="125"/>
      <c r="HVJ7" s="125"/>
      <c r="HVK7" s="125"/>
      <c r="HVL7" s="125"/>
      <c r="HVM7" s="125"/>
      <c r="HVN7" s="125"/>
      <c r="HVO7" s="125"/>
      <c r="HVP7" s="125"/>
      <c r="HVQ7" s="125"/>
      <c r="HVR7" s="125"/>
      <c r="HVS7" s="125"/>
      <c r="HVT7" s="125"/>
      <c r="HVU7" s="125"/>
      <c r="HVV7" s="125"/>
      <c r="HVW7" s="125"/>
      <c r="HVX7" s="125"/>
      <c r="HVY7" s="125"/>
      <c r="HVZ7" s="125"/>
      <c r="HWA7" s="125"/>
      <c r="HWB7" s="125"/>
      <c r="HWC7" s="125"/>
      <c r="HWD7" s="125"/>
      <c r="HWE7" s="125"/>
      <c r="HWF7" s="125"/>
      <c r="HWG7" s="125"/>
      <c r="HWH7" s="125"/>
      <c r="HWI7" s="125"/>
      <c r="HWJ7" s="125"/>
      <c r="HWK7" s="125"/>
      <c r="HWL7" s="125"/>
      <c r="HWM7" s="125"/>
      <c r="HWN7" s="125"/>
      <c r="HWO7" s="125"/>
      <c r="HWP7" s="125"/>
      <c r="HWQ7" s="125"/>
      <c r="HWR7" s="125"/>
      <c r="HWS7" s="125"/>
      <c r="HWT7" s="125"/>
      <c r="HWU7" s="125"/>
      <c r="HWV7" s="125"/>
      <c r="HWW7" s="125"/>
      <c r="HWX7" s="125"/>
      <c r="HWY7" s="125"/>
      <c r="HWZ7" s="125"/>
      <c r="HXA7" s="125"/>
      <c r="HXB7" s="125"/>
      <c r="HXC7" s="125"/>
      <c r="HXD7" s="125"/>
      <c r="HXE7" s="125"/>
      <c r="HXF7" s="125"/>
      <c r="HXG7" s="125"/>
      <c r="HXH7" s="125"/>
      <c r="HXI7" s="125"/>
      <c r="HXJ7" s="125"/>
      <c r="HXK7" s="125"/>
      <c r="HXL7" s="125"/>
      <c r="HXM7" s="125"/>
      <c r="HXN7" s="125"/>
      <c r="HXO7" s="125"/>
      <c r="HXP7" s="125"/>
      <c r="HXQ7" s="125"/>
      <c r="HXR7" s="125"/>
      <c r="HXS7" s="125"/>
      <c r="HXT7" s="125"/>
      <c r="HXU7" s="125"/>
      <c r="HXV7" s="125"/>
      <c r="HXW7" s="125"/>
      <c r="HXX7" s="125"/>
      <c r="HXY7" s="125"/>
      <c r="HXZ7" s="125"/>
      <c r="HYA7" s="125"/>
      <c r="HYB7" s="125"/>
      <c r="HYC7" s="125"/>
      <c r="HYD7" s="125"/>
      <c r="HYE7" s="125"/>
      <c r="HYF7" s="125"/>
      <c r="HYG7" s="125"/>
      <c r="HYH7" s="125"/>
      <c r="HYI7" s="125"/>
      <c r="HYJ7" s="125"/>
      <c r="HYK7" s="125"/>
      <c r="HYL7" s="125"/>
      <c r="HYM7" s="125"/>
      <c r="HYN7" s="125"/>
      <c r="HYO7" s="125"/>
      <c r="HYP7" s="125"/>
      <c r="HYQ7" s="125"/>
      <c r="HYR7" s="125"/>
      <c r="HYS7" s="125"/>
      <c r="HYT7" s="125"/>
      <c r="HYU7" s="125"/>
      <c r="HYV7" s="125"/>
      <c r="HYW7" s="125"/>
      <c r="HYX7" s="125"/>
      <c r="HYY7" s="125"/>
      <c r="HYZ7" s="125"/>
      <c r="HZA7" s="125"/>
      <c r="HZB7" s="125"/>
      <c r="HZC7" s="125"/>
      <c r="HZD7" s="125"/>
      <c r="HZE7" s="125"/>
      <c r="HZF7" s="125"/>
      <c r="HZG7" s="125"/>
      <c r="HZH7" s="125"/>
      <c r="HZI7" s="125"/>
      <c r="HZJ7" s="125"/>
      <c r="HZK7" s="125"/>
      <c r="HZL7" s="125"/>
      <c r="HZM7" s="125"/>
      <c r="HZN7" s="125"/>
      <c r="HZO7" s="125"/>
      <c r="HZP7" s="125"/>
      <c r="HZQ7" s="125"/>
      <c r="HZR7" s="125"/>
      <c r="HZS7" s="125"/>
      <c r="HZT7" s="125"/>
      <c r="HZU7" s="125"/>
      <c r="HZV7" s="125"/>
      <c r="HZW7" s="125"/>
      <c r="HZX7" s="125"/>
      <c r="HZY7" s="125"/>
      <c r="HZZ7" s="125"/>
      <c r="IAA7" s="125"/>
      <c r="IAB7" s="125"/>
      <c r="IAC7" s="125"/>
      <c r="IAD7" s="125"/>
      <c r="IAE7" s="125"/>
      <c r="IAF7" s="125"/>
      <c r="IAG7" s="125"/>
      <c r="IAH7" s="125"/>
      <c r="IAI7" s="125"/>
      <c r="IAJ7" s="125"/>
      <c r="IAK7" s="125"/>
      <c r="IAL7" s="125"/>
      <c r="IAM7" s="125"/>
      <c r="IAN7" s="125"/>
      <c r="IAO7" s="125"/>
      <c r="IAP7" s="125"/>
      <c r="IAQ7" s="125"/>
      <c r="IAR7" s="125"/>
      <c r="IAS7" s="125"/>
      <c r="IAT7" s="125"/>
      <c r="IAU7" s="125"/>
      <c r="IAV7" s="125"/>
      <c r="IAW7" s="125"/>
      <c r="IAX7" s="125"/>
      <c r="IAY7" s="125"/>
      <c r="IAZ7" s="125"/>
      <c r="IBA7" s="125"/>
      <c r="IBB7" s="125"/>
      <c r="IBC7" s="125"/>
      <c r="IBD7" s="125"/>
      <c r="IBE7" s="125"/>
      <c r="IBF7" s="125"/>
      <c r="IBG7" s="125"/>
      <c r="IBH7" s="125"/>
      <c r="IBI7" s="125"/>
      <c r="IBJ7" s="125"/>
      <c r="IBK7" s="125"/>
      <c r="IBL7" s="125"/>
      <c r="IBM7" s="125"/>
      <c r="IBN7" s="125"/>
      <c r="IBO7" s="125"/>
      <c r="IBP7" s="125"/>
      <c r="IBQ7" s="125"/>
      <c r="IBR7" s="125"/>
      <c r="IBS7" s="125"/>
      <c r="IBT7" s="125"/>
      <c r="IBU7" s="125"/>
      <c r="IBV7" s="125"/>
      <c r="IBW7" s="125"/>
      <c r="IBX7" s="125"/>
      <c r="IBY7" s="125"/>
      <c r="IBZ7" s="125"/>
      <c r="ICA7" s="125"/>
      <c r="ICB7" s="125"/>
      <c r="ICC7" s="125"/>
      <c r="ICD7" s="125"/>
      <c r="ICE7" s="125"/>
      <c r="ICF7" s="125"/>
      <c r="ICG7" s="125"/>
      <c r="ICH7" s="125"/>
      <c r="ICI7" s="125"/>
      <c r="ICJ7" s="125"/>
      <c r="ICK7" s="125"/>
      <c r="ICL7" s="125"/>
      <c r="ICM7" s="125"/>
      <c r="ICN7" s="125"/>
      <c r="ICO7" s="125"/>
      <c r="ICP7" s="125"/>
      <c r="ICQ7" s="125"/>
      <c r="ICR7" s="125"/>
      <c r="ICS7" s="125"/>
      <c r="ICT7" s="125"/>
      <c r="ICU7" s="125"/>
      <c r="ICV7" s="125"/>
      <c r="ICW7" s="125"/>
      <c r="ICX7" s="125"/>
      <c r="ICY7" s="125"/>
      <c r="ICZ7" s="125"/>
      <c r="IDA7" s="125"/>
      <c r="IDB7" s="125"/>
      <c r="IDC7" s="125"/>
      <c r="IDD7" s="125"/>
      <c r="IDE7" s="125"/>
      <c r="IDF7" s="125"/>
      <c r="IDG7" s="125"/>
      <c r="IDH7" s="125"/>
      <c r="IDI7" s="125"/>
      <c r="IDJ7" s="125"/>
      <c r="IDK7" s="125"/>
      <c r="IDL7" s="125"/>
      <c r="IDM7" s="125"/>
      <c r="IDN7" s="125"/>
      <c r="IDO7" s="125"/>
      <c r="IDP7" s="125"/>
      <c r="IDQ7" s="125"/>
      <c r="IDR7" s="125"/>
      <c r="IDS7" s="125"/>
      <c r="IDT7" s="125"/>
      <c r="IDU7" s="125"/>
      <c r="IDV7" s="125"/>
      <c r="IDW7" s="125"/>
      <c r="IDX7" s="125"/>
      <c r="IDY7" s="125"/>
      <c r="IDZ7" s="125"/>
      <c r="IEA7" s="125"/>
      <c r="IEB7" s="125"/>
      <c r="IEC7" s="125"/>
      <c r="IED7" s="125"/>
      <c r="IEE7" s="125"/>
      <c r="IEF7" s="125"/>
      <c r="IEG7" s="125"/>
      <c r="IEH7" s="125"/>
      <c r="IEI7" s="125"/>
      <c r="IEJ7" s="125"/>
      <c r="IEK7" s="125"/>
      <c r="IEL7" s="125"/>
      <c r="IEM7" s="125"/>
      <c r="IEN7" s="125"/>
      <c r="IEO7" s="125"/>
      <c r="IEP7" s="125"/>
      <c r="IEQ7" s="125"/>
      <c r="IER7" s="125"/>
      <c r="IES7" s="125"/>
      <c r="IET7" s="125"/>
      <c r="IEU7" s="125"/>
      <c r="IEV7" s="125"/>
      <c r="IEW7" s="125"/>
      <c r="IEX7" s="125"/>
      <c r="IEY7" s="125"/>
      <c r="IEZ7" s="125"/>
      <c r="IFA7" s="125"/>
      <c r="IFB7" s="125"/>
      <c r="IFC7" s="125"/>
      <c r="IFD7" s="125"/>
      <c r="IFE7" s="125"/>
      <c r="IFF7" s="125"/>
      <c r="IFG7" s="125"/>
      <c r="IFH7" s="125"/>
      <c r="IFI7" s="125"/>
      <c r="IFJ7" s="125"/>
      <c r="IFK7" s="125"/>
      <c r="IFL7" s="125"/>
      <c r="IFM7" s="125"/>
      <c r="IFN7" s="125"/>
      <c r="IFO7" s="125"/>
      <c r="IFP7" s="125"/>
      <c r="IFQ7" s="125"/>
      <c r="IFR7" s="125"/>
      <c r="IFS7" s="125"/>
      <c r="IFT7" s="125"/>
      <c r="IFU7" s="125"/>
      <c r="IFV7" s="125"/>
      <c r="IFW7" s="125"/>
      <c r="IFX7" s="125"/>
      <c r="IFY7" s="125"/>
      <c r="IFZ7" s="125"/>
      <c r="IGA7" s="125"/>
      <c r="IGB7" s="125"/>
      <c r="IGC7" s="125"/>
      <c r="IGD7" s="125"/>
      <c r="IGE7" s="125"/>
      <c r="IGF7" s="125"/>
      <c r="IGG7" s="125"/>
      <c r="IGH7" s="125"/>
      <c r="IGI7" s="125"/>
      <c r="IGJ7" s="125"/>
      <c r="IGK7" s="125"/>
      <c r="IGL7" s="125"/>
      <c r="IGM7" s="125"/>
      <c r="IGN7" s="125"/>
      <c r="IGO7" s="125"/>
      <c r="IGP7" s="125"/>
      <c r="IGQ7" s="125"/>
      <c r="IGR7" s="125"/>
      <c r="IGS7" s="125"/>
      <c r="IGT7" s="125"/>
      <c r="IGU7" s="125"/>
      <c r="IGV7" s="125"/>
      <c r="IGW7" s="125"/>
      <c r="IGX7" s="125"/>
      <c r="IGY7" s="125"/>
      <c r="IGZ7" s="125"/>
      <c r="IHA7" s="125"/>
      <c r="IHB7" s="125"/>
      <c r="IHC7" s="125"/>
      <c r="IHD7" s="125"/>
      <c r="IHE7" s="125"/>
      <c r="IHF7" s="125"/>
      <c r="IHG7" s="125"/>
      <c r="IHH7" s="125"/>
      <c r="IHI7" s="125"/>
      <c r="IHJ7" s="125"/>
      <c r="IHK7" s="125"/>
      <c r="IHL7" s="125"/>
      <c r="IHM7" s="125"/>
      <c r="IHN7" s="125"/>
      <c r="IHO7" s="125"/>
      <c r="IHP7" s="125"/>
      <c r="IHQ7" s="125"/>
      <c r="IHR7" s="125"/>
      <c r="IHS7" s="125"/>
      <c r="IHT7" s="125"/>
      <c r="IHU7" s="125"/>
      <c r="IHV7" s="125"/>
      <c r="IHW7" s="125"/>
      <c r="IHX7" s="125"/>
      <c r="IHY7" s="125"/>
      <c r="IHZ7" s="125"/>
      <c r="IIA7" s="125"/>
      <c r="IIB7" s="125"/>
      <c r="IIC7" s="125"/>
      <c r="IID7" s="125"/>
      <c r="IIE7" s="125"/>
      <c r="IIF7" s="125"/>
      <c r="IIG7" s="125"/>
      <c r="IIH7" s="125"/>
      <c r="III7" s="125"/>
      <c r="IIJ7" s="125"/>
      <c r="IIK7" s="125"/>
      <c r="IIL7" s="125"/>
      <c r="IIM7" s="125"/>
      <c r="IIN7" s="125"/>
      <c r="IIO7" s="125"/>
      <c r="IIP7" s="125"/>
      <c r="IIQ7" s="125"/>
      <c r="IIR7" s="125"/>
      <c r="IIS7" s="125"/>
      <c r="IIT7" s="125"/>
      <c r="IIU7" s="125"/>
      <c r="IIV7" s="125"/>
      <c r="IIW7" s="125"/>
      <c r="IIX7" s="125"/>
      <c r="IIY7" s="125"/>
      <c r="IIZ7" s="125"/>
      <c r="IJA7" s="125"/>
      <c r="IJB7" s="125"/>
      <c r="IJC7" s="125"/>
      <c r="IJD7" s="125"/>
      <c r="IJE7" s="125"/>
      <c r="IJF7" s="125"/>
      <c r="IJG7" s="125"/>
      <c r="IJH7" s="125"/>
      <c r="IJI7" s="125"/>
      <c r="IJJ7" s="125"/>
      <c r="IJK7" s="125"/>
      <c r="IJL7" s="125"/>
      <c r="IJM7" s="125"/>
      <c r="IJN7" s="125"/>
      <c r="IJO7" s="125"/>
      <c r="IJP7" s="125"/>
      <c r="IJQ7" s="125"/>
      <c r="IJR7" s="125"/>
      <c r="IJS7" s="125"/>
      <c r="IJT7" s="125"/>
      <c r="IJU7" s="125"/>
      <c r="IJV7" s="125"/>
      <c r="IJW7" s="125"/>
      <c r="IJX7" s="125"/>
      <c r="IJY7" s="125"/>
      <c r="IJZ7" s="125"/>
      <c r="IKA7" s="125"/>
      <c r="IKB7" s="125"/>
      <c r="IKC7" s="125"/>
      <c r="IKD7" s="125"/>
      <c r="IKE7" s="125"/>
      <c r="IKF7" s="125"/>
      <c r="IKG7" s="125"/>
      <c r="IKH7" s="125"/>
      <c r="IKI7" s="125"/>
      <c r="IKJ7" s="125"/>
      <c r="IKK7" s="125"/>
      <c r="IKL7" s="125"/>
      <c r="IKM7" s="125"/>
      <c r="IKN7" s="125"/>
      <c r="IKO7" s="125"/>
      <c r="IKP7" s="125"/>
      <c r="IKQ7" s="125"/>
      <c r="IKR7" s="125"/>
      <c r="IKS7" s="125"/>
      <c r="IKT7" s="125"/>
      <c r="IKU7" s="125"/>
      <c r="IKV7" s="125"/>
      <c r="IKW7" s="125"/>
      <c r="IKX7" s="125"/>
      <c r="IKY7" s="125"/>
      <c r="IKZ7" s="125"/>
      <c r="ILA7" s="125"/>
      <c r="ILB7" s="125"/>
      <c r="ILC7" s="125"/>
      <c r="ILD7" s="125"/>
      <c r="ILE7" s="125"/>
      <c r="ILF7" s="125"/>
      <c r="ILG7" s="125"/>
      <c r="ILH7" s="125"/>
      <c r="ILI7" s="125"/>
      <c r="ILJ7" s="125"/>
      <c r="ILK7" s="125"/>
      <c r="ILL7" s="125"/>
      <c r="ILM7" s="125"/>
      <c r="ILN7" s="125"/>
      <c r="ILO7" s="125"/>
      <c r="ILP7" s="125"/>
      <c r="ILQ7" s="125"/>
      <c r="ILR7" s="125"/>
      <c r="ILS7" s="125"/>
      <c r="ILT7" s="125"/>
      <c r="ILU7" s="125"/>
      <c r="ILV7" s="125"/>
      <c r="ILW7" s="125"/>
      <c r="ILX7" s="125"/>
      <c r="ILY7" s="125"/>
      <c r="ILZ7" s="125"/>
      <c r="IMA7" s="125"/>
      <c r="IMB7" s="125"/>
      <c r="IMC7" s="125"/>
      <c r="IMD7" s="125"/>
      <c r="IME7" s="125"/>
      <c r="IMF7" s="125"/>
      <c r="IMG7" s="125"/>
      <c r="IMH7" s="125"/>
      <c r="IMI7" s="125"/>
      <c r="IMJ7" s="125"/>
      <c r="IMK7" s="125"/>
      <c r="IML7" s="125"/>
      <c r="IMM7" s="125"/>
      <c r="IMN7" s="125"/>
      <c r="IMO7" s="125"/>
      <c r="IMP7" s="125"/>
      <c r="IMQ7" s="125"/>
      <c r="IMR7" s="125"/>
      <c r="IMS7" s="125"/>
      <c r="IMT7" s="125"/>
      <c r="IMU7" s="125"/>
      <c r="IMV7" s="125"/>
      <c r="IMW7" s="125"/>
      <c r="IMX7" s="125"/>
      <c r="IMY7" s="125"/>
      <c r="IMZ7" s="125"/>
      <c r="INA7" s="125"/>
      <c r="INB7" s="125"/>
      <c r="INC7" s="125"/>
      <c r="IND7" s="125"/>
      <c r="INE7" s="125"/>
      <c r="INF7" s="125"/>
      <c r="ING7" s="125"/>
      <c r="INH7" s="125"/>
      <c r="INI7" s="125"/>
      <c r="INJ7" s="125"/>
      <c r="INK7" s="125"/>
      <c r="INL7" s="125"/>
      <c r="INM7" s="125"/>
      <c r="INN7" s="125"/>
      <c r="INO7" s="125"/>
      <c r="INP7" s="125"/>
      <c r="INQ7" s="125"/>
      <c r="INR7" s="125"/>
      <c r="INS7" s="125"/>
      <c r="INT7" s="125"/>
      <c r="INU7" s="125"/>
      <c r="INV7" s="125"/>
      <c r="INW7" s="125"/>
      <c r="INX7" s="125"/>
      <c r="INY7" s="125"/>
      <c r="INZ7" s="125"/>
      <c r="IOA7" s="125"/>
      <c r="IOB7" s="125"/>
      <c r="IOC7" s="125"/>
      <c r="IOD7" s="125"/>
      <c r="IOE7" s="125"/>
      <c r="IOF7" s="125"/>
      <c r="IOG7" s="125"/>
      <c r="IOH7" s="125"/>
      <c r="IOI7" s="125"/>
      <c r="IOJ7" s="125"/>
      <c r="IOK7" s="125"/>
      <c r="IOL7" s="125"/>
      <c r="IOM7" s="125"/>
      <c r="ION7" s="125"/>
      <c r="IOO7" s="125"/>
      <c r="IOP7" s="125"/>
      <c r="IOQ7" s="125"/>
      <c r="IOR7" s="125"/>
      <c r="IOS7" s="125"/>
      <c r="IOT7" s="125"/>
      <c r="IOU7" s="125"/>
      <c r="IOV7" s="125"/>
      <c r="IOW7" s="125"/>
      <c r="IOX7" s="125"/>
      <c r="IOY7" s="125"/>
      <c r="IOZ7" s="125"/>
      <c r="IPA7" s="125"/>
      <c r="IPB7" s="125"/>
      <c r="IPC7" s="125"/>
      <c r="IPD7" s="125"/>
      <c r="IPE7" s="125"/>
      <c r="IPF7" s="125"/>
      <c r="IPG7" s="125"/>
      <c r="IPH7" s="125"/>
      <c r="IPI7" s="125"/>
      <c r="IPJ7" s="125"/>
      <c r="IPK7" s="125"/>
      <c r="IPL7" s="125"/>
      <c r="IPM7" s="125"/>
      <c r="IPN7" s="125"/>
      <c r="IPO7" s="125"/>
      <c r="IPP7" s="125"/>
      <c r="IPQ7" s="125"/>
      <c r="IPR7" s="125"/>
      <c r="IPS7" s="125"/>
      <c r="IPT7" s="125"/>
      <c r="IPU7" s="125"/>
      <c r="IPV7" s="125"/>
      <c r="IPW7" s="125"/>
      <c r="IPX7" s="125"/>
      <c r="IPY7" s="125"/>
      <c r="IPZ7" s="125"/>
      <c r="IQA7" s="125"/>
      <c r="IQB7" s="125"/>
      <c r="IQC7" s="125"/>
      <c r="IQD7" s="125"/>
      <c r="IQE7" s="125"/>
      <c r="IQF7" s="125"/>
      <c r="IQG7" s="125"/>
      <c r="IQH7" s="125"/>
      <c r="IQI7" s="125"/>
      <c r="IQJ7" s="125"/>
      <c r="IQK7" s="125"/>
      <c r="IQL7" s="125"/>
      <c r="IQM7" s="125"/>
      <c r="IQN7" s="125"/>
      <c r="IQO7" s="125"/>
      <c r="IQP7" s="125"/>
      <c r="IQQ7" s="125"/>
      <c r="IQR7" s="125"/>
      <c r="IQS7" s="125"/>
      <c r="IQT7" s="125"/>
      <c r="IQU7" s="125"/>
      <c r="IQV7" s="125"/>
      <c r="IQW7" s="125"/>
      <c r="IQX7" s="125"/>
      <c r="IQY7" s="125"/>
      <c r="IQZ7" s="125"/>
      <c r="IRA7" s="125"/>
      <c r="IRB7" s="125"/>
      <c r="IRC7" s="125"/>
      <c r="IRD7" s="125"/>
      <c r="IRE7" s="125"/>
      <c r="IRF7" s="125"/>
      <c r="IRG7" s="125"/>
      <c r="IRH7" s="125"/>
      <c r="IRI7" s="125"/>
      <c r="IRJ7" s="125"/>
      <c r="IRK7" s="125"/>
      <c r="IRL7" s="125"/>
      <c r="IRM7" s="125"/>
      <c r="IRN7" s="125"/>
      <c r="IRO7" s="125"/>
      <c r="IRP7" s="125"/>
      <c r="IRQ7" s="125"/>
      <c r="IRR7" s="125"/>
      <c r="IRS7" s="125"/>
      <c r="IRT7" s="125"/>
      <c r="IRU7" s="125"/>
      <c r="IRV7" s="125"/>
      <c r="IRW7" s="125"/>
      <c r="IRX7" s="125"/>
      <c r="IRY7" s="125"/>
      <c r="IRZ7" s="125"/>
      <c r="ISA7" s="125"/>
      <c r="ISB7" s="125"/>
      <c r="ISC7" s="125"/>
      <c r="ISD7" s="125"/>
      <c r="ISE7" s="125"/>
      <c r="ISF7" s="125"/>
      <c r="ISG7" s="125"/>
      <c r="ISH7" s="125"/>
      <c r="ISI7" s="125"/>
      <c r="ISJ7" s="125"/>
      <c r="ISK7" s="125"/>
      <c r="ISL7" s="125"/>
      <c r="ISM7" s="125"/>
      <c r="ISN7" s="125"/>
      <c r="ISO7" s="125"/>
      <c r="ISP7" s="125"/>
      <c r="ISQ7" s="125"/>
      <c r="ISR7" s="125"/>
      <c r="ISS7" s="125"/>
      <c r="IST7" s="125"/>
      <c r="ISU7" s="125"/>
      <c r="ISV7" s="125"/>
      <c r="ISW7" s="125"/>
      <c r="ISX7" s="125"/>
      <c r="ISY7" s="125"/>
      <c r="ISZ7" s="125"/>
      <c r="ITA7" s="125"/>
      <c r="ITB7" s="125"/>
      <c r="ITC7" s="125"/>
      <c r="ITD7" s="125"/>
      <c r="ITE7" s="125"/>
      <c r="ITF7" s="125"/>
      <c r="ITG7" s="125"/>
      <c r="ITH7" s="125"/>
      <c r="ITI7" s="125"/>
      <c r="ITJ7" s="125"/>
      <c r="ITK7" s="125"/>
      <c r="ITL7" s="125"/>
      <c r="ITM7" s="125"/>
      <c r="ITN7" s="125"/>
      <c r="ITO7" s="125"/>
      <c r="ITP7" s="125"/>
      <c r="ITQ7" s="125"/>
      <c r="ITR7" s="125"/>
      <c r="ITS7" s="125"/>
      <c r="ITT7" s="125"/>
      <c r="ITU7" s="125"/>
      <c r="ITV7" s="125"/>
      <c r="ITW7" s="125"/>
      <c r="ITX7" s="125"/>
      <c r="ITY7" s="125"/>
      <c r="ITZ7" s="125"/>
      <c r="IUA7" s="125"/>
      <c r="IUB7" s="125"/>
      <c r="IUC7" s="125"/>
      <c r="IUD7" s="125"/>
      <c r="IUE7" s="125"/>
      <c r="IUF7" s="125"/>
      <c r="IUG7" s="125"/>
      <c r="IUH7" s="125"/>
      <c r="IUI7" s="125"/>
      <c r="IUJ7" s="125"/>
      <c r="IUK7" s="125"/>
      <c r="IUL7" s="125"/>
      <c r="IUM7" s="125"/>
      <c r="IUN7" s="125"/>
      <c r="IUO7" s="125"/>
      <c r="IUP7" s="125"/>
      <c r="IUQ7" s="125"/>
      <c r="IUR7" s="125"/>
      <c r="IUS7" s="125"/>
      <c r="IUT7" s="125"/>
      <c r="IUU7" s="125"/>
      <c r="IUV7" s="125"/>
      <c r="IUW7" s="125"/>
      <c r="IUX7" s="125"/>
      <c r="IUY7" s="125"/>
      <c r="IUZ7" s="125"/>
      <c r="IVA7" s="125"/>
      <c r="IVB7" s="125"/>
      <c r="IVC7" s="125"/>
      <c r="IVD7" s="125"/>
      <c r="IVE7" s="125"/>
      <c r="IVF7" s="125"/>
      <c r="IVG7" s="125"/>
      <c r="IVH7" s="125"/>
      <c r="IVI7" s="125"/>
      <c r="IVJ7" s="125"/>
      <c r="IVK7" s="125"/>
      <c r="IVL7" s="125"/>
      <c r="IVM7" s="125"/>
      <c r="IVN7" s="125"/>
      <c r="IVO7" s="125"/>
      <c r="IVP7" s="125"/>
      <c r="IVQ7" s="125"/>
      <c r="IVR7" s="125"/>
      <c r="IVS7" s="125"/>
      <c r="IVT7" s="125"/>
      <c r="IVU7" s="125"/>
      <c r="IVV7" s="125"/>
      <c r="IVW7" s="125"/>
      <c r="IVX7" s="125"/>
      <c r="IVY7" s="125"/>
      <c r="IVZ7" s="125"/>
      <c r="IWA7" s="125"/>
      <c r="IWB7" s="125"/>
      <c r="IWC7" s="125"/>
      <c r="IWD7" s="125"/>
      <c r="IWE7" s="125"/>
      <c r="IWF7" s="125"/>
      <c r="IWG7" s="125"/>
      <c r="IWH7" s="125"/>
      <c r="IWI7" s="125"/>
      <c r="IWJ7" s="125"/>
      <c r="IWK7" s="125"/>
      <c r="IWL7" s="125"/>
      <c r="IWM7" s="125"/>
      <c r="IWN7" s="125"/>
      <c r="IWO7" s="125"/>
      <c r="IWP7" s="125"/>
      <c r="IWQ7" s="125"/>
      <c r="IWR7" s="125"/>
      <c r="IWS7" s="125"/>
      <c r="IWT7" s="125"/>
      <c r="IWU7" s="125"/>
      <c r="IWV7" s="125"/>
      <c r="IWW7" s="125"/>
      <c r="IWX7" s="125"/>
      <c r="IWY7" s="125"/>
      <c r="IWZ7" s="125"/>
      <c r="IXA7" s="125"/>
      <c r="IXB7" s="125"/>
      <c r="IXC7" s="125"/>
      <c r="IXD7" s="125"/>
      <c r="IXE7" s="125"/>
      <c r="IXF7" s="125"/>
      <c r="IXG7" s="125"/>
      <c r="IXH7" s="125"/>
      <c r="IXI7" s="125"/>
      <c r="IXJ7" s="125"/>
      <c r="IXK7" s="125"/>
      <c r="IXL7" s="125"/>
      <c r="IXM7" s="125"/>
      <c r="IXN7" s="125"/>
      <c r="IXO7" s="125"/>
      <c r="IXP7" s="125"/>
      <c r="IXQ7" s="125"/>
      <c r="IXR7" s="125"/>
      <c r="IXS7" s="125"/>
      <c r="IXT7" s="125"/>
      <c r="IXU7" s="125"/>
      <c r="IXV7" s="125"/>
      <c r="IXW7" s="125"/>
      <c r="IXX7" s="125"/>
      <c r="IXY7" s="125"/>
      <c r="IXZ7" s="125"/>
      <c r="IYA7" s="125"/>
      <c r="IYB7" s="125"/>
      <c r="IYC7" s="125"/>
      <c r="IYD7" s="125"/>
      <c r="IYE7" s="125"/>
      <c r="IYF7" s="125"/>
      <c r="IYG7" s="125"/>
      <c r="IYH7" s="125"/>
      <c r="IYI7" s="125"/>
      <c r="IYJ7" s="125"/>
      <c r="IYK7" s="125"/>
      <c r="IYL7" s="125"/>
      <c r="IYM7" s="125"/>
      <c r="IYN7" s="125"/>
      <c r="IYO7" s="125"/>
      <c r="IYP7" s="125"/>
      <c r="IYQ7" s="125"/>
      <c r="IYR7" s="125"/>
      <c r="IYS7" s="125"/>
      <c r="IYT7" s="125"/>
      <c r="IYU7" s="125"/>
      <c r="IYV7" s="125"/>
      <c r="IYW7" s="125"/>
      <c r="IYX7" s="125"/>
      <c r="IYY7" s="125"/>
      <c r="IYZ7" s="125"/>
      <c r="IZA7" s="125"/>
      <c r="IZB7" s="125"/>
      <c r="IZC7" s="125"/>
      <c r="IZD7" s="125"/>
      <c r="IZE7" s="125"/>
      <c r="IZF7" s="125"/>
      <c r="IZG7" s="125"/>
      <c r="IZH7" s="125"/>
      <c r="IZI7" s="125"/>
      <c r="IZJ7" s="125"/>
      <c r="IZK7" s="125"/>
      <c r="IZL7" s="125"/>
      <c r="IZM7" s="125"/>
      <c r="IZN7" s="125"/>
      <c r="IZO7" s="125"/>
      <c r="IZP7" s="125"/>
      <c r="IZQ7" s="125"/>
      <c r="IZR7" s="125"/>
      <c r="IZS7" s="125"/>
      <c r="IZT7" s="125"/>
      <c r="IZU7" s="125"/>
      <c r="IZV7" s="125"/>
      <c r="IZW7" s="125"/>
      <c r="IZX7" s="125"/>
      <c r="IZY7" s="125"/>
      <c r="IZZ7" s="125"/>
      <c r="JAA7" s="125"/>
      <c r="JAB7" s="125"/>
      <c r="JAC7" s="125"/>
      <c r="JAD7" s="125"/>
      <c r="JAE7" s="125"/>
      <c r="JAF7" s="125"/>
      <c r="JAG7" s="125"/>
      <c r="JAH7" s="125"/>
      <c r="JAI7" s="125"/>
      <c r="JAJ7" s="125"/>
      <c r="JAK7" s="125"/>
      <c r="JAL7" s="125"/>
      <c r="JAM7" s="125"/>
      <c r="JAN7" s="125"/>
      <c r="JAO7" s="125"/>
      <c r="JAP7" s="125"/>
      <c r="JAQ7" s="125"/>
      <c r="JAR7" s="125"/>
      <c r="JAS7" s="125"/>
      <c r="JAT7" s="125"/>
      <c r="JAU7" s="125"/>
      <c r="JAV7" s="125"/>
      <c r="JAW7" s="125"/>
      <c r="JAX7" s="125"/>
      <c r="JAY7" s="125"/>
      <c r="JAZ7" s="125"/>
      <c r="JBA7" s="125"/>
      <c r="JBB7" s="125"/>
      <c r="JBC7" s="125"/>
      <c r="JBD7" s="125"/>
      <c r="JBE7" s="125"/>
      <c r="JBF7" s="125"/>
      <c r="JBG7" s="125"/>
      <c r="JBH7" s="125"/>
      <c r="JBI7" s="125"/>
      <c r="JBJ7" s="125"/>
      <c r="JBK7" s="125"/>
      <c r="JBL7" s="125"/>
      <c r="JBM7" s="125"/>
      <c r="JBN7" s="125"/>
      <c r="JBO7" s="125"/>
      <c r="JBP7" s="125"/>
      <c r="JBQ7" s="125"/>
      <c r="JBR7" s="125"/>
      <c r="JBS7" s="125"/>
      <c r="JBT7" s="125"/>
      <c r="JBU7" s="125"/>
      <c r="JBV7" s="125"/>
      <c r="JBW7" s="125"/>
      <c r="JBX7" s="125"/>
      <c r="JBY7" s="125"/>
      <c r="JBZ7" s="125"/>
      <c r="JCA7" s="125"/>
      <c r="JCB7" s="125"/>
      <c r="JCC7" s="125"/>
      <c r="JCD7" s="125"/>
      <c r="JCE7" s="125"/>
      <c r="JCF7" s="125"/>
      <c r="JCG7" s="125"/>
      <c r="JCH7" s="125"/>
      <c r="JCI7" s="125"/>
      <c r="JCJ7" s="125"/>
      <c r="JCK7" s="125"/>
      <c r="JCL7" s="125"/>
      <c r="JCM7" s="125"/>
      <c r="JCN7" s="125"/>
      <c r="JCO7" s="125"/>
      <c r="JCP7" s="125"/>
      <c r="JCQ7" s="125"/>
      <c r="JCR7" s="125"/>
      <c r="JCS7" s="125"/>
      <c r="JCT7" s="125"/>
      <c r="JCU7" s="125"/>
      <c r="JCV7" s="125"/>
      <c r="JCW7" s="125"/>
      <c r="JCX7" s="125"/>
      <c r="JCY7" s="125"/>
      <c r="JCZ7" s="125"/>
      <c r="JDA7" s="125"/>
      <c r="JDB7" s="125"/>
      <c r="JDC7" s="125"/>
      <c r="JDD7" s="125"/>
      <c r="JDE7" s="125"/>
      <c r="JDF7" s="125"/>
      <c r="JDG7" s="125"/>
      <c r="JDH7" s="125"/>
      <c r="JDI7" s="125"/>
      <c r="JDJ7" s="125"/>
      <c r="JDK7" s="125"/>
      <c r="JDL7" s="125"/>
      <c r="JDM7" s="125"/>
      <c r="JDN7" s="125"/>
      <c r="JDO7" s="125"/>
      <c r="JDP7" s="125"/>
      <c r="JDQ7" s="125"/>
      <c r="JDR7" s="125"/>
      <c r="JDS7" s="125"/>
      <c r="JDT7" s="125"/>
      <c r="JDU7" s="125"/>
      <c r="JDV7" s="125"/>
      <c r="JDW7" s="125"/>
      <c r="JDX7" s="125"/>
      <c r="JDY7" s="125"/>
      <c r="JDZ7" s="125"/>
      <c r="JEA7" s="125"/>
      <c r="JEB7" s="125"/>
      <c r="JEC7" s="125"/>
      <c r="JED7" s="125"/>
      <c r="JEE7" s="125"/>
      <c r="JEF7" s="125"/>
      <c r="JEG7" s="125"/>
      <c r="JEH7" s="125"/>
      <c r="JEI7" s="125"/>
      <c r="JEJ7" s="125"/>
      <c r="JEK7" s="125"/>
      <c r="JEL7" s="125"/>
      <c r="JEM7" s="125"/>
      <c r="JEN7" s="125"/>
      <c r="JEO7" s="125"/>
      <c r="JEP7" s="125"/>
      <c r="JEQ7" s="125"/>
      <c r="JER7" s="125"/>
      <c r="JES7" s="125"/>
      <c r="JET7" s="125"/>
      <c r="JEU7" s="125"/>
      <c r="JEV7" s="125"/>
      <c r="JEW7" s="125"/>
      <c r="JEX7" s="125"/>
      <c r="JEY7" s="125"/>
      <c r="JEZ7" s="125"/>
      <c r="JFA7" s="125"/>
      <c r="JFB7" s="125"/>
      <c r="JFC7" s="125"/>
      <c r="JFD7" s="125"/>
      <c r="JFE7" s="125"/>
      <c r="JFF7" s="125"/>
      <c r="JFG7" s="125"/>
      <c r="JFH7" s="125"/>
      <c r="JFI7" s="125"/>
      <c r="JFJ7" s="125"/>
      <c r="JFK7" s="125"/>
      <c r="JFL7" s="125"/>
      <c r="JFM7" s="125"/>
      <c r="JFN7" s="125"/>
      <c r="JFO7" s="125"/>
      <c r="JFP7" s="125"/>
      <c r="JFQ7" s="125"/>
      <c r="JFR7" s="125"/>
      <c r="JFS7" s="125"/>
      <c r="JFT7" s="125"/>
      <c r="JFU7" s="125"/>
      <c r="JFV7" s="125"/>
      <c r="JFW7" s="125"/>
      <c r="JFX7" s="125"/>
      <c r="JFY7" s="125"/>
      <c r="JFZ7" s="125"/>
      <c r="JGA7" s="125"/>
      <c r="JGB7" s="125"/>
      <c r="JGC7" s="125"/>
      <c r="JGD7" s="125"/>
      <c r="JGE7" s="125"/>
      <c r="JGF7" s="125"/>
      <c r="JGG7" s="125"/>
      <c r="JGH7" s="125"/>
      <c r="JGI7" s="125"/>
      <c r="JGJ7" s="125"/>
      <c r="JGK7" s="125"/>
      <c r="JGL7" s="125"/>
      <c r="JGM7" s="125"/>
      <c r="JGN7" s="125"/>
      <c r="JGO7" s="125"/>
      <c r="JGP7" s="125"/>
      <c r="JGQ7" s="125"/>
      <c r="JGR7" s="125"/>
      <c r="JGS7" s="125"/>
      <c r="JGT7" s="125"/>
      <c r="JGU7" s="125"/>
      <c r="JGV7" s="125"/>
      <c r="JGW7" s="125"/>
      <c r="JGX7" s="125"/>
      <c r="JGY7" s="125"/>
      <c r="JGZ7" s="125"/>
      <c r="JHA7" s="125"/>
      <c r="JHB7" s="125"/>
      <c r="JHC7" s="125"/>
      <c r="JHD7" s="125"/>
      <c r="JHE7" s="125"/>
      <c r="JHF7" s="125"/>
      <c r="JHG7" s="125"/>
      <c r="JHH7" s="125"/>
      <c r="JHI7" s="125"/>
      <c r="JHJ7" s="125"/>
      <c r="JHK7" s="125"/>
      <c r="JHL7" s="125"/>
      <c r="JHM7" s="125"/>
      <c r="JHN7" s="125"/>
      <c r="JHO7" s="125"/>
      <c r="JHP7" s="125"/>
      <c r="JHQ7" s="125"/>
      <c r="JHR7" s="125"/>
      <c r="JHS7" s="125"/>
      <c r="JHT7" s="125"/>
      <c r="JHU7" s="125"/>
      <c r="JHV7" s="125"/>
      <c r="JHW7" s="125"/>
      <c r="JHX7" s="125"/>
      <c r="JHY7" s="125"/>
      <c r="JHZ7" s="125"/>
      <c r="JIA7" s="125"/>
      <c r="JIB7" s="125"/>
      <c r="JIC7" s="125"/>
      <c r="JID7" s="125"/>
      <c r="JIE7" s="125"/>
      <c r="JIF7" s="125"/>
      <c r="JIG7" s="125"/>
      <c r="JIH7" s="125"/>
      <c r="JII7" s="125"/>
      <c r="JIJ7" s="125"/>
      <c r="JIK7" s="125"/>
      <c r="JIL7" s="125"/>
      <c r="JIM7" s="125"/>
      <c r="JIN7" s="125"/>
      <c r="JIO7" s="125"/>
      <c r="JIP7" s="125"/>
      <c r="JIQ7" s="125"/>
      <c r="JIR7" s="125"/>
      <c r="JIS7" s="125"/>
      <c r="JIT7" s="125"/>
      <c r="JIU7" s="125"/>
      <c r="JIV7" s="125"/>
      <c r="JIW7" s="125"/>
      <c r="JIX7" s="125"/>
      <c r="JIY7" s="125"/>
      <c r="JIZ7" s="125"/>
      <c r="JJA7" s="125"/>
      <c r="JJB7" s="125"/>
      <c r="JJC7" s="125"/>
      <c r="JJD7" s="125"/>
      <c r="JJE7" s="125"/>
      <c r="JJF7" s="125"/>
      <c r="JJG7" s="125"/>
      <c r="JJH7" s="125"/>
      <c r="JJI7" s="125"/>
      <c r="JJJ7" s="125"/>
      <c r="JJK7" s="125"/>
      <c r="JJL7" s="125"/>
      <c r="JJM7" s="125"/>
      <c r="JJN7" s="125"/>
      <c r="JJO7" s="125"/>
      <c r="JJP7" s="125"/>
      <c r="JJQ7" s="125"/>
      <c r="JJR7" s="125"/>
      <c r="JJS7" s="125"/>
      <c r="JJT7" s="125"/>
      <c r="JJU7" s="125"/>
      <c r="JJV7" s="125"/>
      <c r="JJW7" s="125"/>
      <c r="JJX7" s="125"/>
      <c r="JJY7" s="125"/>
      <c r="JJZ7" s="125"/>
      <c r="JKA7" s="125"/>
      <c r="JKB7" s="125"/>
      <c r="JKC7" s="125"/>
      <c r="JKD7" s="125"/>
      <c r="JKE7" s="125"/>
      <c r="JKF7" s="125"/>
      <c r="JKG7" s="125"/>
      <c r="JKH7" s="125"/>
      <c r="JKI7" s="125"/>
      <c r="JKJ7" s="125"/>
      <c r="JKK7" s="125"/>
      <c r="JKL7" s="125"/>
      <c r="JKM7" s="125"/>
      <c r="JKN7" s="125"/>
      <c r="JKO7" s="125"/>
      <c r="JKP7" s="125"/>
      <c r="JKQ7" s="125"/>
      <c r="JKR7" s="125"/>
      <c r="JKS7" s="125"/>
      <c r="JKT7" s="125"/>
      <c r="JKU7" s="125"/>
      <c r="JKV7" s="125"/>
      <c r="JKW7" s="125"/>
      <c r="JKX7" s="125"/>
      <c r="JKY7" s="125"/>
      <c r="JKZ7" s="125"/>
      <c r="JLA7" s="125"/>
      <c r="JLB7" s="125"/>
      <c r="JLC7" s="125"/>
      <c r="JLD7" s="125"/>
      <c r="JLE7" s="125"/>
      <c r="JLF7" s="125"/>
      <c r="JLG7" s="125"/>
      <c r="JLH7" s="125"/>
      <c r="JLI7" s="125"/>
      <c r="JLJ7" s="125"/>
      <c r="JLK7" s="125"/>
      <c r="JLL7" s="125"/>
      <c r="JLM7" s="125"/>
      <c r="JLN7" s="125"/>
      <c r="JLO7" s="125"/>
      <c r="JLP7" s="125"/>
      <c r="JLQ7" s="125"/>
      <c r="JLR7" s="125"/>
      <c r="JLS7" s="125"/>
      <c r="JLT7" s="125"/>
      <c r="JLU7" s="125"/>
      <c r="JLV7" s="125"/>
      <c r="JLW7" s="125"/>
      <c r="JLX7" s="125"/>
      <c r="JLY7" s="125"/>
      <c r="JLZ7" s="125"/>
      <c r="JMA7" s="125"/>
      <c r="JMB7" s="125"/>
      <c r="JMC7" s="125"/>
      <c r="JMD7" s="125"/>
      <c r="JME7" s="125"/>
      <c r="JMF7" s="125"/>
      <c r="JMG7" s="125"/>
      <c r="JMH7" s="125"/>
      <c r="JMI7" s="125"/>
      <c r="JMJ7" s="125"/>
      <c r="JMK7" s="125"/>
      <c r="JML7" s="125"/>
      <c r="JMM7" s="125"/>
      <c r="JMN7" s="125"/>
      <c r="JMO7" s="125"/>
      <c r="JMP7" s="125"/>
      <c r="JMQ7" s="125"/>
      <c r="JMR7" s="125"/>
      <c r="JMS7" s="125"/>
      <c r="JMT7" s="125"/>
      <c r="JMU7" s="125"/>
      <c r="JMV7" s="125"/>
      <c r="JMW7" s="125"/>
      <c r="JMX7" s="125"/>
      <c r="JMY7" s="125"/>
      <c r="JMZ7" s="125"/>
      <c r="JNA7" s="125"/>
      <c r="JNB7" s="125"/>
      <c r="JNC7" s="125"/>
      <c r="JND7" s="125"/>
      <c r="JNE7" s="125"/>
      <c r="JNF7" s="125"/>
      <c r="JNG7" s="125"/>
      <c r="JNH7" s="125"/>
      <c r="JNI7" s="125"/>
      <c r="JNJ7" s="125"/>
      <c r="JNK7" s="125"/>
      <c r="JNL7" s="125"/>
      <c r="JNM7" s="125"/>
      <c r="JNN7" s="125"/>
      <c r="JNO7" s="125"/>
      <c r="JNP7" s="125"/>
      <c r="JNQ7" s="125"/>
      <c r="JNR7" s="125"/>
      <c r="JNS7" s="125"/>
      <c r="JNT7" s="125"/>
      <c r="JNU7" s="125"/>
      <c r="JNV7" s="125"/>
      <c r="JNW7" s="125"/>
      <c r="JNX7" s="125"/>
      <c r="JNY7" s="125"/>
      <c r="JNZ7" s="125"/>
      <c r="JOA7" s="125"/>
      <c r="JOB7" s="125"/>
      <c r="JOC7" s="125"/>
      <c r="JOD7" s="125"/>
      <c r="JOE7" s="125"/>
      <c r="JOF7" s="125"/>
      <c r="JOG7" s="125"/>
      <c r="JOH7" s="125"/>
      <c r="JOI7" s="125"/>
      <c r="JOJ7" s="125"/>
      <c r="JOK7" s="125"/>
      <c r="JOL7" s="125"/>
      <c r="JOM7" s="125"/>
      <c r="JON7" s="125"/>
      <c r="JOO7" s="125"/>
      <c r="JOP7" s="125"/>
      <c r="JOQ7" s="125"/>
      <c r="JOR7" s="125"/>
      <c r="JOS7" s="125"/>
      <c r="JOT7" s="125"/>
      <c r="JOU7" s="125"/>
      <c r="JOV7" s="125"/>
      <c r="JOW7" s="125"/>
      <c r="JOX7" s="125"/>
      <c r="JOY7" s="125"/>
      <c r="JOZ7" s="125"/>
      <c r="JPA7" s="125"/>
      <c r="JPB7" s="125"/>
      <c r="JPC7" s="125"/>
      <c r="JPD7" s="125"/>
      <c r="JPE7" s="125"/>
      <c r="JPF7" s="125"/>
      <c r="JPG7" s="125"/>
      <c r="JPH7" s="125"/>
      <c r="JPI7" s="125"/>
      <c r="JPJ7" s="125"/>
      <c r="JPK7" s="125"/>
      <c r="JPL7" s="125"/>
      <c r="JPM7" s="125"/>
      <c r="JPN7" s="125"/>
      <c r="JPO7" s="125"/>
      <c r="JPP7" s="125"/>
      <c r="JPQ7" s="125"/>
      <c r="JPR7" s="125"/>
      <c r="JPS7" s="125"/>
      <c r="JPT7" s="125"/>
      <c r="JPU7" s="125"/>
      <c r="JPV7" s="125"/>
      <c r="JPW7" s="125"/>
      <c r="JPX7" s="125"/>
      <c r="JPY7" s="125"/>
      <c r="JPZ7" s="125"/>
      <c r="JQA7" s="125"/>
      <c r="JQB7" s="125"/>
      <c r="JQC7" s="125"/>
      <c r="JQD7" s="125"/>
      <c r="JQE7" s="125"/>
      <c r="JQF7" s="125"/>
      <c r="JQG7" s="125"/>
      <c r="JQH7" s="125"/>
      <c r="JQI7" s="125"/>
      <c r="JQJ7" s="125"/>
      <c r="JQK7" s="125"/>
      <c r="JQL7" s="125"/>
      <c r="JQM7" s="125"/>
      <c r="JQN7" s="125"/>
      <c r="JQO7" s="125"/>
      <c r="JQP7" s="125"/>
      <c r="JQQ7" s="125"/>
      <c r="JQR7" s="125"/>
      <c r="JQS7" s="125"/>
      <c r="JQT7" s="125"/>
      <c r="JQU7" s="125"/>
      <c r="JQV7" s="125"/>
      <c r="JQW7" s="125"/>
      <c r="JQX7" s="125"/>
      <c r="JQY7" s="125"/>
      <c r="JQZ7" s="125"/>
      <c r="JRA7" s="125"/>
      <c r="JRB7" s="125"/>
      <c r="JRC7" s="125"/>
      <c r="JRD7" s="125"/>
      <c r="JRE7" s="125"/>
      <c r="JRF7" s="125"/>
      <c r="JRG7" s="125"/>
      <c r="JRH7" s="125"/>
      <c r="JRI7" s="125"/>
      <c r="JRJ7" s="125"/>
      <c r="JRK7" s="125"/>
      <c r="JRL7" s="125"/>
      <c r="JRM7" s="125"/>
      <c r="JRN7" s="125"/>
      <c r="JRO7" s="125"/>
      <c r="JRP7" s="125"/>
      <c r="JRQ7" s="125"/>
      <c r="JRR7" s="125"/>
      <c r="JRS7" s="125"/>
      <c r="JRT7" s="125"/>
      <c r="JRU7" s="125"/>
      <c r="JRV7" s="125"/>
      <c r="JRW7" s="125"/>
      <c r="JRX7" s="125"/>
      <c r="JRY7" s="125"/>
      <c r="JRZ7" s="125"/>
      <c r="JSA7" s="125"/>
      <c r="JSB7" s="125"/>
      <c r="JSC7" s="125"/>
      <c r="JSD7" s="125"/>
      <c r="JSE7" s="125"/>
      <c r="JSF7" s="125"/>
      <c r="JSG7" s="125"/>
      <c r="JSH7" s="125"/>
      <c r="JSI7" s="125"/>
      <c r="JSJ7" s="125"/>
      <c r="JSK7" s="125"/>
      <c r="JSL7" s="125"/>
      <c r="JSM7" s="125"/>
      <c r="JSN7" s="125"/>
      <c r="JSO7" s="125"/>
      <c r="JSP7" s="125"/>
      <c r="JSQ7" s="125"/>
      <c r="JSR7" s="125"/>
      <c r="JSS7" s="125"/>
      <c r="JST7" s="125"/>
      <c r="JSU7" s="125"/>
      <c r="JSV7" s="125"/>
      <c r="JSW7" s="125"/>
      <c r="JSX7" s="125"/>
      <c r="JSY7" s="125"/>
      <c r="JSZ7" s="125"/>
      <c r="JTA7" s="125"/>
      <c r="JTB7" s="125"/>
      <c r="JTC7" s="125"/>
      <c r="JTD7" s="125"/>
      <c r="JTE7" s="125"/>
      <c r="JTF7" s="125"/>
      <c r="JTG7" s="125"/>
      <c r="JTH7" s="125"/>
      <c r="JTI7" s="125"/>
      <c r="JTJ7" s="125"/>
      <c r="JTK7" s="125"/>
      <c r="JTL7" s="125"/>
      <c r="JTM7" s="125"/>
      <c r="JTN7" s="125"/>
      <c r="JTO7" s="125"/>
      <c r="JTP7" s="125"/>
      <c r="JTQ7" s="125"/>
      <c r="JTR7" s="125"/>
      <c r="JTS7" s="125"/>
      <c r="JTT7" s="125"/>
      <c r="JTU7" s="125"/>
      <c r="JTV7" s="125"/>
      <c r="JTW7" s="125"/>
      <c r="JTX7" s="125"/>
      <c r="JTY7" s="125"/>
      <c r="JTZ7" s="125"/>
      <c r="JUA7" s="125"/>
      <c r="JUB7" s="125"/>
      <c r="JUC7" s="125"/>
      <c r="JUD7" s="125"/>
      <c r="JUE7" s="125"/>
      <c r="JUF7" s="125"/>
      <c r="JUG7" s="125"/>
      <c r="JUH7" s="125"/>
      <c r="JUI7" s="125"/>
      <c r="JUJ7" s="125"/>
      <c r="JUK7" s="125"/>
      <c r="JUL7" s="125"/>
      <c r="JUM7" s="125"/>
      <c r="JUN7" s="125"/>
      <c r="JUO7" s="125"/>
      <c r="JUP7" s="125"/>
      <c r="JUQ7" s="125"/>
      <c r="JUR7" s="125"/>
      <c r="JUS7" s="125"/>
      <c r="JUT7" s="125"/>
      <c r="JUU7" s="125"/>
      <c r="JUV7" s="125"/>
      <c r="JUW7" s="125"/>
      <c r="JUX7" s="125"/>
      <c r="JUY7" s="125"/>
      <c r="JUZ7" s="125"/>
      <c r="JVA7" s="125"/>
      <c r="JVB7" s="125"/>
      <c r="JVC7" s="125"/>
      <c r="JVD7" s="125"/>
      <c r="JVE7" s="125"/>
      <c r="JVF7" s="125"/>
      <c r="JVG7" s="125"/>
      <c r="JVH7" s="125"/>
      <c r="JVI7" s="125"/>
      <c r="JVJ7" s="125"/>
      <c r="JVK7" s="125"/>
      <c r="JVL7" s="125"/>
      <c r="JVM7" s="125"/>
      <c r="JVN7" s="125"/>
      <c r="JVO7" s="125"/>
      <c r="JVP7" s="125"/>
      <c r="JVQ7" s="125"/>
      <c r="JVR7" s="125"/>
      <c r="JVS7" s="125"/>
      <c r="JVT7" s="125"/>
      <c r="JVU7" s="125"/>
      <c r="JVV7" s="125"/>
      <c r="JVW7" s="125"/>
      <c r="JVX7" s="125"/>
      <c r="JVY7" s="125"/>
      <c r="JVZ7" s="125"/>
      <c r="JWA7" s="125"/>
      <c r="JWB7" s="125"/>
      <c r="JWC7" s="125"/>
      <c r="JWD7" s="125"/>
      <c r="JWE7" s="125"/>
      <c r="JWF7" s="125"/>
      <c r="JWG7" s="125"/>
      <c r="JWH7" s="125"/>
      <c r="JWI7" s="125"/>
      <c r="JWJ7" s="125"/>
      <c r="JWK7" s="125"/>
      <c r="JWL7" s="125"/>
      <c r="JWM7" s="125"/>
      <c r="JWN7" s="125"/>
      <c r="JWO7" s="125"/>
      <c r="JWP7" s="125"/>
      <c r="JWQ7" s="125"/>
      <c r="JWR7" s="125"/>
      <c r="JWS7" s="125"/>
      <c r="JWT7" s="125"/>
      <c r="JWU7" s="125"/>
      <c r="JWV7" s="125"/>
      <c r="JWW7" s="125"/>
      <c r="JWX7" s="125"/>
      <c r="JWY7" s="125"/>
      <c r="JWZ7" s="125"/>
      <c r="JXA7" s="125"/>
      <c r="JXB7" s="125"/>
      <c r="JXC7" s="125"/>
      <c r="JXD7" s="125"/>
      <c r="JXE7" s="125"/>
      <c r="JXF7" s="125"/>
      <c r="JXG7" s="125"/>
      <c r="JXH7" s="125"/>
      <c r="JXI7" s="125"/>
      <c r="JXJ7" s="125"/>
      <c r="JXK7" s="125"/>
      <c r="JXL7" s="125"/>
      <c r="JXM7" s="125"/>
      <c r="JXN7" s="125"/>
      <c r="JXO7" s="125"/>
      <c r="JXP7" s="125"/>
      <c r="JXQ7" s="125"/>
      <c r="JXR7" s="125"/>
      <c r="JXS7" s="125"/>
      <c r="JXT7" s="125"/>
      <c r="JXU7" s="125"/>
      <c r="JXV7" s="125"/>
      <c r="JXW7" s="125"/>
      <c r="JXX7" s="125"/>
      <c r="JXY7" s="125"/>
      <c r="JXZ7" s="125"/>
      <c r="JYA7" s="125"/>
      <c r="JYB7" s="125"/>
      <c r="JYC7" s="125"/>
      <c r="JYD7" s="125"/>
      <c r="JYE7" s="125"/>
      <c r="JYF7" s="125"/>
      <c r="JYG7" s="125"/>
      <c r="JYH7" s="125"/>
      <c r="JYI7" s="125"/>
      <c r="JYJ7" s="125"/>
      <c r="JYK7" s="125"/>
      <c r="JYL7" s="125"/>
      <c r="JYM7" s="125"/>
      <c r="JYN7" s="125"/>
      <c r="JYO7" s="125"/>
      <c r="JYP7" s="125"/>
      <c r="JYQ7" s="125"/>
      <c r="JYR7" s="125"/>
      <c r="JYS7" s="125"/>
      <c r="JYT7" s="125"/>
      <c r="JYU7" s="125"/>
      <c r="JYV7" s="125"/>
      <c r="JYW7" s="125"/>
      <c r="JYX7" s="125"/>
      <c r="JYY7" s="125"/>
      <c r="JYZ7" s="125"/>
      <c r="JZA7" s="125"/>
      <c r="JZB7" s="125"/>
      <c r="JZC7" s="125"/>
      <c r="JZD7" s="125"/>
      <c r="JZE7" s="125"/>
      <c r="JZF7" s="125"/>
      <c r="JZG7" s="125"/>
      <c r="JZH7" s="125"/>
      <c r="JZI7" s="125"/>
      <c r="JZJ7" s="125"/>
      <c r="JZK7" s="125"/>
      <c r="JZL7" s="125"/>
      <c r="JZM7" s="125"/>
      <c r="JZN7" s="125"/>
      <c r="JZO7" s="125"/>
      <c r="JZP7" s="125"/>
      <c r="JZQ7" s="125"/>
      <c r="JZR7" s="125"/>
      <c r="JZS7" s="125"/>
      <c r="JZT7" s="125"/>
      <c r="JZU7" s="125"/>
      <c r="JZV7" s="125"/>
      <c r="JZW7" s="125"/>
      <c r="JZX7" s="125"/>
      <c r="JZY7" s="125"/>
      <c r="JZZ7" s="125"/>
      <c r="KAA7" s="125"/>
      <c r="KAB7" s="125"/>
      <c r="KAC7" s="125"/>
      <c r="KAD7" s="125"/>
      <c r="KAE7" s="125"/>
      <c r="KAF7" s="125"/>
      <c r="KAG7" s="125"/>
      <c r="KAH7" s="125"/>
      <c r="KAI7" s="125"/>
      <c r="KAJ7" s="125"/>
      <c r="KAK7" s="125"/>
      <c r="KAL7" s="125"/>
      <c r="KAM7" s="125"/>
      <c r="KAN7" s="125"/>
      <c r="KAO7" s="125"/>
      <c r="KAP7" s="125"/>
      <c r="KAQ7" s="125"/>
      <c r="KAR7" s="125"/>
      <c r="KAS7" s="125"/>
      <c r="KAT7" s="125"/>
      <c r="KAU7" s="125"/>
      <c r="KAV7" s="125"/>
      <c r="KAW7" s="125"/>
      <c r="KAX7" s="125"/>
      <c r="KAY7" s="125"/>
      <c r="KAZ7" s="125"/>
      <c r="KBA7" s="125"/>
      <c r="KBB7" s="125"/>
      <c r="KBC7" s="125"/>
      <c r="KBD7" s="125"/>
      <c r="KBE7" s="125"/>
      <c r="KBF7" s="125"/>
      <c r="KBG7" s="125"/>
      <c r="KBH7" s="125"/>
      <c r="KBI7" s="125"/>
      <c r="KBJ7" s="125"/>
      <c r="KBK7" s="125"/>
      <c r="KBL7" s="125"/>
      <c r="KBM7" s="125"/>
      <c r="KBN7" s="125"/>
      <c r="KBO7" s="125"/>
      <c r="KBP7" s="125"/>
      <c r="KBQ7" s="125"/>
      <c r="KBR7" s="125"/>
      <c r="KBS7" s="125"/>
      <c r="KBT7" s="125"/>
      <c r="KBU7" s="125"/>
      <c r="KBV7" s="125"/>
      <c r="KBW7" s="125"/>
      <c r="KBX7" s="125"/>
      <c r="KBY7" s="125"/>
      <c r="KBZ7" s="125"/>
      <c r="KCA7" s="125"/>
      <c r="KCB7" s="125"/>
      <c r="KCC7" s="125"/>
      <c r="KCD7" s="125"/>
      <c r="KCE7" s="125"/>
      <c r="KCF7" s="125"/>
      <c r="KCG7" s="125"/>
      <c r="KCH7" s="125"/>
      <c r="KCI7" s="125"/>
      <c r="KCJ7" s="125"/>
      <c r="KCK7" s="125"/>
      <c r="KCL7" s="125"/>
      <c r="KCM7" s="125"/>
      <c r="KCN7" s="125"/>
      <c r="KCO7" s="125"/>
      <c r="KCP7" s="125"/>
      <c r="KCQ7" s="125"/>
      <c r="KCR7" s="125"/>
      <c r="KCS7" s="125"/>
      <c r="KCT7" s="125"/>
      <c r="KCU7" s="125"/>
      <c r="KCV7" s="125"/>
      <c r="KCW7" s="125"/>
      <c r="KCX7" s="125"/>
      <c r="KCY7" s="125"/>
      <c r="KCZ7" s="125"/>
      <c r="KDA7" s="125"/>
      <c r="KDB7" s="125"/>
      <c r="KDC7" s="125"/>
      <c r="KDD7" s="125"/>
      <c r="KDE7" s="125"/>
      <c r="KDF7" s="125"/>
      <c r="KDG7" s="125"/>
      <c r="KDH7" s="125"/>
      <c r="KDI7" s="125"/>
      <c r="KDJ7" s="125"/>
      <c r="KDK7" s="125"/>
      <c r="KDL7" s="125"/>
      <c r="KDM7" s="125"/>
      <c r="KDN7" s="125"/>
      <c r="KDO7" s="125"/>
      <c r="KDP7" s="125"/>
      <c r="KDQ7" s="125"/>
      <c r="KDR7" s="125"/>
      <c r="KDS7" s="125"/>
      <c r="KDT7" s="125"/>
      <c r="KDU7" s="125"/>
      <c r="KDV7" s="125"/>
      <c r="KDW7" s="125"/>
      <c r="KDX7" s="125"/>
      <c r="KDY7" s="125"/>
      <c r="KDZ7" s="125"/>
      <c r="KEA7" s="125"/>
      <c r="KEB7" s="125"/>
      <c r="KEC7" s="125"/>
      <c r="KED7" s="125"/>
      <c r="KEE7" s="125"/>
      <c r="KEF7" s="125"/>
      <c r="KEG7" s="125"/>
      <c r="KEH7" s="125"/>
      <c r="KEI7" s="125"/>
      <c r="KEJ7" s="125"/>
      <c r="KEK7" s="125"/>
      <c r="KEL7" s="125"/>
      <c r="KEM7" s="125"/>
      <c r="KEN7" s="125"/>
      <c r="KEO7" s="125"/>
      <c r="KEP7" s="125"/>
      <c r="KEQ7" s="125"/>
      <c r="KER7" s="125"/>
      <c r="KES7" s="125"/>
      <c r="KET7" s="125"/>
      <c r="KEU7" s="125"/>
      <c r="KEV7" s="125"/>
      <c r="KEW7" s="125"/>
      <c r="KEX7" s="125"/>
      <c r="KEY7" s="125"/>
      <c r="KEZ7" s="125"/>
      <c r="KFA7" s="125"/>
      <c r="KFB7" s="125"/>
      <c r="KFC7" s="125"/>
      <c r="KFD7" s="125"/>
      <c r="KFE7" s="125"/>
      <c r="KFF7" s="125"/>
      <c r="KFG7" s="125"/>
      <c r="KFH7" s="125"/>
      <c r="KFI7" s="125"/>
      <c r="KFJ7" s="125"/>
      <c r="KFK7" s="125"/>
      <c r="KFL7" s="125"/>
      <c r="KFM7" s="125"/>
      <c r="KFN7" s="125"/>
      <c r="KFO7" s="125"/>
      <c r="KFP7" s="125"/>
      <c r="KFQ7" s="125"/>
      <c r="KFR7" s="125"/>
      <c r="KFS7" s="125"/>
      <c r="KFT7" s="125"/>
      <c r="KFU7" s="125"/>
      <c r="KFV7" s="125"/>
      <c r="KFW7" s="125"/>
      <c r="KFX7" s="125"/>
      <c r="KFY7" s="125"/>
      <c r="KFZ7" s="125"/>
      <c r="KGA7" s="125"/>
      <c r="KGB7" s="125"/>
      <c r="KGC7" s="125"/>
      <c r="KGD7" s="125"/>
      <c r="KGE7" s="125"/>
      <c r="KGF7" s="125"/>
      <c r="KGG7" s="125"/>
      <c r="KGH7" s="125"/>
      <c r="KGI7" s="125"/>
      <c r="KGJ7" s="125"/>
      <c r="KGK7" s="125"/>
      <c r="KGL7" s="125"/>
      <c r="KGM7" s="125"/>
      <c r="KGN7" s="125"/>
      <c r="KGO7" s="125"/>
      <c r="KGP7" s="125"/>
      <c r="KGQ7" s="125"/>
      <c r="KGR7" s="125"/>
      <c r="KGS7" s="125"/>
      <c r="KGT7" s="125"/>
      <c r="KGU7" s="125"/>
      <c r="KGV7" s="125"/>
      <c r="KGW7" s="125"/>
      <c r="KGX7" s="125"/>
      <c r="KGY7" s="125"/>
      <c r="KGZ7" s="125"/>
      <c r="KHA7" s="125"/>
      <c r="KHB7" s="125"/>
      <c r="KHC7" s="125"/>
      <c r="KHD7" s="125"/>
      <c r="KHE7" s="125"/>
      <c r="KHF7" s="125"/>
      <c r="KHG7" s="125"/>
      <c r="KHH7" s="125"/>
      <c r="KHI7" s="125"/>
      <c r="KHJ7" s="125"/>
      <c r="KHK7" s="125"/>
      <c r="KHL7" s="125"/>
      <c r="KHM7" s="125"/>
      <c r="KHN7" s="125"/>
      <c r="KHO7" s="125"/>
      <c r="KHP7" s="125"/>
      <c r="KHQ7" s="125"/>
      <c r="KHR7" s="125"/>
      <c r="KHS7" s="125"/>
      <c r="KHT7" s="125"/>
      <c r="KHU7" s="125"/>
      <c r="KHV7" s="125"/>
      <c r="KHW7" s="125"/>
      <c r="KHX7" s="125"/>
      <c r="KHY7" s="125"/>
      <c r="KHZ7" s="125"/>
      <c r="KIA7" s="125"/>
      <c r="KIB7" s="125"/>
      <c r="KIC7" s="125"/>
      <c r="KID7" s="125"/>
      <c r="KIE7" s="125"/>
      <c r="KIF7" s="125"/>
      <c r="KIG7" s="125"/>
      <c r="KIH7" s="125"/>
      <c r="KII7" s="125"/>
      <c r="KIJ7" s="125"/>
      <c r="KIK7" s="125"/>
      <c r="KIL7" s="125"/>
      <c r="KIM7" s="125"/>
      <c r="KIN7" s="125"/>
      <c r="KIO7" s="125"/>
      <c r="KIP7" s="125"/>
      <c r="KIQ7" s="125"/>
      <c r="KIR7" s="125"/>
      <c r="KIS7" s="125"/>
      <c r="KIT7" s="125"/>
      <c r="KIU7" s="125"/>
      <c r="KIV7" s="125"/>
      <c r="KIW7" s="125"/>
      <c r="KIX7" s="125"/>
      <c r="KIY7" s="125"/>
      <c r="KIZ7" s="125"/>
      <c r="KJA7" s="125"/>
      <c r="KJB7" s="125"/>
      <c r="KJC7" s="125"/>
      <c r="KJD7" s="125"/>
      <c r="KJE7" s="125"/>
      <c r="KJF7" s="125"/>
      <c r="KJG7" s="125"/>
      <c r="KJH7" s="125"/>
      <c r="KJI7" s="125"/>
      <c r="KJJ7" s="125"/>
      <c r="KJK7" s="125"/>
      <c r="KJL7" s="125"/>
      <c r="KJM7" s="125"/>
      <c r="KJN7" s="125"/>
      <c r="KJO7" s="125"/>
      <c r="KJP7" s="125"/>
      <c r="KJQ7" s="125"/>
      <c r="KJR7" s="125"/>
      <c r="KJS7" s="125"/>
      <c r="KJT7" s="125"/>
      <c r="KJU7" s="125"/>
      <c r="KJV7" s="125"/>
      <c r="KJW7" s="125"/>
      <c r="KJX7" s="125"/>
      <c r="KJY7" s="125"/>
      <c r="KJZ7" s="125"/>
      <c r="KKA7" s="125"/>
      <c r="KKB7" s="125"/>
      <c r="KKC7" s="125"/>
      <c r="KKD7" s="125"/>
      <c r="KKE7" s="125"/>
      <c r="KKF7" s="125"/>
      <c r="KKG7" s="125"/>
      <c r="KKH7" s="125"/>
      <c r="KKI7" s="125"/>
      <c r="KKJ7" s="125"/>
      <c r="KKK7" s="125"/>
      <c r="KKL7" s="125"/>
      <c r="KKM7" s="125"/>
      <c r="KKN7" s="125"/>
      <c r="KKO7" s="125"/>
      <c r="KKP7" s="125"/>
      <c r="KKQ7" s="125"/>
      <c r="KKR7" s="125"/>
      <c r="KKS7" s="125"/>
      <c r="KKT7" s="125"/>
      <c r="KKU7" s="125"/>
      <c r="KKV7" s="125"/>
      <c r="KKW7" s="125"/>
      <c r="KKX7" s="125"/>
      <c r="KKY7" s="125"/>
      <c r="KKZ7" s="125"/>
      <c r="KLA7" s="125"/>
      <c r="KLB7" s="125"/>
      <c r="KLC7" s="125"/>
      <c r="KLD7" s="125"/>
      <c r="KLE7" s="125"/>
      <c r="KLF7" s="125"/>
      <c r="KLG7" s="125"/>
      <c r="KLH7" s="125"/>
      <c r="KLI7" s="125"/>
      <c r="KLJ7" s="125"/>
      <c r="KLK7" s="125"/>
      <c r="KLL7" s="125"/>
      <c r="KLM7" s="125"/>
      <c r="KLN7" s="125"/>
      <c r="KLO7" s="125"/>
      <c r="KLP7" s="125"/>
      <c r="KLQ7" s="125"/>
      <c r="KLR7" s="125"/>
      <c r="KLS7" s="125"/>
      <c r="KLT7" s="125"/>
      <c r="KLU7" s="125"/>
      <c r="KLV7" s="125"/>
      <c r="KLW7" s="125"/>
      <c r="KLX7" s="125"/>
      <c r="KLY7" s="125"/>
      <c r="KLZ7" s="125"/>
      <c r="KMA7" s="125"/>
      <c r="KMB7" s="125"/>
      <c r="KMC7" s="125"/>
      <c r="KMD7" s="125"/>
      <c r="KME7" s="125"/>
      <c r="KMF7" s="125"/>
      <c r="KMG7" s="125"/>
      <c r="KMH7" s="125"/>
      <c r="KMI7" s="125"/>
      <c r="KMJ7" s="125"/>
      <c r="KMK7" s="125"/>
      <c r="KML7" s="125"/>
      <c r="KMM7" s="125"/>
      <c r="KMN7" s="125"/>
      <c r="KMO7" s="125"/>
      <c r="KMP7" s="125"/>
      <c r="KMQ7" s="125"/>
      <c r="KMR7" s="125"/>
      <c r="KMS7" s="125"/>
      <c r="KMT7" s="125"/>
      <c r="KMU7" s="125"/>
      <c r="KMV7" s="125"/>
      <c r="KMW7" s="125"/>
      <c r="KMX7" s="125"/>
      <c r="KMY7" s="125"/>
      <c r="KMZ7" s="125"/>
      <c r="KNA7" s="125"/>
      <c r="KNB7" s="125"/>
      <c r="KNC7" s="125"/>
      <c r="KND7" s="125"/>
      <c r="KNE7" s="125"/>
      <c r="KNF7" s="125"/>
      <c r="KNG7" s="125"/>
      <c r="KNH7" s="125"/>
      <c r="KNI7" s="125"/>
      <c r="KNJ7" s="125"/>
      <c r="KNK7" s="125"/>
      <c r="KNL7" s="125"/>
      <c r="KNM7" s="125"/>
      <c r="KNN7" s="125"/>
      <c r="KNO7" s="125"/>
      <c r="KNP7" s="125"/>
      <c r="KNQ7" s="125"/>
      <c r="KNR7" s="125"/>
      <c r="KNS7" s="125"/>
      <c r="KNT7" s="125"/>
      <c r="KNU7" s="125"/>
      <c r="KNV7" s="125"/>
      <c r="KNW7" s="125"/>
      <c r="KNX7" s="125"/>
      <c r="KNY7" s="125"/>
      <c r="KNZ7" s="125"/>
      <c r="KOA7" s="125"/>
      <c r="KOB7" s="125"/>
      <c r="KOC7" s="125"/>
      <c r="KOD7" s="125"/>
      <c r="KOE7" s="125"/>
      <c r="KOF7" s="125"/>
      <c r="KOG7" s="125"/>
      <c r="KOH7" s="125"/>
      <c r="KOI7" s="125"/>
      <c r="KOJ7" s="125"/>
      <c r="KOK7" s="125"/>
      <c r="KOL7" s="125"/>
      <c r="KOM7" s="125"/>
      <c r="KON7" s="125"/>
      <c r="KOO7" s="125"/>
      <c r="KOP7" s="125"/>
      <c r="KOQ7" s="125"/>
      <c r="KOR7" s="125"/>
      <c r="KOS7" s="125"/>
      <c r="KOT7" s="125"/>
      <c r="KOU7" s="125"/>
      <c r="KOV7" s="125"/>
      <c r="KOW7" s="125"/>
      <c r="KOX7" s="125"/>
      <c r="KOY7" s="125"/>
      <c r="KOZ7" s="125"/>
      <c r="KPA7" s="125"/>
      <c r="KPB7" s="125"/>
      <c r="KPC7" s="125"/>
      <c r="KPD7" s="125"/>
      <c r="KPE7" s="125"/>
      <c r="KPF7" s="125"/>
      <c r="KPG7" s="125"/>
      <c r="KPH7" s="125"/>
      <c r="KPI7" s="125"/>
      <c r="KPJ7" s="125"/>
      <c r="KPK7" s="125"/>
      <c r="KPL7" s="125"/>
      <c r="KPM7" s="125"/>
      <c r="KPN7" s="125"/>
      <c r="KPO7" s="125"/>
      <c r="KPP7" s="125"/>
      <c r="KPQ7" s="125"/>
      <c r="KPR7" s="125"/>
      <c r="KPS7" s="125"/>
      <c r="KPT7" s="125"/>
      <c r="KPU7" s="125"/>
      <c r="KPV7" s="125"/>
      <c r="KPW7" s="125"/>
      <c r="KPX7" s="125"/>
      <c r="KPY7" s="125"/>
      <c r="KPZ7" s="125"/>
      <c r="KQA7" s="125"/>
      <c r="KQB7" s="125"/>
      <c r="KQC7" s="125"/>
      <c r="KQD7" s="125"/>
      <c r="KQE7" s="125"/>
      <c r="KQF7" s="125"/>
      <c r="KQG7" s="125"/>
      <c r="KQH7" s="125"/>
      <c r="KQI7" s="125"/>
      <c r="KQJ7" s="125"/>
      <c r="KQK7" s="125"/>
      <c r="KQL7" s="125"/>
      <c r="KQM7" s="125"/>
      <c r="KQN7" s="125"/>
      <c r="KQO7" s="125"/>
      <c r="KQP7" s="125"/>
      <c r="KQQ7" s="125"/>
      <c r="KQR7" s="125"/>
      <c r="KQS7" s="125"/>
      <c r="KQT7" s="125"/>
      <c r="KQU7" s="125"/>
      <c r="KQV7" s="125"/>
      <c r="KQW7" s="125"/>
      <c r="KQX7" s="125"/>
      <c r="KQY7" s="125"/>
      <c r="KQZ7" s="125"/>
      <c r="KRA7" s="125"/>
      <c r="KRB7" s="125"/>
      <c r="KRC7" s="125"/>
      <c r="KRD7" s="125"/>
      <c r="KRE7" s="125"/>
      <c r="KRF7" s="125"/>
      <c r="KRG7" s="125"/>
      <c r="KRH7" s="125"/>
      <c r="KRI7" s="125"/>
      <c r="KRJ7" s="125"/>
      <c r="KRK7" s="125"/>
      <c r="KRL7" s="125"/>
      <c r="KRM7" s="125"/>
      <c r="KRN7" s="125"/>
      <c r="KRO7" s="125"/>
      <c r="KRP7" s="125"/>
      <c r="KRQ7" s="125"/>
      <c r="KRR7" s="125"/>
      <c r="KRS7" s="125"/>
      <c r="KRT7" s="125"/>
      <c r="KRU7" s="125"/>
      <c r="KRV7" s="125"/>
      <c r="KRW7" s="125"/>
      <c r="KRX7" s="125"/>
      <c r="KRY7" s="125"/>
      <c r="KRZ7" s="125"/>
      <c r="KSA7" s="125"/>
      <c r="KSB7" s="125"/>
      <c r="KSC7" s="125"/>
      <c r="KSD7" s="125"/>
      <c r="KSE7" s="125"/>
      <c r="KSF7" s="125"/>
      <c r="KSG7" s="125"/>
      <c r="KSH7" s="125"/>
      <c r="KSI7" s="125"/>
      <c r="KSJ7" s="125"/>
      <c r="KSK7" s="125"/>
      <c r="KSL7" s="125"/>
      <c r="KSM7" s="125"/>
      <c r="KSN7" s="125"/>
      <c r="KSO7" s="125"/>
      <c r="KSP7" s="125"/>
      <c r="KSQ7" s="125"/>
      <c r="KSR7" s="125"/>
      <c r="KSS7" s="125"/>
      <c r="KST7" s="125"/>
      <c r="KSU7" s="125"/>
      <c r="KSV7" s="125"/>
      <c r="KSW7" s="125"/>
      <c r="KSX7" s="125"/>
      <c r="KSY7" s="125"/>
      <c r="KSZ7" s="125"/>
      <c r="KTA7" s="125"/>
      <c r="KTB7" s="125"/>
      <c r="KTC7" s="125"/>
      <c r="KTD7" s="125"/>
      <c r="KTE7" s="125"/>
      <c r="KTF7" s="125"/>
      <c r="KTG7" s="125"/>
      <c r="KTH7" s="125"/>
      <c r="KTI7" s="125"/>
      <c r="KTJ7" s="125"/>
      <c r="KTK7" s="125"/>
      <c r="KTL7" s="125"/>
      <c r="KTM7" s="125"/>
      <c r="KTN7" s="125"/>
      <c r="KTO7" s="125"/>
      <c r="KTP7" s="125"/>
      <c r="KTQ7" s="125"/>
      <c r="KTR7" s="125"/>
      <c r="KTS7" s="125"/>
      <c r="KTT7" s="125"/>
      <c r="KTU7" s="125"/>
      <c r="KTV7" s="125"/>
      <c r="KTW7" s="125"/>
      <c r="KTX7" s="125"/>
      <c r="KTY7" s="125"/>
      <c r="KTZ7" s="125"/>
      <c r="KUA7" s="125"/>
      <c r="KUB7" s="125"/>
      <c r="KUC7" s="125"/>
      <c r="KUD7" s="125"/>
      <c r="KUE7" s="125"/>
      <c r="KUF7" s="125"/>
      <c r="KUG7" s="125"/>
      <c r="KUH7" s="125"/>
      <c r="KUI7" s="125"/>
      <c r="KUJ7" s="125"/>
      <c r="KUK7" s="125"/>
      <c r="KUL7" s="125"/>
      <c r="KUM7" s="125"/>
      <c r="KUN7" s="125"/>
      <c r="KUO7" s="125"/>
      <c r="KUP7" s="125"/>
      <c r="KUQ7" s="125"/>
      <c r="KUR7" s="125"/>
      <c r="KUS7" s="125"/>
      <c r="KUT7" s="125"/>
      <c r="KUU7" s="125"/>
      <c r="KUV7" s="125"/>
      <c r="KUW7" s="125"/>
      <c r="KUX7" s="125"/>
      <c r="KUY7" s="125"/>
      <c r="KUZ7" s="125"/>
      <c r="KVA7" s="125"/>
      <c r="KVB7" s="125"/>
      <c r="KVC7" s="125"/>
      <c r="KVD7" s="125"/>
      <c r="KVE7" s="125"/>
      <c r="KVF7" s="125"/>
      <c r="KVG7" s="125"/>
      <c r="KVH7" s="125"/>
      <c r="KVI7" s="125"/>
      <c r="KVJ7" s="125"/>
      <c r="KVK7" s="125"/>
      <c r="KVL7" s="125"/>
      <c r="KVM7" s="125"/>
      <c r="KVN7" s="125"/>
      <c r="KVO7" s="125"/>
      <c r="KVP7" s="125"/>
      <c r="KVQ7" s="125"/>
      <c r="KVR7" s="125"/>
      <c r="KVS7" s="125"/>
      <c r="KVT7" s="125"/>
      <c r="KVU7" s="125"/>
      <c r="KVV7" s="125"/>
      <c r="KVW7" s="125"/>
      <c r="KVX7" s="125"/>
      <c r="KVY7" s="125"/>
      <c r="KVZ7" s="125"/>
      <c r="KWA7" s="125"/>
      <c r="KWB7" s="125"/>
      <c r="KWC7" s="125"/>
      <c r="KWD7" s="125"/>
      <c r="KWE7" s="125"/>
      <c r="KWF7" s="125"/>
      <c r="KWG7" s="125"/>
      <c r="KWH7" s="125"/>
      <c r="KWI7" s="125"/>
      <c r="KWJ7" s="125"/>
      <c r="KWK7" s="125"/>
      <c r="KWL7" s="125"/>
      <c r="KWM7" s="125"/>
      <c r="KWN7" s="125"/>
      <c r="KWO7" s="125"/>
      <c r="KWP7" s="125"/>
      <c r="KWQ7" s="125"/>
      <c r="KWR7" s="125"/>
      <c r="KWS7" s="125"/>
      <c r="KWT7" s="125"/>
      <c r="KWU7" s="125"/>
      <c r="KWV7" s="125"/>
      <c r="KWW7" s="125"/>
      <c r="KWX7" s="125"/>
      <c r="KWY7" s="125"/>
      <c r="KWZ7" s="125"/>
      <c r="KXA7" s="125"/>
      <c r="KXB7" s="125"/>
      <c r="KXC7" s="125"/>
      <c r="KXD7" s="125"/>
      <c r="KXE7" s="125"/>
      <c r="KXF7" s="125"/>
      <c r="KXG7" s="125"/>
      <c r="KXH7" s="125"/>
      <c r="KXI7" s="125"/>
      <c r="KXJ7" s="125"/>
      <c r="KXK7" s="125"/>
      <c r="KXL7" s="125"/>
      <c r="KXM7" s="125"/>
      <c r="KXN7" s="125"/>
      <c r="KXO7" s="125"/>
      <c r="KXP7" s="125"/>
      <c r="KXQ7" s="125"/>
      <c r="KXR7" s="125"/>
      <c r="KXS7" s="125"/>
      <c r="KXT7" s="125"/>
      <c r="KXU7" s="125"/>
      <c r="KXV7" s="125"/>
      <c r="KXW7" s="125"/>
      <c r="KXX7" s="125"/>
      <c r="KXY7" s="125"/>
      <c r="KXZ7" s="125"/>
      <c r="KYA7" s="125"/>
      <c r="KYB7" s="125"/>
      <c r="KYC7" s="125"/>
      <c r="KYD7" s="125"/>
      <c r="KYE7" s="125"/>
      <c r="KYF7" s="125"/>
      <c r="KYG7" s="125"/>
      <c r="KYH7" s="125"/>
      <c r="KYI7" s="125"/>
      <c r="KYJ7" s="125"/>
      <c r="KYK7" s="125"/>
      <c r="KYL7" s="125"/>
      <c r="KYM7" s="125"/>
      <c r="KYN7" s="125"/>
      <c r="KYO7" s="125"/>
      <c r="KYP7" s="125"/>
      <c r="KYQ7" s="125"/>
      <c r="KYR7" s="125"/>
      <c r="KYS7" s="125"/>
      <c r="KYT7" s="125"/>
      <c r="KYU7" s="125"/>
      <c r="KYV7" s="125"/>
      <c r="KYW7" s="125"/>
      <c r="KYX7" s="125"/>
      <c r="KYY7" s="125"/>
      <c r="KYZ7" s="125"/>
      <c r="KZA7" s="125"/>
      <c r="KZB7" s="125"/>
      <c r="KZC7" s="125"/>
      <c r="KZD7" s="125"/>
      <c r="KZE7" s="125"/>
      <c r="KZF7" s="125"/>
      <c r="KZG7" s="125"/>
      <c r="KZH7" s="125"/>
      <c r="KZI7" s="125"/>
      <c r="KZJ7" s="125"/>
      <c r="KZK7" s="125"/>
      <c r="KZL7" s="125"/>
      <c r="KZM7" s="125"/>
      <c r="KZN7" s="125"/>
      <c r="KZO7" s="125"/>
      <c r="KZP7" s="125"/>
      <c r="KZQ7" s="125"/>
      <c r="KZR7" s="125"/>
      <c r="KZS7" s="125"/>
      <c r="KZT7" s="125"/>
      <c r="KZU7" s="125"/>
      <c r="KZV7" s="125"/>
      <c r="KZW7" s="125"/>
      <c r="KZX7" s="125"/>
      <c r="KZY7" s="125"/>
      <c r="KZZ7" s="125"/>
      <c r="LAA7" s="125"/>
      <c r="LAB7" s="125"/>
      <c r="LAC7" s="125"/>
      <c r="LAD7" s="125"/>
      <c r="LAE7" s="125"/>
      <c r="LAF7" s="125"/>
      <c r="LAG7" s="125"/>
      <c r="LAH7" s="125"/>
      <c r="LAI7" s="125"/>
      <c r="LAJ7" s="125"/>
      <c r="LAK7" s="125"/>
      <c r="LAL7" s="125"/>
      <c r="LAM7" s="125"/>
      <c r="LAN7" s="125"/>
      <c r="LAO7" s="125"/>
      <c r="LAP7" s="125"/>
      <c r="LAQ7" s="125"/>
      <c r="LAR7" s="125"/>
      <c r="LAS7" s="125"/>
      <c r="LAT7" s="125"/>
      <c r="LAU7" s="125"/>
      <c r="LAV7" s="125"/>
      <c r="LAW7" s="125"/>
      <c r="LAX7" s="125"/>
      <c r="LAY7" s="125"/>
      <c r="LAZ7" s="125"/>
      <c r="LBA7" s="125"/>
      <c r="LBB7" s="125"/>
      <c r="LBC7" s="125"/>
      <c r="LBD7" s="125"/>
      <c r="LBE7" s="125"/>
      <c r="LBF7" s="125"/>
      <c r="LBG7" s="125"/>
      <c r="LBH7" s="125"/>
      <c r="LBI7" s="125"/>
      <c r="LBJ7" s="125"/>
      <c r="LBK7" s="125"/>
      <c r="LBL7" s="125"/>
      <c r="LBM7" s="125"/>
      <c r="LBN7" s="125"/>
      <c r="LBO7" s="125"/>
      <c r="LBP7" s="125"/>
      <c r="LBQ7" s="125"/>
      <c r="LBR7" s="125"/>
      <c r="LBS7" s="125"/>
      <c r="LBT7" s="125"/>
      <c r="LBU7" s="125"/>
      <c r="LBV7" s="125"/>
      <c r="LBW7" s="125"/>
      <c r="LBX7" s="125"/>
      <c r="LBY7" s="125"/>
      <c r="LBZ7" s="125"/>
      <c r="LCA7" s="125"/>
      <c r="LCB7" s="125"/>
      <c r="LCC7" s="125"/>
      <c r="LCD7" s="125"/>
      <c r="LCE7" s="125"/>
      <c r="LCF7" s="125"/>
      <c r="LCG7" s="125"/>
      <c r="LCH7" s="125"/>
      <c r="LCI7" s="125"/>
      <c r="LCJ7" s="125"/>
      <c r="LCK7" s="125"/>
      <c r="LCL7" s="125"/>
      <c r="LCM7" s="125"/>
      <c r="LCN7" s="125"/>
      <c r="LCO7" s="125"/>
      <c r="LCP7" s="125"/>
      <c r="LCQ7" s="125"/>
      <c r="LCR7" s="125"/>
      <c r="LCS7" s="125"/>
      <c r="LCT7" s="125"/>
      <c r="LCU7" s="125"/>
      <c r="LCV7" s="125"/>
      <c r="LCW7" s="125"/>
      <c r="LCX7" s="125"/>
      <c r="LCY7" s="125"/>
      <c r="LCZ7" s="125"/>
      <c r="LDA7" s="125"/>
      <c r="LDB7" s="125"/>
      <c r="LDC7" s="125"/>
      <c r="LDD7" s="125"/>
      <c r="LDE7" s="125"/>
      <c r="LDF7" s="125"/>
      <c r="LDG7" s="125"/>
      <c r="LDH7" s="125"/>
      <c r="LDI7" s="125"/>
      <c r="LDJ7" s="125"/>
      <c r="LDK7" s="125"/>
      <c r="LDL7" s="125"/>
      <c r="LDM7" s="125"/>
      <c r="LDN7" s="125"/>
      <c r="LDO7" s="125"/>
      <c r="LDP7" s="125"/>
      <c r="LDQ7" s="125"/>
      <c r="LDR7" s="125"/>
      <c r="LDS7" s="125"/>
      <c r="LDT7" s="125"/>
      <c r="LDU7" s="125"/>
      <c r="LDV7" s="125"/>
      <c r="LDW7" s="125"/>
      <c r="LDX7" s="125"/>
      <c r="LDY7" s="125"/>
      <c r="LDZ7" s="125"/>
      <c r="LEA7" s="125"/>
      <c r="LEB7" s="125"/>
      <c r="LEC7" s="125"/>
      <c r="LED7" s="125"/>
      <c r="LEE7" s="125"/>
      <c r="LEF7" s="125"/>
      <c r="LEG7" s="125"/>
      <c r="LEH7" s="125"/>
      <c r="LEI7" s="125"/>
      <c r="LEJ7" s="125"/>
      <c r="LEK7" s="125"/>
      <c r="LEL7" s="125"/>
      <c r="LEM7" s="125"/>
      <c r="LEN7" s="125"/>
      <c r="LEO7" s="125"/>
      <c r="LEP7" s="125"/>
      <c r="LEQ7" s="125"/>
      <c r="LER7" s="125"/>
      <c r="LES7" s="125"/>
      <c r="LET7" s="125"/>
      <c r="LEU7" s="125"/>
      <c r="LEV7" s="125"/>
      <c r="LEW7" s="125"/>
      <c r="LEX7" s="125"/>
      <c r="LEY7" s="125"/>
      <c r="LEZ7" s="125"/>
      <c r="LFA7" s="125"/>
      <c r="LFB7" s="125"/>
      <c r="LFC7" s="125"/>
      <c r="LFD7" s="125"/>
      <c r="LFE7" s="125"/>
      <c r="LFF7" s="125"/>
      <c r="LFG7" s="125"/>
      <c r="LFH7" s="125"/>
      <c r="LFI7" s="125"/>
      <c r="LFJ7" s="125"/>
      <c r="LFK7" s="125"/>
      <c r="LFL7" s="125"/>
      <c r="LFM7" s="125"/>
      <c r="LFN7" s="125"/>
      <c r="LFO7" s="125"/>
      <c r="LFP7" s="125"/>
      <c r="LFQ7" s="125"/>
      <c r="LFR7" s="125"/>
      <c r="LFS7" s="125"/>
      <c r="LFT7" s="125"/>
      <c r="LFU7" s="125"/>
      <c r="LFV7" s="125"/>
      <c r="LFW7" s="125"/>
      <c r="LFX7" s="125"/>
      <c r="LFY7" s="125"/>
      <c r="LFZ7" s="125"/>
      <c r="LGA7" s="125"/>
      <c r="LGB7" s="125"/>
      <c r="LGC7" s="125"/>
      <c r="LGD7" s="125"/>
      <c r="LGE7" s="125"/>
      <c r="LGF7" s="125"/>
      <c r="LGG7" s="125"/>
      <c r="LGH7" s="125"/>
      <c r="LGI7" s="125"/>
      <c r="LGJ7" s="125"/>
      <c r="LGK7" s="125"/>
      <c r="LGL7" s="125"/>
      <c r="LGM7" s="125"/>
      <c r="LGN7" s="125"/>
      <c r="LGO7" s="125"/>
      <c r="LGP7" s="125"/>
      <c r="LGQ7" s="125"/>
      <c r="LGR7" s="125"/>
      <c r="LGS7" s="125"/>
      <c r="LGT7" s="125"/>
      <c r="LGU7" s="125"/>
      <c r="LGV7" s="125"/>
      <c r="LGW7" s="125"/>
      <c r="LGX7" s="125"/>
      <c r="LGY7" s="125"/>
      <c r="LGZ7" s="125"/>
      <c r="LHA7" s="125"/>
      <c r="LHB7" s="125"/>
      <c r="LHC7" s="125"/>
      <c r="LHD7" s="125"/>
      <c r="LHE7" s="125"/>
      <c r="LHF7" s="125"/>
      <c r="LHG7" s="125"/>
      <c r="LHH7" s="125"/>
      <c r="LHI7" s="125"/>
      <c r="LHJ7" s="125"/>
      <c r="LHK7" s="125"/>
      <c r="LHL7" s="125"/>
      <c r="LHM7" s="125"/>
      <c r="LHN7" s="125"/>
      <c r="LHO7" s="125"/>
      <c r="LHP7" s="125"/>
      <c r="LHQ7" s="125"/>
      <c r="LHR7" s="125"/>
      <c r="LHS7" s="125"/>
      <c r="LHT7" s="125"/>
      <c r="LHU7" s="125"/>
      <c r="LHV7" s="125"/>
      <c r="LHW7" s="125"/>
      <c r="LHX7" s="125"/>
      <c r="LHY7" s="125"/>
      <c r="LHZ7" s="125"/>
      <c r="LIA7" s="125"/>
      <c r="LIB7" s="125"/>
      <c r="LIC7" s="125"/>
      <c r="LID7" s="125"/>
      <c r="LIE7" s="125"/>
      <c r="LIF7" s="125"/>
      <c r="LIG7" s="125"/>
      <c r="LIH7" s="125"/>
      <c r="LII7" s="125"/>
      <c r="LIJ7" s="125"/>
      <c r="LIK7" s="125"/>
      <c r="LIL7" s="125"/>
      <c r="LIM7" s="125"/>
      <c r="LIN7" s="125"/>
      <c r="LIO7" s="125"/>
      <c r="LIP7" s="125"/>
      <c r="LIQ7" s="125"/>
      <c r="LIR7" s="125"/>
      <c r="LIS7" s="125"/>
      <c r="LIT7" s="125"/>
      <c r="LIU7" s="125"/>
      <c r="LIV7" s="125"/>
      <c r="LIW7" s="125"/>
      <c r="LIX7" s="125"/>
      <c r="LIY7" s="125"/>
      <c r="LIZ7" s="125"/>
      <c r="LJA7" s="125"/>
      <c r="LJB7" s="125"/>
      <c r="LJC7" s="125"/>
      <c r="LJD7" s="125"/>
      <c r="LJE7" s="125"/>
      <c r="LJF7" s="125"/>
      <c r="LJG7" s="125"/>
      <c r="LJH7" s="125"/>
      <c r="LJI7" s="125"/>
      <c r="LJJ7" s="125"/>
      <c r="LJK7" s="125"/>
      <c r="LJL7" s="125"/>
      <c r="LJM7" s="125"/>
      <c r="LJN7" s="125"/>
      <c r="LJO7" s="125"/>
      <c r="LJP7" s="125"/>
      <c r="LJQ7" s="125"/>
      <c r="LJR7" s="125"/>
      <c r="LJS7" s="125"/>
      <c r="LJT7" s="125"/>
      <c r="LJU7" s="125"/>
      <c r="LJV7" s="125"/>
      <c r="LJW7" s="125"/>
      <c r="LJX7" s="125"/>
      <c r="LJY7" s="125"/>
      <c r="LJZ7" s="125"/>
      <c r="LKA7" s="125"/>
      <c r="LKB7" s="125"/>
      <c r="LKC7" s="125"/>
      <c r="LKD7" s="125"/>
      <c r="LKE7" s="125"/>
      <c r="LKF7" s="125"/>
      <c r="LKG7" s="125"/>
      <c r="LKH7" s="125"/>
      <c r="LKI7" s="125"/>
      <c r="LKJ7" s="125"/>
      <c r="LKK7" s="125"/>
      <c r="LKL7" s="125"/>
      <c r="LKM7" s="125"/>
      <c r="LKN7" s="125"/>
      <c r="LKO7" s="125"/>
      <c r="LKP7" s="125"/>
      <c r="LKQ7" s="125"/>
      <c r="LKR7" s="125"/>
      <c r="LKS7" s="125"/>
      <c r="LKT7" s="125"/>
      <c r="LKU7" s="125"/>
      <c r="LKV7" s="125"/>
      <c r="LKW7" s="125"/>
      <c r="LKX7" s="125"/>
      <c r="LKY7" s="125"/>
      <c r="LKZ7" s="125"/>
      <c r="LLA7" s="125"/>
      <c r="LLB7" s="125"/>
      <c r="LLC7" s="125"/>
      <c r="LLD7" s="125"/>
      <c r="LLE7" s="125"/>
      <c r="LLF7" s="125"/>
      <c r="LLG7" s="125"/>
      <c r="LLH7" s="125"/>
      <c r="LLI7" s="125"/>
      <c r="LLJ7" s="125"/>
      <c r="LLK7" s="125"/>
      <c r="LLL7" s="125"/>
      <c r="LLM7" s="125"/>
      <c r="LLN7" s="125"/>
      <c r="LLO7" s="125"/>
      <c r="LLP7" s="125"/>
      <c r="LLQ7" s="125"/>
      <c r="LLR7" s="125"/>
      <c r="LLS7" s="125"/>
      <c r="LLT7" s="125"/>
      <c r="LLU7" s="125"/>
      <c r="LLV7" s="125"/>
      <c r="LLW7" s="125"/>
      <c r="LLX7" s="125"/>
      <c r="LLY7" s="125"/>
      <c r="LLZ7" s="125"/>
      <c r="LMA7" s="125"/>
      <c r="LMB7" s="125"/>
      <c r="LMC7" s="125"/>
      <c r="LMD7" s="125"/>
      <c r="LME7" s="125"/>
      <c r="LMF7" s="125"/>
      <c r="LMG7" s="125"/>
      <c r="LMH7" s="125"/>
      <c r="LMI7" s="125"/>
      <c r="LMJ7" s="125"/>
      <c r="LMK7" s="125"/>
      <c r="LML7" s="125"/>
      <c r="LMM7" s="125"/>
      <c r="LMN7" s="125"/>
      <c r="LMO7" s="125"/>
      <c r="LMP7" s="125"/>
      <c r="LMQ7" s="125"/>
      <c r="LMR7" s="125"/>
      <c r="LMS7" s="125"/>
      <c r="LMT7" s="125"/>
      <c r="LMU7" s="125"/>
      <c r="LMV7" s="125"/>
      <c r="LMW7" s="125"/>
      <c r="LMX7" s="125"/>
      <c r="LMY7" s="125"/>
      <c r="LMZ7" s="125"/>
      <c r="LNA7" s="125"/>
      <c r="LNB7" s="125"/>
      <c r="LNC7" s="125"/>
      <c r="LND7" s="125"/>
      <c r="LNE7" s="125"/>
      <c r="LNF7" s="125"/>
      <c r="LNG7" s="125"/>
      <c r="LNH7" s="125"/>
      <c r="LNI7" s="125"/>
      <c r="LNJ7" s="125"/>
      <c r="LNK7" s="125"/>
      <c r="LNL7" s="125"/>
      <c r="LNM7" s="125"/>
      <c r="LNN7" s="125"/>
      <c r="LNO7" s="125"/>
      <c r="LNP7" s="125"/>
      <c r="LNQ7" s="125"/>
      <c r="LNR7" s="125"/>
      <c r="LNS7" s="125"/>
      <c r="LNT7" s="125"/>
      <c r="LNU7" s="125"/>
      <c r="LNV7" s="125"/>
      <c r="LNW7" s="125"/>
      <c r="LNX7" s="125"/>
      <c r="LNY7" s="125"/>
      <c r="LNZ7" s="125"/>
      <c r="LOA7" s="125"/>
      <c r="LOB7" s="125"/>
      <c r="LOC7" s="125"/>
      <c r="LOD7" s="125"/>
      <c r="LOE7" s="125"/>
      <c r="LOF7" s="125"/>
      <c r="LOG7" s="125"/>
      <c r="LOH7" s="125"/>
      <c r="LOI7" s="125"/>
      <c r="LOJ7" s="125"/>
      <c r="LOK7" s="125"/>
      <c r="LOL7" s="125"/>
      <c r="LOM7" s="125"/>
      <c r="LON7" s="125"/>
      <c r="LOO7" s="125"/>
      <c r="LOP7" s="125"/>
      <c r="LOQ7" s="125"/>
      <c r="LOR7" s="125"/>
      <c r="LOS7" s="125"/>
      <c r="LOT7" s="125"/>
      <c r="LOU7" s="125"/>
      <c r="LOV7" s="125"/>
      <c r="LOW7" s="125"/>
      <c r="LOX7" s="125"/>
      <c r="LOY7" s="125"/>
      <c r="LOZ7" s="125"/>
      <c r="LPA7" s="125"/>
      <c r="LPB7" s="125"/>
      <c r="LPC7" s="125"/>
      <c r="LPD7" s="125"/>
      <c r="LPE7" s="125"/>
      <c r="LPF7" s="125"/>
      <c r="LPG7" s="125"/>
      <c r="LPH7" s="125"/>
      <c r="LPI7" s="125"/>
      <c r="LPJ7" s="125"/>
      <c r="LPK7" s="125"/>
      <c r="LPL7" s="125"/>
      <c r="LPM7" s="125"/>
      <c r="LPN7" s="125"/>
      <c r="LPO7" s="125"/>
      <c r="LPP7" s="125"/>
      <c r="LPQ7" s="125"/>
      <c r="LPR7" s="125"/>
      <c r="LPS7" s="125"/>
      <c r="LPT7" s="125"/>
      <c r="LPU7" s="125"/>
      <c r="LPV7" s="125"/>
      <c r="LPW7" s="125"/>
      <c r="LPX7" s="125"/>
      <c r="LPY7" s="125"/>
      <c r="LPZ7" s="125"/>
      <c r="LQA7" s="125"/>
      <c r="LQB7" s="125"/>
      <c r="LQC7" s="125"/>
      <c r="LQD7" s="125"/>
      <c r="LQE7" s="125"/>
      <c r="LQF7" s="125"/>
      <c r="LQG7" s="125"/>
      <c r="LQH7" s="125"/>
      <c r="LQI7" s="125"/>
      <c r="LQJ7" s="125"/>
      <c r="LQK7" s="125"/>
      <c r="LQL7" s="125"/>
      <c r="LQM7" s="125"/>
      <c r="LQN7" s="125"/>
      <c r="LQO7" s="125"/>
      <c r="LQP7" s="125"/>
      <c r="LQQ7" s="125"/>
      <c r="LQR7" s="125"/>
      <c r="LQS7" s="125"/>
      <c r="LQT7" s="125"/>
      <c r="LQU7" s="125"/>
      <c r="LQV7" s="125"/>
      <c r="LQW7" s="125"/>
      <c r="LQX7" s="125"/>
      <c r="LQY7" s="125"/>
      <c r="LQZ7" s="125"/>
      <c r="LRA7" s="125"/>
      <c r="LRB7" s="125"/>
      <c r="LRC7" s="125"/>
      <c r="LRD7" s="125"/>
      <c r="LRE7" s="125"/>
      <c r="LRF7" s="125"/>
      <c r="LRG7" s="125"/>
      <c r="LRH7" s="125"/>
      <c r="LRI7" s="125"/>
      <c r="LRJ7" s="125"/>
      <c r="LRK7" s="125"/>
      <c r="LRL7" s="125"/>
      <c r="LRM7" s="125"/>
      <c r="LRN7" s="125"/>
      <c r="LRO7" s="125"/>
      <c r="LRP7" s="125"/>
      <c r="LRQ7" s="125"/>
      <c r="LRR7" s="125"/>
      <c r="LRS7" s="125"/>
      <c r="LRT7" s="125"/>
      <c r="LRU7" s="125"/>
      <c r="LRV7" s="125"/>
      <c r="LRW7" s="125"/>
      <c r="LRX7" s="125"/>
      <c r="LRY7" s="125"/>
      <c r="LRZ7" s="125"/>
      <c r="LSA7" s="125"/>
      <c r="LSB7" s="125"/>
      <c r="LSC7" s="125"/>
      <c r="LSD7" s="125"/>
      <c r="LSE7" s="125"/>
      <c r="LSF7" s="125"/>
      <c r="LSG7" s="125"/>
      <c r="LSH7" s="125"/>
      <c r="LSI7" s="125"/>
      <c r="LSJ7" s="125"/>
      <c r="LSK7" s="125"/>
      <c r="LSL7" s="125"/>
      <c r="LSM7" s="125"/>
      <c r="LSN7" s="125"/>
      <c r="LSO7" s="125"/>
      <c r="LSP7" s="125"/>
      <c r="LSQ7" s="125"/>
      <c r="LSR7" s="125"/>
      <c r="LSS7" s="125"/>
      <c r="LST7" s="125"/>
      <c r="LSU7" s="125"/>
      <c r="LSV7" s="125"/>
      <c r="LSW7" s="125"/>
      <c r="LSX7" s="125"/>
      <c r="LSY7" s="125"/>
      <c r="LSZ7" s="125"/>
      <c r="LTA7" s="125"/>
      <c r="LTB7" s="125"/>
      <c r="LTC7" s="125"/>
      <c r="LTD7" s="125"/>
      <c r="LTE7" s="125"/>
      <c r="LTF7" s="125"/>
      <c r="LTG7" s="125"/>
      <c r="LTH7" s="125"/>
      <c r="LTI7" s="125"/>
      <c r="LTJ7" s="125"/>
      <c r="LTK7" s="125"/>
      <c r="LTL7" s="125"/>
      <c r="LTM7" s="125"/>
      <c r="LTN7" s="125"/>
      <c r="LTO7" s="125"/>
      <c r="LTP7" s="125"/>
      <c r="LTQ7" s="125"/>
      <c r="LTR7" s="125"/>
      <c r="LTS7" s="125"/>
      <c r="LTT7" s="125"/>
      <c r="LTU7" s="125"/>
      <c r="LTV7" s="125"/>
      <c r="LTW7" s="125"/>
      <c r="LTX7" s="125"/>
      <c r="LTY7" s="125"/>
      <c r="LTZ7" s="125"/>
      <c r="LUA7" s="125"/>
      <c r="LUB7" s="125"/>
      <c r="LUC7" s="125"/>
      <c r="LUD7" s="125"/>
      <c r="LUE7" s="125"/>
      <c r="LUF7" s="125"/>
      <c r="LUG7" s="125"/>
      <c r="LUH7" s="125"/>
      <c r="LUI7" s="125"/>
      <c r="LUJ7" s="125"/>
      <c r="LUK7" s="125"/>
      <c r="LUL7" s="125"/>
      <c r="LUM7" s="125"/>
      <c r="LUN7" s="125"/>
      <c r="LUO7" s="125"/>
      <c r="LUP7" s="125"/>
      <c r="LUQ7" s="125"/>
      <c r="LUR7" s="125"/>
      <c r="LUS7" s="125"/>
      <c r="LUT7" s="125"/>
      <c r="LUU7" s="125"/>
      <c r="LUV7" s="125"/>
      <c r="LUW7" s="125"/>
      <c r="LUX7" s="125"/>
      <c r="LUY7" s="125"/>
      <c r="LUZ7" s="125"/>
      <c r="LVA7" s="125"/>
      <c r="LVB7" s="125"/>
      <c r="LVC7" s="125"/>
      <c r="LVD7" s="125"/>
      <c r="LVE7" s="125"/>
      <c r="LVF7" s="125"/>
      <c r="LVG7" s="125"/>
      <c r="LVH7" s="125"/>
      <c r="LVI7" s="125"/>
      <c r="LVJ7" s="125"/>
      <c r="LVK7" s="125"/>
      <c r="LVL7" s="125"/>
      <c r="LVM7" s="125"/>
      <c r="LVN7" s="125"/>
      <c r="LVO7" s="125"/>
      <c r="LVP7" s="125"/>
      <c r="LVQ7" s="125"/>
      <c r="LVR7" s="125"/>
      <c r="LVS7" s="125"/>
      <c r="LVT7" s="125"/>
      <c r="LVU7" s="125"/>
      <c r="LVV7" s="125"/>
      <c r="LVW7" s="125"/>
      <c r="LVX7" s="125"/>
      <c r="LVY7" s="125"/>
      <c r="LVZ7" s="125"/>
      <c r="LWA7" s="125"/>
      <c r="LWB7" s="125"/>
      <c r="LWC7" s="125"/>
      <c r="LWD7" s="125"/>
      <c r="LWE7" s="125"/>
      <c r="LWF7" s="125"/>
      <c r="LWG7" s="125"/>
      <c r="LWH7" s="125"/>
      <c r="LWI7" s="125"/>
      <c r="LWJ7" s="125"/>
      <c r="LWK7" s="125"/>
      <c r="LWL7" s="125"/>
      <c r="LWM7" s="125"/>
      <c r="LWN7" s="125"/>
      <c r="LWO7" s="125"/>
      <c r="LWP7" s="125"/>
      <c r="LWQ7" s="125"/>
      <c r="LWR7" s="125"/>
      <c r="LWS7" s="125"/>
      <c r="LWT7" s="125"/>
      <c r="LWU7" s="125"/>
      <c r="LWV7" s="125"/>
      <c r="LWW7" s="125"/>
      <c r="LWX7" s="125"/>
      <c r="LWY7" s="125"/>
      <c r="LWZ7" s="125"/>
      <c r="LXA7" s="125"/>
      <c r="LXB7" s="125"/>
      <c r="LXC7" s="125"/>
      <c r="LXD7" s="125"/>
      <c r="LXE7" s="125"/>
      <c r="LXF7" s="125"/>
      <c r="LXG7" s="125"/>
      <c r="LXH7" s="125"/>
      <c r="LXI7" s="125"/>
      <c r="LXJ7" s="125"/>
      <c r="LXK7" s="125"/>
      <c r="LXL7" s="125"/>
      <c r="LXM7" s="125"/>
      <c r="LXN7" s="125"/>
      <c r="LXO7" s="125"/>
      <c r="LXP7" s="125"/>
      <c r="LXQ7" s="125"/>
      <c r="LXR7" s="125"/>
      <c r="LXS7" s="125"/>
      <c r="LXT7" s="125"/>
      <c r="LXU7" s="125"/>
      <c r="LXV7" s="125"/>
      <c r="LXW7" s="125"/>
      <c r="LXX7" s="125"/>
      <c r="LXY7" s="125"/>
      <c r="LXZ7" s="125"/>
      <c r="LYA7" s="125"/>
      <c r="LYB7" s="125"/>
      <c r="LYC7" s="125"/>
      <c r="LYD7" s="125"/>
      <c r="LYE7" s="125"/>
      <c r="LYF7" s="125"/>
      <c r="LYG7" s="125"/>
      <c r="LYH7" s="125"/>
      <c r="LYI7" s="125"/>
      <c r="LYJ7" s="125"/>
      <c r="LYK7" s="125"/>
      <c r="LYL7" s="125"/>
      <c r="LYM7" s="125"/>
      <c r="LYN7" s="125"/>
      <c r="LYO7" s="125"/>
      <c r="LYP7" s="125"/>
      <c r="LYQ7" s="125"/>
      <c r="LYR7" s="125"/>
      <c r="LYS7" s="125"/>
      <c r="LYT7" s="125"/>
      <c r="LYU7" s="125"/>
      <c r="LYV7" s="125"/>
      <c r="LYW7" s="125"/>
      <c r="LYX7" s="125"/>
      <c r="LYY7" s="125"/>
      <c r="LYZ7" s="125"/>
      <c r="LZA7" s="125"/>
      <c r="LZB7" s="125"/>
      <c r="LZC7" s="125"/>
      <c r="LZD7" s="125"/>
      <c r="LZE7" s="125"/>
      <c r="LZF7" s="125"/>
      <c r="LZG7" s="125"/>
      <c r="LZH7" s="125"/>
      <c r="LZI7" s="125"/>
      <c r="LZJ7" s="125"/>
      <c r="LZK7" s="125"/>
      <c r="LZL7" s="125"/>
      <c r="LZM7" s="125"/>
      <c r="LZN7" s="125"/>
      <c r="LZO7" s="125"/>
      <c r="LZP7" s="125"/>
      <c r="LZQ7" s="125"/>
      <c r="LZR7" s="125"/>
      <c r="LZS7" s="125"/>
      <c r="LZT7" s="125"/>
      <c r="LZU7" s="125"/>
      <c r="LZV7" s="125"/>
      <c r="LZW7" s="125"/>
      <c r="LZX7" s="125"/>
      <c r="LZY7" s="125"/>
      <c r="LZZ7" s="125"/>
      <c r="MAA7" s="125"/>
      <c r="MAB7" s="125"/>
      <c r="MAC7" s="125"/>
      <c r="MAD7" s="125"/>
      <c r="MAE7" s="125"/>
      <c r="MAF7" s="125"/>
      <c r="MAG7" s="125"/>
      <c r="MAH7" s="125"/>
      <c r="MAI7" s="125"/>
      <c r="MAJ7" s="125"/>
      <c r="MAK7" s="125"/>
      <c r="MAL7" s="125"/>
      <c r="MAM7" s="125"/>
      <c r="MAN7" s="125"/>
      <c r="MAO7" s="125"/>
      <c r="MAP7" s="125"/>
      <c r="MAQ7" s="125"/>
      <c r="MAR7" s="125"/>
      <c r="MAS7" s="125"/>
      <c r="MAT7" s="125"/>
      <c r="MAU7" s="125"/>
      <c r="MAV7" s="125"/>
      <c r="MAW7" s="125"/>
      <c r="MAX7" s="125"/>
      <c r="MAY7" s="125"/>
      <c r="MAZ7" s="125"/>
      <c r="MBA7" s="125"/>
      <c r="MBB7" s="125"/>
      <c r="MBC7" s="125"/>
      <c r="MBD7" s="125"/>
      <c r="MBE7" s="125"/>
      <c r="MBF7" s="125"/>
      <c r="MBG7" s="125"/>
      <c r="MBH7" s="125"/>
      <c r="MBI7" s="125"/>
      <c r="MBJ7" s="125"/>
      <c r="MBK7" s="125"/>
      <c r="MBL7" s="125"/>
      <c r="MBM7" s="125"/>
      <c r="MBN7" s="125"/>
      <c r="MBO7" s="125"/>
      <c r="MBP7" s="125"/>
      <c r="MBQ7" s="125"/>
      <c r="MBR7" s="125"/>
      <c r="MBS7" s="125"/>
      <c r="MBT7" s="125"/>
      <c r="MBU7" s="125"/>
      <c r="MBV7" s="125"/>
      <c r="MBW7" s="125"/>
      <c r="MBX7" s="125"/>
      <c r="MBY7" s="125"/>
      <c r="MBZ7" s="125"/>
      <c r="MCA7" s="125"/>
      <c r="MCB7" s="125"/>
      <c r="MCC7" s="125"/>
      <c r="MCD7" s="125"/>
      <c r="MCE7" s="125"/>
      <c r="MCF7" s="125"/>
      <c r="MCG7" s="125"/>
      <c r="MCH7" s="125"/>
      <c r="MCI7" s="125"/>
      <c r="MCJ7" s="125"/>
      <c r="MCK7" s="125"/>
      <c r="MCL7" s="125"/>
      <c r="MCM7" s="125"/>
      <c r="MCN7" s="125"/>
      <c r="MCO7" s="125"/>
      <c r="MCP7" s="125"/>
      <c r="MCQ7" s="125"/>
      <c r="MCR7" s="125"/>
      <c r="MCS7" s="125"/>
      <c r="MCT7" s="125"/>
      <c r="MCU7" s="125"/>
      <c r="MCV7" s="125"/>
      <c r="MCW7" s="125"/>
      <c r="MCX7" s="125"/>
      <c r="MCY7" s="125"/>
      <c r="MCZ7" s="125"/>
      <c r="MDA7" s="125"/>
      <c r="MDB7" s="125"/>
      <c r="MDC7" s="125"/>
      <c r="MDD7" s="125"/>
      <c r="MDE7" s="125"/>
      <c r="MDF7" s="125"/>
      <c r="MDG7" s="125"/>
      <c r="MDH7" s="125"/>
      <c r="MDI7" s="125"/>
      <c r="MDJ7" s="125"/>
      <c r="MDK7" s="125"/>
      <c r="MDL7" s="125"/>
      <c r="MDM7" s="125"/>
      <c r="MDN7" s="125"/>
      <c r="MDO7" s="125"/>
      <c r="MDP7" s="125"/>
      <c r="MDQ7" s="125"/>
      <c r="MDR7" s="125"/>
      <c r="MDS7" s="125"/>
      <c r="MDT7" s="125"/>
      <c r="MDU7" s="125"/>
      <c r="MDV7" s="125"/>
      <c r="MDW7" s="125"/>
      <c r="MDX7" s="125"/>
      <c r="MDY7" s="125"/>
      <c r="MDZ7" s="125"/>
      <c r="MEA7" s="125"/>
      <c r="MEB7" s="125"/>
      <c r="MEC7" s="125"/>
      <c r="MED7" s="125"/>
      <c r="MEE7" s="125"/>
      <c r="MEF7" s="125"/>
      <c r="MEG7" s="125"/>
      <c r="MEH7" s="125"/>
      <c r="MEI7" s="125"/>
      <c r="MEJ7" s="125"/>
      <c r="MEK7" s="125"/>
      <c r="MEL7" s="125"/>
      <c r="MEM7" s="125"/>
      <c r="MEN7" s="125"/>
      <c r="MEO7" s="125"/>
      <c r="MEP7" s="125"/>
      <c r="MEQ7" s="125"/>
      <c r="MER7" s="125"/>
      <c r="MES7" s="125"/>
      <c r="MET7" s="125"/>
      <c r="MEU7" s="125"/>
      <c r="MEV7" s="125"/>
      <c r="MEW7" s="125"/>
      <c r="MEX7" s="125"/>
      <c r="MEY7" s="125"/>
      <c r="MEZ7" s="125"/>
      <c r="MFA7" s="125"/>
      <c r="MFB7" s="125"/>
      <c r="MFC7" s="125"/>
      <c r="MFD7" s="125"/>
      <c r="MFE7" s="125"/>
      <c r="MFF7" s="125"/>
      <c r="MFG7" s="125"/>
      <c r="MFH7" s="125"/>
      <c r="MFI7" s="125"/>
      <c r="MFJ7" s="125"/>
      <c r="MFK7" s="125"/>
      <c r="MFL7" s="125"/>
      <c r="MFM7" s="125"/>
      <c r="MFN7" s="125"/>
      <c r="MFO7" s="125"/>
      <c r="MFP7" s="125"/>
      <c r="MFQ7" s="125"/>
      <c r="MFR7" s="125"/>
      <c r="MFS7" s="125"/>
      <c r="MFT7" s="125"/>
      <c r="MFU7" s="125"/>
      <c r="MFV7" s="125"/>
      <c r="MFW7" s="125"/>
      <c r="MFX7" s="125"/>
      <c r="MFY7" s="125"/>
      <c r="MFZ7" s="125"/>
      <c r="MGA7" s="125"/>
      <c r="MGB7" s="125"/>
      <c r="MGC7" s="125"/>
      <c r="MGD7" s="125"/>
      <c r="MGE7" s="125"/>
      <c r="MGF7" s="125"/>
      <c r="MGG7" s="125"/>
      <c r="MGH7" s="125"/>
      <c r="MGI7" s="125"/>
      <c r="MGJ7" s="125"/>
      <c r="MGK7" s="125"/>
      <c r="MGL7" s="125"/>
      <c r="MGM7" s="125"/>
      <c r="MGN7" s="125"/>
      <c r="MGO7" s="125"/>
      <c r="MGP7" s="125"/>
      <c r="MGQ7" s="125"/>
      <c r="MGR7" s="125"/>
      <c r="MGS7" s="125"/>
      <c r="MGT7" s="125"/>
      <c r="MGU7" s="125"/>
      <c r="MGV7" s="125"/>
      <c r="MGW7" s="125"/>
      <c r="MGX7" s="125"/>
      <c r="MGY7" s="125"/>
      <c r="MGZ7" s="125"/>
      <c r="MHA7" s="125"/>
      <c r="MHB7" s="125"/>
      <c r="MHC7" s="125"/>
      <c r="MHD7" s="125"/>
      <c r="MHE7" s="125"/>
      <c r="MHF7" s="125"/>
      <c r="MHG7" s="125"/>
      <c r="MHH7" s="125"/>
      <c r="MHI7" s="125"/>
      <c r="MHJ7" s="125"/>
      <c r="MHK7" s="125"/>
      <c r="MHL7" s="125"/>
      <c r="MHM7" s="125"/>
      <c r="MHN7" s="125"/>
      <c r="MHO7" s="125"/>
      <c r="MHP7" s="125"/>
      <c r="MHQ7" s="125"/>
      <c r="MHR7" s="125"/>
      <c r="MHS7" s="125"/>
      <c r="MHT7" s="125"/>
      <c r="MHU7" s="125"/>
      <c r="MHV7" s="125"/>
      <c r="MHW7" s="125"/>
      <c r="MHX7" s="125"/>
      <c r="MHY7" s="125"/>
      <c r="MHZ7" s="125"/>
      <c r="MIA7" s="125"/>
      <c r="MIB7" s="125"/>
      <c r="MIC7" s="125"/>
      <c r="MID7" s="125"/>
      <c r="MIE7" s="125"/>
      <c r="MIF7" s="125"/>
      <c r="MIG7" s="125"/>
      <c r="MIH7" s="125"/>
      <c r="MII7" s="125"/>
      <c r="MIJ7" s="125"/>
      <c r="MIK7" s="125"/>
      <c r="MIL7" s="125"/>
      <c r="MIM7" s="125"/>
      <c r="MIN7" s="125"/>
      <c r="MIO7" s="125"/>
      <c r="MIP7" s="125"/>
      <c r="MIQ7" s="125"/>
      <c r="MIR7" s="125"/>
      <c r="MIS7" s="125"/>
      <c r="MIT7" s="125"/>
      <c r="MIU7" s="125"/>
      <c r="MIV7" s="125"/>
      <c r="MIW7" s="125"/>
      <c r="MIX7" s="125"/>
      <c r="MIY7" s="125"/>
      <c r="MIZ7" s="125"/>
      <c r="MJA7" s="125"/>
      <c r="MJB7" s="125"/>
      <c r="MJC7" s="125"/>
      <c r="MJD7" s="125"/>
      <c r="MJE7" s="125"/>
      <c r="MJF7" s="125"/>
      <c r="MJG7" s="125"/>
      <c r="MJH7" s="125"/>
      <c r="MJI7" s="125"/>
      <c r="MJJ7" s="125"/>
      <c r="MJK7" s="125"/>
      <c r="MJL7" s="125"/>
      <c r="MJM7" s="125"/>
      <c r="MJN7" s="125"/>
      <c r="MJO7" s="125"/>
      <c r="MJP7" s="125"/>
      <c r="MJQ7" s="125"/>
      <c r="MJR7" s="125"/>
      <c r="MJS7" s="125"/>
      <c r="MJT7" s="125"/>
      <c r="MJU7" s="125"/>
      <c r="MJV7" s="125"/>
      <c r="MJW7" s="125"/>
      <c r="MJX7" s="125"/>
      <c r="MJY7" s="125"/>
      <c r="MJZ7" s="125"/>
      <c r="MKA7" s="125"/>
      <c r="MKB7" s="125"/>
      <c r="MKC7" s="125"/>
      <c r="MKD7" s="125"/>
      <c r="MKE7" s="125"/>
      <c r="MKF7" s="125"/>
      <c r="MKG7" s="125"/>
      <c r="MKH7" s="125"/>
      <c r="MKI7" s="125"/>
      <c r="MKJ7" s="125"/>
      <c r="MKK7" s="125"/>
      <c r="MKL7" s="125"/>
      <c r="MKM7" s="125"/>
      <c r="MKN7" s="125"/>
      <c r="MKO7" s="125"/>
      <c r="MKP7" s="125"/>
      <c r="MKQ7" s="125"/>
      <c r="MKR7" s="125"/>
      <c r="MKS7" s="125"/>
      <c r="MKT7" s="125"/>
      <c r="MKU7" s="125"/>
      <c r="MKV7" s="125"/>
      <c r="MKW7" s="125"/>
      <c r="MKX7" s="125"/>
      <c r="MKY7" s="125"/>
      <c r="MKZ7" s="125"/>
      <c r="MLA7" s="125"/>
      <c r="MLB7" s="125"/>
      <c r="MLC7" s="125"/>
      <c r="MLD7" s="125"/>
      <c r="MLE7" s="125"/>
      <c r="MLF7" s="125"/>
      <c r="MLG7" s="125"/>
      <c r="MLH7" s="125"/>
      <c r="MLI7" s="125"/>
      <c r="MLJ7" s="125"/>
      <c r="MLK7" s="125"/>
      <c r="MLL7" s="125"/>
      <c r="MLM7" s="125"/>
      <c r="MLN7" s="125"/>
      <c r="MLO7" s="125"/>
      <c r="MLP7" s="125"/>
      <c r="MLQ7" s="125"/>
      <c r="MLR7" s="125"/>
      <c r="MLS7" s="125"/>
      <c r="MLT7" s="125"/>
      <c r="MLU7" s="125"/>
      <c r="MLV7" s="125"/>
      <c r="MLW7" s="125"/>
      <c r="MLX7" s="125"/>
      <c r="MLY7" s="125"/>
      <c r="MLZ7" s="125"/>
      <c r="MMA7" s="125"/>
      <c r="MMB7" s="125"/>
      <c r="MMC7" s="125"/>
      <c r="MMD7" s="125"/>
      <c r="MME7" s="125"/>
      <c r="MMF7" s="125"/>
      <c r="MMG7" s="125"/>
      <c r="MMH7" s="125"/>
      <c r="MMI7" s="125"/>
      <c r="MMJ7" s="125"/>
      <c r="MMK7" s="125"/>
      <c r="MML7" s="125"/>
      <c r="MMM7" s="125"/>
      <c r="MMN7" s="125"/>
      <c r="MMO7" s="125"/>
      <c r="MMP7" s="125"/>
      <c r="MMQ7" s="125"/>
      <c r="MMR7" s="125"/>
      <c r="MMS7" s="125"/>
      <c r="MMT7" s="125"/>
      <c r="MMU7" s="125"/>
      <c r="MMV7" s="125"/>
      <c r="MMW7" s="125"/>
      <c r="MMX7" s="125"/>
      <c r="MMY7" s="125"/>
      <c r="MMZ7" s="125"/>
      <c r="MNA7" s="125"/>
      <c r="MNB7" s="125"/>
      <c r="MNC7" s="125"/>
      <c r="MND7" s="125"/>
      <c r="MNE7" s="125"/>
      <c r="MNF7" s="125"/>
      <c r="MNG7" s="125"/>
      <c r="MNH7" s="125"/>
      <c r="MNI7" s="125"/>
      <c r="MNJ7" s="125"/>
      <c r="MNK7" s="125"/>
      <c r="MNL7" s="125"/>
      <c r="MNM7" s="125"/>
      <c r="MNN7" s="125"/>
      <c r="MNO7" s="125"/>
      <c r="MNP7" s="125"/>
      <c r="MNQ7" s="125"/>
      <c r="MNR7" s="125"/>
      <c r="MNS7" s="125"/>
      <c r="MNT7" s="125"/>
      <c r="MNU7" s="125"/>
      <c r="MNV7" s="125"/>
      <c r="MNW7" s="125"/>
      <c r="MNX7" s="125"/>
      <c r="MNY7" s="125"/>
      <c r="MNZ7" s="125"/>
      <c r="MOA7" s="125"/>
      <c r="MOB7" s="125"/>
      <c r="MOC7" s="125"/>
      <c r="MOD7" s="125"/>
      <c r="MOE7" s="125"/>
      <c r="MOF7" s="125"/>
      <c r="MOG7" s="125"/>
      <c r="MOH7" s="125"/>
      <c r="MOI7" s="125"/>
      <c r="MOJ7" s="125"/>
      <c r="MOK7" s="125"/>
      <c r="MOL7" s="125"/>
      <c r="MOM7" s="125"/>
      <c r="MON7" s="125"/>
      <c r="MOO7" s="125"/>
      <c r="MOP7" s="125"/>
      <c r="MOQ7" s="125"/>
      <c r="MOR7" s="125"/>
      <c r="MOS7" s="125"/>
      <c r="MOT7" s="125"/>
      <c r="MOU7" s="125"/>
      <c r="MOV7" s="125"/>
      <c r="MOW7" s="125"/>
      <c r="MOX7" s="125"/>
      <c r="MOY7" s="125"/>
      <c r="MOZ7" s="125"/>
      <c r="MPA7" s="125"/>
      <c r="MPB7" s="125"/>
      <c r="MPC7" s="125"/>
      <c r="MPD7" s="125"/>
      <c r="MPE7" s="125"/>
      <c r="MPF7" s="125"/>
      <c r="MPG7" s="125"/>
      <c r="MPH7" s="125"/>
      <c r="MPI7" s="125"/>
      <c r="MPJ7" s="125"/>
      <c r="MPK7" s="125"/>
      <c r="MPL7" s="125"/>
      <c r="MPM7" s="125"/>
      <c r="MPN7" s="125"/>
      <c r="MPO7" s="125"/>
      <c r="MPP7" s="125"/>
      <c r="MPQ7" s="125"/>
      <c r="MPR7" s="125"/>
      <c r="MPS7" s="125"/>
      <c r="MPT7" s="125"/>
      <c r="MPU7" s="125"/>
      <c r="MPV7" s="125"/>
      <c r="MPW7" s="125"/>
      <c r="MPX7" s="125"/>
      <c r="MPY7" s="125"/>
      <c r="MPZ7" s="125"/>
      <c r="MQA7" s="125"/>
      <c r="MQB7" s="125"/>
      <c r="MQC7" s="125"/>
      <c r="MQD7" s="125"/>
      <c r="MQE7" s="125"/>
      <c r="MQF7" s="125"/>
      <c r="MQG7" s="125"/>
      <c r="MQH7" s="125"/>
      <c r="MQI7" s="125"/>
      <c r="MQJ7" s="125"/>
      <c r="MQK7" s="125"/>
      <c r="MQL7" s="125"/>
      <c r="MQM7" s="125"/>
      <c r="MQN7" s="125"/>
      <c r="MQO7" s="125"/>
      <c r="MQP7" s="125"/>
      <c r="MQQ7" s="125"/>
      <c r="MQR7" s="125"/>
      <c r="MQS7" s="125"/>
      <c r="MQT7" s="125"/>
      <c r="MQU7" s="125"/>
      <c r="MQV7" s="125"/>
      <c r="MQW7" s="125"/>
      <c r="MQX7" s="125"/>
      <c r="MQY7" s="125"/>
      <c r="MQZ7" s="125"/>
      <c r="MRA7" s="125"/>
      <c r="MRB7" s="125"/>
      <c r="MRC7" s="125"/>
      <c r="MRD7" s="125"/>
      <c r="MRE7" s="125"/>
      <c r="MRF7" s="125"/>
      <c r="MRG7" s="125"/>
      <c r="MRH7" s="125"/>
      <c r="MRI7" s="125"/>
      <c r="MRJ7" s="125"/>
      <c r="MRK7" s="125"/>
      <c r="MRL7" s="125"/>
      <c r="MRM7" s="125"/>
      <c r="MRN7" s="125"/>
      <c r="MRO7" s="125"/>
      <c r="MRP7" s="125"/>
      <c r="MRQ7" s="125"/>
      <c r="MRR7" s="125"/>
      <c r="MRS7" s="125"/>
      <c r="MRT7" s="125"/>
      <c r="MRU7" s="125"/>
      <c r="MRV7" s="125"/>
      <c r="MRW7" s="125"/>
      <c r="MRX7" s="125"/>
      <c r="MRY7" s="125"/>
      <c r="MRZ7" s="125"/>
      <c r="MSA7" s="125"/>
      <c r="MSB7" s="125"/>
      <c r="MSC7" s="125"/>
      <c r="MSD7" s="125"/>
      <c r="MSE7" s="125"/>
      <c r="MSF7" s="125"/>
      <c r="MSG7" s="125"/>
      <c r="MSH7" s="125"/>
      <c r="MSI7" s="125"/>
      <c r="MSJ7" s="125"/>
      <c r="MSK7" s="125"/>
      <c r="MSL7" s="125"/>
      <c r="MSM7" s="125"/>
      <c r="MSN7" s="125"/>
      <c r="MSO7" s="125"/>
      <c r="MSP7" s="125"/>
      <c r="MSQ7" s="125"/>
      <c r="MSR7" s="125"/>
      <c r="MSS7" s="125"/>
      <c r="MST7" s="125"/>
      <c r="MSU7" s="125"/>
      <c r="MSV7" s="125"/>
      <c r="MSW7" s="125"/>
      <c r="MSX7" s="125"/>
      <c r="MSY7" s="125"/>
      <c r="MSZ7" s="125"/>
      <c r="MTA7" s="125"/>
      <c r="MTB7" s="125"/>
      <c r="MTC7" s="125"/>
      <c r="MTD7" s="125"/>
      <c r="MTE7" s="125"/>
      <c r="MTF7" s="125"/>
      <c r="MTG7" s="125"/>
      <c r="MTH7" s="125"/>
      <c r="MTI7" s="125"/>
      <c r="MTJ7" s="125"/>
      <c r="MTK7" s="125"/>
      <c r="MTL7" s="125"/>
      <c r="MTM7" s="125"/>
      <c r="MTN7" s="125"/>
      <c r="MTO7" s="125"/>
      <c r="MTP7" s="125"/>
      <c r="MTQ7" s="125"/>
      <c r="MTR7" s="125"/>
      <c r="MTS7" s="125"/>
      <c r="MTT7" s="125"/>
      <c r="MTU7" s="125"/>
      <c r="MTV7" s="125"/>
      <c r="MTW7" s="125"/>
      <c r="MTX7" s="125"/>
      <c r="MTY7" s="125"/>
      <c r="MTZ7" s="125"/>
      <c r="MUA7" s="125"/>
      <c r="MUB7" s="125"/>
      <c r="MUC7" s="125"/>
      <c r="MUD7" s="125"/>
      <c r="MUE7" s="125"/>
      <c r="MUF7" s="125"/>
      <c r="MUG7" s="125"/>
      <c r="MUH7" s="125"/>
      <c r="MUI7" s="125"/>
      <c r="MUJ7" s="125"/>
      <c r="MUK7" s="125"/>
      <c r="MUL7" s="125"/>
      <c r="MUM7" s="125"/>
      <c r="MUN7" s="125"/>
      <c r="MUO7" s="125"/>
      <c r="MUP7" s="125"/>
      <c r="MUQ7" s="125"/>
      <c r="MUR7" s="125"/>
      <c r="MUS7" s="125"/>
      <c r="MUT7" s="125"/>
      <c r="MUU7" s="125"/>
      <c r="MUV7" s="125"/>
      <c r="MUW7" s="125"/>
      <c r="MUX7" s="125"/>
      <c r="MUY7" s="125"/>
      <c r="MUZ7" s="125"/>
      <c r="MVA7" s="125"/>
      <c r="MVB7" s="125"/>
      <c r="MVC7" s="125"/>
      <c r="MVD7" s="125"/>
      <c r="MVE7" s="125"/>
      <c r="MVF7" s="125"/>
      <c r="MVG7" s="125"/>
      <c r="MVH7" s="125"/>
      <c r="MVI7" s="125"/>
      <c r="MVJ7" s="125"/>
      <c r="MVK7" s="125"/>
      <c r="MVL7" s="125"/>
      <c r="MVM7" s="125"/>
      <c r="MVN7" s="125"/>
      <c r="MVO7" s="125"/>
      <c r="MVP7" s="125"/>
      <c r="MVQ7" s="125"/>
      <c r="MVR7" s="125"/>
      <c r="MVS7" s="125"/>
      <c r="MVT7" s="125"/>
      <c r="MVU7" s="125"/>
      <c r="MVV7" s="125"/>
      <c r="MVW7" s="125"/>
      <c r="MVX7" s="125"/>
      <c r="MVY7" s="125"/>
      <c r="MVZ7" s="125"/>
      <c r="MWA7" s="125"/>
      <c r="MWB7" s="125"/>
      <c r="MWC7" s="125"/>
      <c r="MWD7" s="125"/>
      <c r="MWE7" s="125"/>
      <c r="MWF7" s="125"/>
      <c r="MWG7" s="125"/>
      <c r="MWH7" s="125"/>
      <c r="MWI7" s="125"/>
      <c r="MWJ7" s="125"/>
      <c r="MWK7" s="125"/>
      <c r="MWL7" s="125"/>
      <c r="MWM7" s="125"/>
      <c r="MWN7" s="125"/>
      <c r="MWO7" s="125"/>
      <c r="MWP7" s="125"/>
      <c r="MWQ7" s="125"/>
      <c r="MWR7" s="125"/>
      <c r="MWS7" s="125"/>
      <c r="MWT7" s="125"/>
      <c r="MWU7" s="125"/>
      <c r="MWV7" s="125"/>
      <c r="MWW7" s="125"/>
      <c r="MWX7" s="125"/>
      <c r="MWY7" s="125"/>
      <c r="MWZ7" s="125"/>
      <c r="MXA7" s="125"/>
      <c r="MXB7" s="125"/>
      <c r="MXC7" s="125"/>
      <c r="MXD7" s="125"/>
      <c r="MXE7" s="125"/>
      <c r="MXF7" s="125"/>
      <c r="MXG7" s="125"/>
      <c r="MXH7" s="125"/>
      <c r="MXI7" s="125"/>
      <c r="MXJ7" s="125"/>
      <c r="MXK7" s="125"/>
      <c r="MXL7" s="125"/>
      <c r="MXM7" s="125"/>
      <c r="MXN7" s="125"/>
      <c r="MXO7" s="125"/>
      <c r="MXP7" s="125"/>
      <c r="MXQ7" s="125"/>
      <c r="MXR7" s="125"/>
      <c r="MXS7" s="125"/>
      <c r="MXT7" s="125"/>
      <c r="MXU7" s="125"/>
      <c r="MXV7" s="125"/>
      <c r="MXW7" s="125"/>
      <c r="MXX7" s="125"/>
      <c r="MXY7" s="125"/>
      <c r="MXZ7" s="125"/>
      <c r="MYA7" s="125"/>
      <c r="MYB7" s="125"/>
      <c r="MYC7" s="125"/>
      <c r="MYD7" s="125"/>
      <c r="MYE7" s="125"/>
      <c r="MYF7" s="125"/>
      <c r="MYG7" s="125"/>
      <c r="MYH7" s="125"/>
      <c r="MYI7" s="125"/>
      <c r="MYJ7" s="125"/>
      <c r="MYK7" s="125"/>
      <c r="MYL7" s="125"/>
      <c r="MYM7" s="125"/>
      <c r="MYN7" s="125"/>
      <c r="MYO7" s="125"/>
      <c r="MYP7" s="125"/>
      <c r="MYQ7" s="125"/>
      <c r="MYR7" s="125"/>
      <c r="MYS7" s="125"/>
      <c r="MYT7" s="125"/>
      <c r="MYU7" s="125"/>
      <c r="MYV7" s="125"/>
      <c r="MYW7" s="125"/>
      <c r="MYX7" s="125"/>
      <c r="MYY7" s="125"/>
      <c r="MYZ7" s="125"/>
      <c r="MZA7" s="125"/>
      <c r="MZB7" s="125"/>
      <c r="MZC7" s="125"/>
      <c r="MZD7" s="125"/>
      <c r="MZE7" s="125"/>
      <c r="MZF7" s="125"/>
      <c r="MZG7" s="125"/>
      <c r="MZH7" s="125"/>
      <c r="MZI7" s="125"/>
      <c r="MZJ7" s="125"/>
      <c r="MZK7" s="125"/>
      <c r="MZL7" s="125"/>
      <c r="MZM7" s="125"/>
      <c r="MZN7" s="125"/>
      <c r="MZO7" s="125"/>
      <c r="MZP7" s="125"/>
      <c r="MZQ7" s="125"/>
      <c r="MZR7" s="125"/>
      <c r="MZS7" s="125"/>
      <c r="MZT7" s="125"/>
      <c r="MZU7" s="125"/>
      <c r="MZV7" s="125"/>
      <c r="MZW7" s="125"/>
      <c r="MZX7" s="125"/>
      <c r="MZY7" s="125"/>
      <c r="MZZ7" s="125"/>
      <c r="NAA7" s="125"/>
      <c r="NAB7" s="125"/>
      <c r="NAC7" s="125"/>
      <c r="NAD7" s="125"/>
      <c r="NAE7" s="125"/>
      <c r="NAF7" s="125"/>
      <c r="NAG7" s="125"/>
      <c r="NAH7" s="125"/>
      <c r="NAI7" s="125"/>
      <c r="NAJ7" s="125"/>
      <c r="NAK7" s="125"/>
      <c r="NAL7" s="125"/>
      <c r="NAM7" s="125"/>
      <c r="NAN7" s="125"/>
      <c r="NAO7" s="125"/>
      <c r="NAP7" s="125"/>
      <c r="NAQ7" s="125"/>
      <c r="NAR7" s="125"/>
      <c r="NAS7" s="125"/>
      <c r="NAT7" s="125"/>
      <c r="NAU7" s="125"/>
      <c r="NAV7" s="125"/>
      <c r="NAW7" s="125"/>
      <c r="NAX7" s="125"/>
      <c r="NAY7" s="125"/>
      <c r="NAZ7" s="125"/>
      <c r="NBA7" s="125"/>
      <c r="NBB7" s="125"/>
      <c r="NBC7" s="125"/>
      <c r="NBD7" s="125"/>
      <c r="NBE7" s="125"/>
      <c r="NBF7" s="125"/>
      <c r="NBG7" s="125"/>
      <c r="NBH7" s="125"/>
      <c r="NBI7" s="125"/>
      <c r="NBJ7" s="125"/>
      <c r="NBK7" s="125"/>
      <c r="NBL7" s="125"/>
      <c r="NBM7" s="125"/>
      <c r="NBN7" s="125"/>
      <c r="NBO7" s="125"/>
      <c r="NBP7" s="125"/>
      <c r="NBQ7" s="125"/>
      <c r="NBR7" s="125"/>
      <c r="NBS7" s="125"/>
      <c r="NBT7" s="125"/>
      <c r="NBU7" s="125"/>
      <c r="NBV7" s="125"/>
      <c r="NBW7" s="125"/>
      <c r="NBX7" s="125"/>
      <c r="NBY7" s="125"/>
      <c r="NBZ7" s="125"/>
      <c r="NCA7" s="125"/>
      <c r="NCB7" s="125"/>
      <c r="NCC7" s="125"/>
      <c r="NCD7" s="125"/>
      <c r="NCE7" s="125"/>
      <c r="NCF7" s="125"/>
      <c r="NCG7" s="125"/>
      <c r="NCH7" s="125"/>
      <c r="NCI7" s="125"/>
      <c r="NCJ7" s="125"/>
      <c r="NCK7" s="125"/>
      <c r="NCL7" s="125"/>
      <c r="NCM7" s="125"/>
      <c r="NCN7" s="125"/>
      <c r="NCO7" s="125"/>
      <c r="NCP7" s="125"/>
      <c r="NCQ7" s="125"/>
      <c r="NCR7" s="125"/>
      <c r="NCS7" s="125"/>
      <c r="NCT7" s="125"/>
      <c r="NCU7" s="125"/>
      <c r="NCV7" s="125"/>
      <c r="NCW7" s="125"/>
      <c r="NCX7" s="125"/>
      <c r="NCY7" s="125"/>
      <c r="NCZ7" s="125"/>
      <c r="NDA7" s="125"/>
      <c r="NDB7" s="125"/>
      <c r="NDC7" s="125"/>
      <c r="NDD7" s="125"/>
      <c r="NDE7" s="125"/>
      <c r="NDF7" s="125"/>
      <c r="NDG7" s="125"/>
      <c r="NDH7" s="125"/>
      <c r="NDI7" s="125"/>
      <c r="NDJ7" s="125"/>
      <c r="NDK7" s="125"/>
      <c r="NDL7" s="125"/>
      <c r="NDM7" s="125"/>
      <c r="NDN7" s="125"/>
      <c r="NDO7" s="125"/>
      <c r="NDP7" s="125"/>
      <c r="NDQ7" s="125"/>
      <c r="NDR7" s="125"/>
      <c r="NDS7" s="125"/>
      <c r="NDT7" s="125"/>
      <c r="NDU7" s="125"/>
      <c r="NDV7" s="125"/>
      <c r="NDW7" s="125"/>
      <c r="NDX7" s="125"/>
      <c r="NDY7" s="125"/>
      <c r="NDZ7" s="125"/>
      <c r="NEA7" s="125"/>
      <c r="NEB7" s="125"/>
      <c r="NEC7" s="125"/>
      <c r="NED7" s="125"/>
      <c r="NEE7" s="125"/>
      <c r="NEF7" s="125"/>
      <c r="NEG7" s="125"/>
      <c r="NEH7" s="125"/>
      <c r="NEI7" s="125"/>
      <c r="NEJ7" s="125"/>
      <c r="NEK7" s="125"/>
      <c r="NEL7" s="125"/>
      <c r="NEM7" s="125"/>
      <c r="NEN7" s="125"/>
      <c r="NEO7" s="125"/>
      <c r="NEP7" s="125"/>
      <c r="NEQ7" s="125"/>
      <c r="NER7" s="125"/>
      <c r="NES7" s="125"/>
      <c r="NET7" s="125"/>
      <c r="NEU7" s="125"/>
      <c r="NEV7" s="125"/>
      <c r="NEW7" s="125"/>
      <c r="NEX7" s="125"/>
      <c r="NEY7" s="125"/>
      <c r="NEZ7" s="125"/>
      <c r="NFA7" s="125"/>
      <c r="NFB7" s="125"/>
      <c r="NFC7" s="125"/>
      <c r="NFD7" s="125"/>
      <c r="NFE7" s="125"/>
      <c r="NFF7" s="125"/>
      <c r="NFG7" s="125"/>
      <c r="NFH7" s="125"/>
      <c r="NFI7" s="125"/>
      <c r="NFJ7" s="125"/>
      <c r="NFK7" s="125"/>
      <c r="NFL7" s="125"/>
      <c r="NFM7" s="125"/>
      <c r="NFN7" s="125"/>
      <c r="NFO7" s="125"/>
      <c r="NFP7" s="125"/>
      <c r="NFQ7" s="125"/>
      <c r="NFR7" s="125"/>
      <c r="NFS7" s="125"/>
      <c r="NFT7" s="125"/>
      <c r="NFU7" s="125"/>
      <c r="NFV7" s="125"/>
      <c r="NFW7" s="125"/>
      <c r="NFX7" s="125"/>
      <c r="NFY7" s="125"/>
      <c r="NFZ7" s="125"/>
      <c r="NGA7" s="125"/>
      <c r="NGB7" s="125"/>
      <c r="NGC7" s="125"/>
      <c r="NGD7" s="125"/>
      <c r="NGE7" s="125"/>
      <c r="NGF7" s="125"/>
      <c r="NGG7" s="125"/>
      <c r="NGH7" s="125"/>
      <c r="NGI7" s="125"/>
      <c r="NGJ7" s="125"/>
      <c r="NGK7" s="125"/>
      <c r="NGL7" s="125"/>
      <c r="NGM7" s="125"/>
      <c r="NGN7" s="125"/>
      <c r="NGO7" s="125"/>
      <c r="NGP7" s="125"/>
      <c r="NGQ7" s="125"/>
      <c r="NGR7" s="125"/>
      <c r="NGS7" s="125"/>
      <c r="NGT7" s="125"/>
      <c r="NGU7" s="125"/>
      <c r="NGV7" s="125"/>
      <c r="NGW7" s="125"/>
      <c r="NGX7" s="125"/>
      <c r="NGY7" s="125"/>
      <c r="NGZ7" s="125"/>
      <c r="NHA7" s="125"/>
      <c r="NHB7" s="125"/>
      <c r="NHC7" s="125"/>
      <c r="NHD7" s="125"/>
      <c r="NHE7" s="125"/>
      <c r="NHF7" s="125"/>
      <c r="NHG7" s="125"/>
      <c r="NHH7" s="125"/>
      <c r="NHI7" s="125"/>
      <c r="NHJ7" s="125"/>
      <c r="NHK7" s="125"/>
      <c r="NHL7" s="125"/>
      <c r="NHM7" s="125"/>
      <c r="NHN7" s="125"/>
      <c r="NHO7" s="125"/>
      <c r="NHP7" s="125"/>
      <c r="NHQ7" s="125"/>
      <c r="NHR7" s="125"/>
      <c r="NHS7" s="125"/>
      <c r="NHT7" s="125"/>
      <c r="NHU7" s="125"/>
      <c r="NHV7" s="125"/>
      <c r="NHW7" s="125"/>
      <c r="NHX7" s="125"/>
      <c r="NHY7" s="125"/>
      <c r="NHZ7" s="125"/>
      <c r="NIA7" s="125"/>
      <c r="NIB7" s="125"/>
      <c r="NIC7" s="125"/>
      <c r="NID7" s="125"/>
      <c r="NIE7" s="125"/>
      <c r="NIF7" s="125"/>
      <c r="NIG7" s="125"/>
      <c r="NIH7" s="125"/>
      <c r="NII7" s="125"/>
      <c r="NIJ7" s="125"/>
      <c r="NIK7" s="125"/>
      <c r="NIL7" s="125"/>
      <c r="NIM7" s="125"/>
      <c r="NIN7" s="125"/>
      <c r="NIO7" s="125"/>
      <c r="NIP7" s="125"/>
      <c r="NIQ7" s="125"/>
      <c r="NIR7" s="125"/>
      <c r="NIS7" s="125"/>
      <c r="NIT7" s="125"/>
      <c r="NIU7" s="125"/>
      <c r="NIV7" s="125"/>
      <c r="NIW7" s="125"/>
      <c r="NIX7" s="125"/>
      <c r="NIY7" s="125"/>
      <c r="NIZ7" s="125"/>
      <c r="NJA7" s="125"/>
      <c r="NJB7" s="125"/>
      <c r="NJC7" s="125"/>
      <c r="NJD7" s="125"/>
      <c r="NJE7" s="125"/>
      <c r="NJF7" s="125"/>
      <c r="NJG7" s="125"/>
      <c r="NJH7" s="125"/>
      <c r="NJI7" s="125"/>
      <c r="NJJ7" s="125"/>
      <c r="NJK7" s="125"/>
      <c r="NJL7" s="125"/>
      <c r="NJM7" s="125"/>
      <c r="NJN7" s="125"/>
      <c r="NJO7" s="125"/>
      <c r="NJP7" s="125"/>
      <c r="NJQ7" s="125"/>
      <c r="NJR7" s="125"/>
      <c r="NJS7" s="125"/>
      <c r="NJT7" s="125"/>
      <c r="NJU7" s="125"/>
      <c r="NJV7" s="125"/>
      <c r="NJW7" s="125"/>
      <c r="NJX7" s="125"/>
      <c r="NJY7" s="125"/>
      <c r="NJZ7" s="125"/>
      <c r="NKA7" s="125"/>
      <c r="NKB7" s="125"/>
      <c r="NKC7" s="125"/>
      <c r="NKD7" s="125"/>
      <c r="NKE7" s="125"/>
      <c r="NKF7" s="125"/>
      <c r="NKG7" s="125"/>
      <c r="NKH7" s="125"/>
      <c r="NKI7" s="125"/>
      <c r="NKJ7" s="125"/>
      <c r="NKK7" s="125"/>
      <c r="NKL7" s="125"/>
      <c r="NKM7" s="125"/>
      <c r="NKN7" s="125"/>
      <c r="NKO7" s="125"/>
      <c r="NKP7" s="125"/>
      <c r="NKQ7" s="125"/>
      <c r="NKR7" s="125"/>
      <c r="NKS7" s="125"/>
      <c r="NKT7" s="125"/>
      <c r="NKU7" s="125"/>
      <c r="NKV7" s="125"/>
      <c r="NKW7" s="125"/>
      <c r="NKX7" s="125"/>
      <c r="NKY7" s="125"/>
      <c r="NKZ7" s="125"/>
      <c r="NLA7" s="125"/>
      <c r="NLB7" s="125"/>
      <c r="NLC7" s="125"/>
      <c r="NLD7" s="125"/>
      <c r="NLE7" s="125"/>
      <c r="NLF7" s="125"/>
      <c r="NLG7" s="125"/>
      <c r="NLH7" s="125"/>
      <c r="NLI7" s="125"/>
      <c r="NLJ7" s="125"/>
      <c r="NLK7" s="125"/>
      <c r="NLL7" s="125"/>
      <c r="NLM7" s="125"/>
      <c r="NLN7" s="125"/>
      <c r="NLO7" s="125"/>
      <c r="NLP7" s="125"/>
      <c r="NLQ7" s="125"/>
      <c r="NLR7" s="125"/>
      <c r="NLS7" s="125"/>
      <c r="NLT7" s="125"/>
      <c r="NLU7" s="125"/>
      <c r="NLV7" s="125"/>
      <c r="NLW7" s="125"/>
      <c r="NLX7" s="125"/>
      <c r="NLY7" s="125"/>
      <c r="NLZ7" s="125"/>
      <c r="NMA7" s="125"/>
      <c r="NMB7" s="125"/>
      <c r="NMC7" s="125"/>
      <c r="NMD7" s="125"/>
      <c r="NME7" s="125"/>
      <c r="NMF7" s="125"/>
      <c r="NMG7" s="125"/>
      <c r="NMH7" s="125"/>
      <c r="NMI7" s="125"/>
      <c r="NMJ7" s="125"/>
      <c r="NMK7" s="125"/>
      <c r="NML7" s="125"/>
      <c r="NMM7" s="125"/>
      <c r="NMN7" s="125"/>
      <c r="NMO7" s="125"/>
      <c r="NMP7" s="125"/>
      <c r="NMQ7" s="125"/>
      <c r="NMR7" s="125"/>
      <c r="NMS7" s="125"/>
      <c r="NMT7" s="125"/>
      <c r="NMU7" s="125"/>
      <c r="NMV7" s="125"/>
      <c r="NMW7" s="125"/>
      <c r="NMX7" s="125"/>
      <c r="NMY7" s="125"/>
      <c r="NMZ7" s="125"/>
      <c r="NNA7" s="125"/>
      <c r="NNB7" s="125"/>
      <c r="NNC7" s="125"/>
      <c r="NND7" s="125"/>
      <c r="NNE7" s="125"/>
      <c r="NNF7" s="125"/>
      <c r="NNG7" s="125"/>
      <c r="NNH7" s="125"/>
      <c r="NNI7" s="125"/>
      <c r="NNJ7" s="125"/>
      <c r="NNK7" s="125"/>
      <c r="NNL7" s="125"/>
      <c r="NNM7" s="125"/>
      <c r="NNN7" s="125"/>
      <c r="NNO7" s="125"/>
      <c r="NNP7" s="125"/>
      <c r="NNQ7" s="125"/>
      <c r="NNR7" s="125"/>
      <c r="NNS7" s="125"/>
      <c r="NNT7" s="125"/>
      <c r="NNU7" s="125"/>
      <c r="NNV7" s="125"/>
      <c r="NNW7" s="125"/>
      <c r="NNX7" s="125"/>
      <c r="NNY7" s="125"/>
      <c r="NNZ7" s="125"/>
      <c r="NOA7" s="125"/>
      <c r="NOB7" s="125"/>
      <c r="NOC7" s="125"/>
      <c r="NOD7" s="125"/>
      <c r="NOE7" s="125"/>
      <c r="NOF7" s="125"/>
      <c r="NOG7" s="125"/>
      <c r="NOH7" s="125"/>
      <c r="NOI7" s="125"/>
      <c r="NOJ7" s="125"/>
      <c r="NOK7" s="125"/>
      <c r="NOL7" s="125"/>
      <c r="NOM7" s="125"/>
      <c r="NON7" s="125"/>
      <c r="NOO7" s="125"/>
      <c r="NOP7" s="125"/>
      <c r="NOQ7" s="125"/>
      <c r="NOR7" s="125"/>
      <c r="NOS7" s="125"/>
      <c r="NOT7" s="125"/>
      <c r="NOU7" s="125"/>
      <c r="NOV7" s="125"/>
      <c r="NOW7" s="125"/>
      <c r="NOX7" s="125"/>
      <c r="NOY7" s="125"/>
      <c r="NOZ7" s="125"/>
      <c r="NPA7" s="125"/>
      <c r="NPB7" s="125"/>
      <c r="NPC7" s="125"/>
      <c r="NPD7" s="125"/>
      <c r="NPE7" s="125"/>
      <c r="NPF7" s="125"/>
      <c r="NPG7" s="125"/>
      <c r="NPH7" s="125"/>
      <c r="NPI7" s="125"/>
      <c r="NPJ7" s="125"/>
      <c r="NPK7" s="125"/>
      <c r="NPL7" s="125"/>
      <c r="NPM7" s="125"/>
      <c r="NPN7" s="125"/>
      <c r="NPO7" s="125"/>
      <c r="NPP7" s="125"/>
      <c r="NPQ7" s="125"/>
      <c r="NPR7" s="125"/>
      <c r="NPS7" s="125"/>
      <c r="NPT7" s="125"/>
      <c r="NPU7" s="125"/>
      <c r="NPV7" s="125"/>
      <c r="NPW7" s="125"/>
      <c r="NPX7" s="125"/>
      <c r="NPY7" s="125"/>
      <c r="NPZ7" s="125"/>
      <c r="NQA7" s="125"/>
      <c r="NQB7" s="125"/>
      <c r="NQC7" s="125"/>
      <c r="NQD7" s="125"/>
      <c r="NQE7" s="125"/>
      <c r="NQF7" s="125"/>
      <c r="NQG7" s="125"/>
      <c r="NQH7" s="125"/>
      <c r="NQI7" s="125"/>
      <c r="NQJ7" s="125"/>
      <c r="NQK7" s="125"/>
      <c r="NQL7" s="125"/>
      <c r="NQM7" s="125"/>
      <c r="NQN7" s="125"/>
      <c r="NQO7" s="125"/>
      <c r="NQP7" s="125"/>
      <c r="NQQ7" s="125"/>
      <c r="NQR7" s="125"/>
      <c r="NQS7" s="125"/>
      <c r="NQT7" s="125"/>
      <c r="NQU7" s="125"/>
      <c r="NQV7" s="125"/>
      <c r="NQW7" s="125"/>
      <c r="NQX7" s="125"/>
      <c r="NQY7" s="125"/>
      <c r="NQZ7" s="125"/>
      <c r="NRA7" s="125"/>
      <c r="NRB7" s="125"/>
      <c r="NRC7" s="125"/>
      <c r="NRD7" s="125"/>
      <c r="NRE7" s="125"/>
      <c r="NRF7" s="125"/>
      <c r="NRG7" s="125"/>
      <c r="NRH7" s="125"/>
      <c r="NRI7" s="125"/>
      <c r="NRJ7" s="125"/>
      <c r="NRK7" s="125"/>
      <c r="NRL7" s="125"/>
      <c r="NRM7" s="125"/>
      <c r="NRN7" s="125"/>
      <c r="NRO7" s="125"/>
      <c r="NRP7" s="125"/>
      <c r="NRQ7" s="125"/>
      <c r="NRR7" s="125"/>
      <c r="NRS7" s="125"/>
      <c r="NRT7" s="125"/>
      <c r="NRU7" s="125"/>
      <c r="NRV7" s="125"/>
      <c r="NRW7" s="125"/>
      <c r="NRX7" s="125"/>
      <c r="NRY7" s="125"/>
      <c r="NRZ7" s="125"/>
      <c r="NSA7" s="125"/>
      <c r="NSB7" s="125"/>
      <c r="NSC7" s="125"/>
      <c r="NSD7" s="125"/>
      <c r="NSE7" s="125"/>
      <c r="NSF7" s="125"/>
      <c r="NSG7" s="125"/>
      <c r="NSH7" s="125"/>
      <c r="NSI7" s="125"/>
      <c r="NSJ7" s="125"/>
      <c r="NSK7" s="125"/>
      <c r="NSL7" s="125"/>
      <c r="NSM7" s="125"/>
      <c r="NSN7" s="125"/>
      <c r="NSO7" s="125"/>
      <c r="NSP7" s="125"/>
      <c r="NSQ7" s="125"/>
      <c r="NSR7" s="125"/>
      <c r="NSS7" s="125"/>
      <c r="NST7" s="125"/>
      <c r="NSU7" s="125"/>
      <c r="NSV7" s="125"/>
      <c r="NSW7" s="125"/>
      <c r="NSX7" s="125"/>
      <c r="NSY7" s="125"/>
      <c r="NSZ7" s="125"/>
      <c r="NTA7" s="125"/>
      <c r="NTB7" s="125"/>
      <c r="NTC7" s="125"/>
      <c r="NTD7" s="125"/>
      <c r="NTE7" s="125"/>
      <c r="NTF7" s="125"/>
      <c r="NTG7" s="125"/>
      <c r="NTH7" s="125"/>
      <c r="NTI7" s="125"/>
      <c r="NTJ7" s="125"/>
      <c r="NTK7" s="125"/>
      <c r="NTL7" s="125"/>
      <c r="NTM7" s="125"/>
      <c r="NTN7" s="125"/>
      <c r="NTO7" s="125"/>
      <c r="NTP7" s="125"/>
      <c r="NTQ7" s="125"/>
      <c r="NTR7" s="125"/>
      <c r="NTS7" s="125"/>
      <c r="NTT7" s="125"/>
      <c r="NTU7" s="125"/>
      <c r="NTV7" s="125"/>
      <c r="NTW7" s="125"/>
      <c r="NTX7" s="125"/>
      <c r="NTY7" s="125"/>
      <c r="NTZ7" s="125"/>
      <c r="NUA7" s="125"/>
      <c r="NUB7" s="125"/>
      <c r="NUC7" s="125"/>
      <c r="NUD7" s="125"/>
      <c r="NUE7" s="125"/>
      <c r="NUF7" s="125"/>
      <c r="NUG7" s="125"/>
      <c r="NUH7" s="125"/>
      <c r="NUI7" s="125"/>
      <c r="NUJ7" s="125"/>
      <c r="NUK7" s="125"/>
      <c r="NUL7" s="125"/>
      <c r="NUM7" s="125"/>
      <c r="NUN7" s="125"/>
      <c r="NUO7" s="125"/>
      <c r="NUP7" s="125"/>
      <c r="NUQ7" s="125"/>
      <c r="NUR7" s="125"/>
      <c r="NUS7" s="125"/>
      <c r="NUT7" s="125"/>
      <c r="NUU7" s="125"/>
      <c r="NUV7" s="125"/>
      <c r="NUW7" s="125"/>
      <c r="NUX7" s="125"/>
      <c r="NUY7" s="125"/>
      <c r="NUZ7" s="125"/>
      <c r="NVA7" s="125"/>
      <c r="NVB7" s="125"/>
      <c r="NVC7" s="125"/>
      <c r="NVD7" s="125"/>
      <c r="NVE7" s="125"/>
      <c r="NVF7" s="125"/>
      <c r="NVG7" s="125"/>
      <c r="NVH7" s="125"/>
      <c r="NVI7" s="125"/>
      <c r="NVJ7" s="125"/>
      <c r="NVK7" s="125"/>
      <c r="NVL7" s="125"/>
      <c r="NVM7" s="125"/>
      <c r="NVN7" s="125"/>
      <c r="NVO7" s="125"/>
      <c r="NVP7" s="125"/>
      <c r="NVQ7" s="125"/>
      <c r="NVR7" s="125"/>
      <c r="NVS7" s="125"/>
      <c r="NVT7" s="125"/>
      <c r="NVU7" s="125"/>
      <c r="NVV7" s="125"/>
      <c r="NVW7" s="125"/>
      <c r="NVX7" s="125"/>
      <c r="NVY7" s="125"/>
      <c r="NVZ7" s="125"/>
      <c r="NWA7" s="125"/>
      <c r="NWB7" s="125"/>
      <c r="NWC7" s="125"/>
      <c r="NWD7" s="125"/>
      <c r="NWE7" s="125"/>
      <c r="NWF7" s="125"/>
      <c r="NWG7" s="125"/>
      <c r="NWH7" s="125"/>
      <c r="NWI7" s="125"/>
      <c r="NWJ7" s="125"/>
      <c r="NWK7" s="125"/>
      <c r="NWL7" s="125"/>
      <c r="NWM7" s="125"/>
      <c r="NWN7" s="125"/>
      <c r="NWO7" s="125"/>
      <c r="NWP7" s="125"/>
      <c r="NWQ7" s="125"/>
      <c r="NWR7" s="125"/>
      <c r="NWS7" s="125"/>
      <c r="NWT7" s="125"/>
      <c r="NWU7" s="125"/>
      <c r="NWV7" s="125"/>
      <c r="NWW7" s="125"/>
      <c r="NWX7" s="125"/>
      <c r="NWY7" s="125"/>
      <c r="NWZ7" s="125"/>
      <c r="NXA7" s="125"/>
      <c r="NXB7" s="125"/>
      <c r="NXC7" s="125"/>
      <c r="NXD7" s="125"/>
      <c r="NXE7" s="125"/>
      <c r="NXF7" s="125"/>
      <c r="NXG7" s="125"/>
      <c r="NXH7" s="125"/>
      <c r="NXI7" s="125"/>
      <c r="NXJ7" s="125"/>
      <c r="NXK7" s="125"/>
      <c r="NXL7" s="125"/>
      <c r="NXM7" s="125"/>
      <c r="NXN7" s="125"/>
      <c r="NXO7" s="125"/>
      <c r="NXP7" s="125"/>
      <c r="NXQ7" s="125"/>
      <c r="NXR7" s="125"/>
      <c r="NXS7" s="125"/>
      <c r="NXT7" s="125"/>
      <c r="NXU7" s="125"/>
      <c r="NXV7" s="125"/>
      <c r="NXW7" s="125"/>
      <c r="NXX7" s="125"/>
      <c r="NXY7" s="125"/>
      <c r="NXZ7" s="125"/>
      <c r="NYA7" s="125"/>
      <c r="NYB7" s="125"/>
      <c r="NYC7" s="125"/>
      <c r="NYD7" s="125"/>
      <c r="NYE7" s="125"/>
      <c r="NYF7" s="125"/>
      <c r="NYG7" s="125"/>
      <c r="NYH7" s="125"/>
      <c r="NYI7" s="125"/>
      <c r="NYJ7" s="125"/>
      <c r="NYK7" s="125"/>
      <c r="NYL7" s="125"/>
      <c r="NYM7" s="125"/>
      <c r="NYN7" s="125"/>
      <c r="NYO7" s="125"/>
      <c r="NYP7" s="125"/>
      <c r="NYQ7" s="125"/>
      <c r="NYR7" s="125"/>
      <c r="NYS7" s="125"/>
      <c r="NYT7" s="125"/>
      <c r="NYU7" s="125"/>
      <c r="NYV7" s="125"/>
      <c r="NYW7" s="125"/>
      <c r="NYX7" s="125"/>
      <c r="NYY7" s="125"/>
      <c r="NYZ7" s="125"/>
      <c r="NZA7" s="125"/>
      <c r="NZB7" s="125"/>
      <c r="NZC7" s="125"/>
      <c r="NZD7" s="125"/>
      <c r="NZE7" s="125"/>
      <c r="NZF7" s="125"/>
      <c r="NZG7" s="125"/>
      <c r="NZH7" s="125"/>
      <c r="NZI7" s="125"/>
      <c r="NZJ7" s="125"/>
      <c r="NZK7" s="125"/>
      <c r="NZL7" s="125"/>
      <c r="NZM7" s="125"/>
      <c r="NZN7" s="125"/>
      <c r="NZO7" s="125"/>
      <c r="NZP7" s="125"/>
      <c r="NZQ7" s="125"/>
      <c r="NZR7" s="125"/>
      <c r="NZS7" s="125"/>
      <c r="NZT7" s="125"/>
      <c r="NZU7" s="125"/>
      <c r="NZV7" s="125"/>
      <c r="NZW7" s="125"/>
      <c r="NZX7" s="125"/>
      <c r="NZY7" s="125"/>
      <c r="NZZ7" s="125"/>
      <c r="OAA7" s="125"/>
      <c r="OAB7" s="125"/>
      <c r="OAC7" s="125"/>
      <c r="OAD7" s="125"/>
      <c r="OAE7" s="125"/>
      <c r="OAF7" s="125"/>
      <c r="OAG7" s="125"/>
      <c r="OAH7" s="125"/>
      <c r="OAI7" s="125"/>
      <c r="OAJ7" s="125"/>
      <c r="OAK7" s="125"/>
      <c r="OAL7" s="125"/>
      <c r="OAM7" s="125"/>
      <c r="OAN7" s="125"/>
      <c r="OAO7" s="125"/>
      <c r="OAP7" s="125"/>
      <c r="OAQ7" s="125"/>
      <c r="OAR7" s="125"/>
      <c r="OAS7" s="125"/>
      <c r="OAT7" s="125"/>
      <c r="OAU7" s="125"/>
      <c r="OAV7" s="125"/>
      <c r="OAW7" s="125"/>
      <c r="OAX7" s="125"/>
      <c r="OAY7" s="125"/>
      <c r="OAZ7" s="125"/>
      <c r="OBA7" s="125"/>
      <c r="OBB7" s="125"/>
      <c r="OBC7" s="125"/>
      <c r="OBD7" s="125"/>
      <c r="OBE7" s="125"/>
      <c r="OBF7" s="125"/>
      <c r="OBG7" s="125"/>
      <c r="OBH7" s="125"/>
      <c r="OBI7" s="125"/>
      <c r="OBJ7" s="125"/>
      <c r="OBK7" s="125"/>
      <c r="OBL7" s="125"/>
      <c r="OBM7" s="125"/>
      <c r="OBN7" s="125"/>
      <c r="OBO7" s="125"/>
      <c r="OBP7" s="125"/>
      <c r="OBQ7" s="125"/>
      <c r="OBR7" s="125"/>
      <c r="OBS7" s="125"/>
      <c r="OBT7" s="125"/>
      <c r="OBU7" s="125"/>
      <c r="OBV7" s="125"/>
      <c r="OBW7" s="125"/>
      <c r="OBX7" s="125"/>
      <c r="OBY7" s="125"/>
      <c r="OBZ7" s="125"/>
      <c r="OCA7" s="125"/>
      <c r="OCB7" s="125"/>
      <c r="OCC7" s="125"/>
      <c r="OCD7" s="125"/>
      <c r="OCE7" s="125"/>
      <c r="OCF7" s="125"/>
      <c r="OCG7" s="125"/>
      <c r="OCH7" s="125"/>
      <c r="OCI7" s="125"/>
      <c r="OCJ7" s="125"/>
      <c r="OCK7" s="125"/>
      <c r="OCL7" s="125"/>
      <c r="OCM7" s="125"/>
      <c r="OCN7" s="125"/>
      <c r="OCO7" s="125"/>
      <c r="OCP7" s="125"/>
      <c r="OCQ7" s="125"/>
      <c r="OCR7" s="125"/>
      <c r="OCS7" s="125"/>
      <c r="OCT7" s="125"/>
      <c r="OCU7" s="125"/>
      <c r="OCV7" s="125"/>
      <c r="OCW7" s="125"/>
      <c r="OCX7" s="125"/>
      <c r="OCY7" s="125"/>
      <c r="OCZ7" s="125"/>
      <c r="ODA7" s="125"/>
      <c r="ODB7" s="125"/>
      <c r="ODC7" s="125"/>
      <c r="ODD7" s="125"/>
      <c r="ODE7" s="125"/>
      <c r="ODF7" s="125"/>
      <c r="ODG7" s="125"/>
      <c r="ODH7" s="125"/>
      <c r="ODI7" s="125"/>
      <c r="ODJ7" s="125"/>
      <c r="ODK7" s="125"/>
      <c r="ODL7" s="125"/>
      <c r="ODM7" s="125"/>
      <c r="ODN7" s="125"/>
      <c r="ODO7" s="125"/>
      <c r="ODP7" s="125"/>
      <c r="ODQ7" s="125"/>
      <c r="ODR7" s="125"/>
      <c r="ODS7" s="125"/>
      <c r="ODT7" s="125"/>
      <c r="ODU7" s="125"/>
      <c r="ODV7" s="125"/>
      <c r="ODW7" s="125"/>
      <c r="ODX7" s="125"/>
      <c r="ODY7" s="125"/>
      <c r="ODZ7" s="125"/>
      <c r="OEA7" s="125"/>
      <c r="OEB7" s="125"/>
      <c r="OEC7" s="125"/>
      <c r="OED7" s="125"/>
      <c r="OEE7" s="125"/>
      <c r="OEF7" s="125"/>
      <c r="OEG7" s="125"/>
      <c r="OEH7" s="125"/>
      <c r="OEI7" s="125"/>
      <c r="OEJ7" s="125"/>
      <c r="OEK7" s="125"/>
      <c r="OEL7" s="125"/>
      <c r="OEM7" s="125"/>
      <c r="OEN7" s="125"/>
      <c r="OEO7" s="125"/>
      <c r="OEP7" s="125"/>
      <c r="OEQ7" s="125"/>
      <c r="OER7" s="125"/>
      <c r="OES7" s="125"/>
      <c r="OET7" s="125"/>
      <c r="OEU7" s="125"/>
      <c r="OEV7" s="125"/>
      <c r="OEW7" s="125"/>
      <c r="OEX7" s="125"/>
      <c r="OEY7" s="125"/>
      <c r="OEZ7" s="125"/>
      <c r="OFA7" s="125"/>
      <c r="OFB7" s="125"/>
      <c r="OFC7" s="125"/>
      <c r="OFD7" s="125"/>
      <c r="OFE7" s="125"/>
      <c r="OFF7" s="125"/>
      <c r="OFG7" s="125"/>
      <c r="OFH7" s="125"/>
      <c r="OFI7" s="125"/>
      <c r="OFJ7" s="125"/>
      <c r="OFK7" s="125"/>
      <c r="OFL7" s="125"/>
      <c r="OFM7" s="125"/>
      <c r="OFN7" s="125"/>
      <c r="OFO7" s="125"/>
      <c r="OFP7" s="125"/>
      <c r="OFQ7" s="125"/>
      <c r="OFR7" s="125"/>
      <c r="OFS7" s="125"/>
      <c r="OFT7" s="125"/>
      <c r="OFU7" s="125"/>
      <c r="OFV7" s="125"/>
      <c r="OFW7" s="125"/>
      <c r="OFX7" s="125"/>
      <c r="OFY7" s="125"/>
      <c r="OFZ7" s="125"/>
      <c r="OGA7" s="125"/>
      <c r="OGB7" s="125"/>
      <c r="OGC7" s="125"/>
      <c r="OGD7" s="125"/>
      <c r="OGE7" s="125"/>
      <c r="OGF7" s="125"/>
      <c r="OGG7" s="125"/>
      <c r="OGH7" s="125"/>
      <c r="OGI7" s="125"/>
      <c r="OGJ7" s="125"/>
      <c r="OGK7" s="125"/>
      <c r="OGL7" s="125"/>
      <c r="OGM7" s="125"/>
      <c r="OGN7" s="125"/>
      <c r="OGO7" s="125"/>
      <c r="OGP7" s="125"/>
      <c r="OGQ7" s="125"/>
      <c r="OGR7" s="125"/>
      <c r="OGS7" s="125"/>
      <c r="OGT7" s="125"/>
      <c r="OGU7" s="125"/>
      <c r="OGV7" s="125"/>
      <c r="OGW7" s="125"/>
      <c r="OGX7" s="125"/>
      <c r="OGY7" s="125"/>
      <c r="OGZ7" s="125"/>
      <c r="OHA7" s="125"/>
      <c r="OHB7" s="125"/>
      <c r="OHC7" s="125"/>
      <c r="OHD7" s="125"/>
      <c r="OHE7" s="125"/>
      <c r="OHF7" s="125"/>
      <c r="OHG7" s="125"/>
      <c r="OHH7" s="125"/>
      <c r="OHI7" s="125"/>
      <c r="OHJ7" s="125"/>
      <c r="OHK7" s="125"/>
      <c r="OHL7" s="125"/>
      <c r="OHM7" s="125"/>
      <c r="OHN7" s="125"/>
      <c r="OHO7" s="125"/>
      <c r="OHP7" s="125"/>
      <c r="OHQ7" s="125"/>
      <c r="OHR7" s="125"/>
      <c r="OHS7" s="125"/>
      <c r="OHT7" s="125"/>
      <c r="OHU7" s="125"/>
      <c r="OHV7" s="125"/>
      <c r="OHW7" s="125"/>
      <c r="OHX7" s="125"/>
      <c r="OHY7" s="125"/>
      <c r="OHZ7" s="125"/>
      <c r="OIA7" s="125"/>
      <c r="OIB7" s="125"/>
      <c r="OIC7" s="125"/>
      <c r="OID7" s="125"/>
      <c r="OIE7" s="125"/>
      <c r="OIF7" s="125"/>
      <c r="OIG7" s="125"/>
      <c r="OIH7" s="125"/>
      <c r="OII7" s="125"/>
      <c r="OIJ7" s="125"/>
      <c r="OIK7" s="125"/>
      <c r="OIL7" s="125"/>
      <c r="OIM7" s="125"/>
      <c r="OIN7" s="125"/>
      <c r="OIO7" s="125"/>
      <c r="OIP7" s="125"/>
      <c r="OIQ7" s="125"/>
      <c r="OIR7" s="125"/>
      <c r="OIS7" s="125"/>
      <c r="OIT7" s="125"/>
      <c r="OIU7" s="125"/>
      <c r="OIV7" s="125"/>
      <c r="OIW7" s="125"/>
      <c r="OIX7" s="125"/>
      <c r="OIY7" s="125"/>
      <c r="OIZ7" s="125"/>
      <c r="OJA7" s="125"/>
      <c r="OJB7" s="125"/>
      <c r="OJC7" s="125"/>
      <c r="OJD7" s="125"/>
      <c r="OJE7" s="125"/>
      <c r="OJF7" s="125"/>
      <c r="OJG7" s="125"/>
      <c r="OJH7" s="125"/>
      <c r="OJI7" s="125"/>
      <c r="OJJ7" s="125"/>
      <c r="OJK7" s="125"/>
      <c r="OJL7" s="125"/>
      <c r="OJM7" s="125"/>
      <c r="OJN7" s="125"/>
      <c r="OJO7" s="125"/>
      <c r="OJP7" s="125"/>
      <c r="OJQ7" s="125"/>
      <c r="OJR7" s="125"/>
      <c r="OJS7" s="125"/>
      <c r="OJT7" s="125"/>
      <c r="OJU7" s="125"/>
      <c r="OJV7" s="125"/>
      <c r="OJW7" s="125"/>
      <c r="OJX7" s="125"/>
      <c r="OJY7" s="125"/>
      <c r="OJZ7" s="125"/>
      <c r="OKA7" s="125"/>
      <c r="OKB7" s="125"/>
      <c r="OKC7" s="125"/>
      <c r="OKD7" s="125"/>
      <c r="OKE7" s="125"/>
      <c r="OKF7" s="125"/>
      <c r="OKG7" s="125"/>
      <c r="OKH7" s="125"/>
      <c r="OKI7" s="125"/>
      <c r="OKJ7" s="125"/>
      <c r="OKK7" s="125"/>
      <c r="OKL7" s="125"/>
      <c r="OKM7" s="125"/>
      <c r="OKN7" s="125"/>
      <c r="OKO7" s="125"/>
      <c r="OKP7" s="125"/>
      <c r="OKQ7" s="125"/>
      <c r="OKR7" s="125"/>
      <c r="OKS7" s="125"/>
      <c r="OKT7" s="125"/>
      <c r="OKU7" s="125"/>
      <c r="OKV7" s="125"/>
      <c r="OKW7" s="125"/>
      <c r="OKX7" s="125"/>
      <c r="OKY7" s="125"/>
      <c r="OKZ7" s="125"/>
      <c r="OLA7" s="125"/>
      <c r="OLB7" s="125"/>
      <c r="OLC7" s="125"/>
      <c r="OLD7" s="125"/>
      <c r="OLE7" s="125"/>
      <c r="OLF7" s="125"/>
      <c r="OLG7" s="125"/>
      <c r="OLH7" s="125"/>
      <c r="OLI7" s="125"/>
      <c r="OLJ7" s="125"/>
      <c r="OLK7" s="125"/>
      <c r="OLL7" s="125"/>
      <c r="OLM7" s="125"/>
      <c r="OLN7" s="125"/>
      <c r="OLO7" s="125"/>
      <c r="OLP7" s="125"/>
      <c r="OLQ7" s="125"/>
      <c r="OLR7" s="125"/>
      <c r="OLS7" s="125"/>
      <c r="OLT7" s="125"/>
      <c r="OLU7" s="125"/>
      <c r="OLV7" s="125"/>
      <c r="OLW7" s="125"/>
      <c r="OLX7" s="125"/>
      <c r="OLY7" s="125"/>
      <c r="OLZ7" s="125"/>
      <c r="OMA7" s="125"/>
      <c r="OMB7" s="125"/>
      <c r="OMC7" s="125"/>
      <c r="OMD7" s="125"/>
      <c r="OME7" s="125"/>
      <c r="OMF7" s="125"/>
      <c r="OMG7" s="125"/>
      <c r="OMH7" s="125"/>
      <c r="OMI7" s="125"/>
      <c r="OMJ7" s="125"/>
      <c r="OMK7" s="125"/>
      <c r="OML7" s="125"/>
      <c r="OMM7" s="125"/>
      <c r="OMN7" s="125"/>
      <c r="OMO7" s="125"/>
      <c r="OMP7" s="125"/>
      <c r="OMQ7" s="125"/>
      <c r="OMR7" s="125"/>
      <c r="OMS7" s="125"/>
      <c r="OMT7" s="125"/>
      <c r="OMU7" s="125"/>
      <c r="OMV7" s="125"/>
      <c r="OMW7" s="125"/>
      <c r="OMX7" s="125"/>
      <c r="OMY7" s="125"/>
      <c r="OMZ7" s="125"/>
      <c r="ONA7" s="125"/>
      <c r="ONB7" s="125"/>
      <c r="ONC7" s="125"/>
      <c r="OND7" s="125"/>
      <c r="ONE7" s="125"/>
      <c r="ONF7" s="125"/>
      <c r="ONG7" s="125"/>
      <c r="ONH7" s="125"/>
      <c r="ONI7" s="125"/>
      <c r="ONJ7" s="125"/>
      <c r="ONK7" s="125"/>
      <c r="ONL7" s="125"/>
      <c r="ONM7" s="125"/>
      <c r="ONN7" s="125"/>
      <c r="ONO7" s="125"/>
      <c r="ONP7" s="125"/>
      <c r="ONQ7" s="125"/>
      <c r="ONR7" s="125"/>
      <c r="ONS7" s="125"/>
      <c r="ONT7" s="125"/>
      <c r="ONU7" s="125"/>
      <c r="ONV7" s="125"/>
      <c r="ONW7" s="125"/>
      <c r="ONX7" s="125"/>
      <c r="ONY7" s="125"/>
      <c r="ONZ7" s="125"/>
      <c r="OOA7" s="125"/>
      <c r="OOB7" s="125"/>
      <c r="OOC7" s="125"/>
      <c r="OOD7" s="125"/>
      <c r="OOE7" s="125"/>
      <c r="OOF7" s="125"/>
      <c r="OOG7" s="125"/>
      <c r="OOH7" s="125"/>
      <c r="OOI7" s="125"/>
      <c r="OOJ7" s="125"/>
      <c r="OOK7" s="125"/>
      <c r="OOL7" s="125"/>
      <c r="OOM7" s="125"/>
      <c r="OON7" s="125"/>
      <c r="OOO7" s="125"/>
      <c r="OOP7" s="125"/>
      <c r="OOQ7" s="125"/>
      <c r="OOR7" s="125"/>
      <c r="OOS7" s="125"/>
      <c r="OOT7" s="125"/>
      <c r="OOU7" s="125"/>
      <c r="OOV7" s="125"/>
      <c r="OOW7" s="125"/>
      <c r="OOX7" s="125"/>
      <c r="OOY7" s="125"/>
      <c r="OOZ7" s="125"/>
      <c r="OPA7" s="125"/>
      <c r="OPB7" s="125"/>
      <c r="OPC7" s="125"/>
      <c r="OPD7" s="125"/>
      <c r="OPE7" s="125"/>
      <c r="OPF7" s="125"/>
      <c r="OPG7" s="125"/>
      <c r="OPH7" s="125"/>
      <c r="OPI7" s="125"/>
      <c r="OPJ7" s="125"/>
      <c r="OPK7" s="125"/>
      <c r="OPL7" s="125"/>
      <c r="OPM7" s="125"/>
      <c r="OPN7" s="125"/>
      <c r="OPO7" s="125"/>
      <c r="OPP7" s="125"/>
      <c r="OPQ7" s="125"/>
      <c r="OPR7" s="125"/>
      <c r="OPS7" s="125"/>
      <c r="OPT7" s="125"/>
      <c r="OPU7" s="125"/>
      <c r="OPV7" s="125"/>
      <c r="OPW7" s="125"/>
      <c r="OPX7" s="125"/>
      <c r="OPY7" s="125"/>
      <c r="OPZ7" s="125"/>
      <c r="OQA7" s="125"/>
      <c r="OQB7" s="125"/>
      <c r="OQC7" s="125"/>
      <c r="OQD7" s="125"/>
      <c r="OQE7" s="125"/>
      <c r="OQF7" s="125"/>
      <c r="OQG7" s="125"/>
      <c r="OQH7" s="125"/>
      <c r="OQI7" s="125"/>
      <c r="OQJ7" s="125"/>
      <c r="OQK7" s="125"/>
      <c r="OQL7" s="125"/>
      <c r="OQM7" s="125"/>
      <c r="OQN7" s="125"/>
      <c r="OQO7" s="125"/>
      <c r="OQP7" s="125"/>
      <c r="OQQ7" s="125"/>
      <c r="OQR7" s="125"/>
      <c r="OQS7" s="125"/>
      <c r="OQT7" s="125"/>
      <c r="OQU7" s="125"/>
      <c r="OQV7" s="125"/>
      <c r="OQW7" s="125"/>
      <c r="OQX7" s="125"/>
      <c r="OQY7" s="125"/>
      <c r="OQZ7" s="125"/>
      <c r="ORA7" s="125"/>
      <c r="ORB7" s="125"/>
      <c r="ORC7" s="125"/>
      <c r="ORD7" s="125"/>
      <c r="ORE7" s="125"/>
      <c r="ORF7" s="125"/>
      <c r="ORG7" s="125"/>
      <c r="ORH7" s="125"/>
      <c r="ORI7" s="125"/>
      <c r="ORJ7" s="125"/>
      <c r="ORK7" s="125"/>
      <c r="ORL7" s="125"/>
      <c r="ORM7" s="125"/>
      <c r="ORN7" s="125"/>
      <c r="ORO7" s="125"/>
      <c r="ORP7" s="125"/>
      <c r="ORQ7" s="125"/>
      <c r="ORR7" s="125"/>
      <c r="ORS7" s="125"/>
      <c r="ORT7" s="125"/>
      <c r="ORU7" s="125"/>
      <c r="ORV7" s="125"/>
      <c r="ORW7" s="125"/>
      <c r="ORX7" s="125"/>
      <c r="ORY7" s="125"/>
      <c r="ORZ7" s="125"/>
      <c r="OSA7" s="125"/>
      <c r="OSB7" s="125"/>
      <c r="OSC7" s="125"/>
      <c r="OSD7" s="125"/>
      <c r="OSE7" s="125"/>
      <c r="OSF7" s="125"/>
      <c r="OSG7" s="125"/>
      <c r="OSH7" s="125"/>
      <c r="OSI7" s="125"/>
      <c r="OSJ7" s="125"/>
      <c r="OSK7" s="125"/>
      <c r="OSL7" s="125"/>
      <c r="OSM7" s="125"/>
      <c r="OSN7" s="125"/>
      <c r="OSO7" s="125"/>
      <c r="OSP7" s="125"/>
      <c r="OSQ7" s="125"/>
      <c r="OSR7" s="125"/>
      <c r="OSS7" s="125"/>
      <c r="OST7" s="125"/>
      <c r="OSU7" s="125"/>
      <c r="OSV7" s="125"/>
      <c r="OSW7" s="125"/>
      <c r="OSX7" s="125"/>
      <c r="OSY7" s="125"/>
      <c r="OSZ7" s="125"/>
      <c r="OTA7" s="125"/>
      <c r="OTB7" s="125"/>
      <c r="OTC7" s="125"/>
      <c r="OTD7" s="125"/>
      <c r="OTE7" s="125"/>
      <c r="OTF7" s="125"/>
      <c r="OTG7" s="125"/>
      <c r="OTH7" s="125"/>
      <c r="OTI7" s="125"/>
      <c r="OTJ7" s="125"/>
      <c r="OTK7" s="125"/>
      <c r="OTL7" s="125"/>
      <c r="OTM7" s="125"/>
      <c r="OTN7" s="125"/>
      <c r="OTO7" s="125"/>
      <c r="OTP7" s="125"/>
      <c r="OTQ7" s="125"/>
      <c r="OTR7" s="125"/>
      <c r="OTS7" s="125"/>
      <c r="OTT7" s="125"/>
      <c r="OTU7" s="125"/>
      <c r="OTV7" s="125"/>
      <c r="OTW7" s="125"/>
      <c r="OTX7" s="125"/>
      <c r="OTY7" s="125"/>
      <c r="OTZ7" s="125"/>
      <c r="OUA7" s="125"/>
      <c r="OUB7" s="125"/>
      <c r="OUC7" s="125"/>
      <c r="OUD7" s="125"/>
      <c r="OUE7" s="125"/>
      <c r="OUF7" s="125"/>
      <c r="OUG7" s="125"/>
      <c r="OUH7" s="125"/>
      <c r="OUI7" s="125"/>
      <c r="OUJ7" s="125"/>
      <c r="OUK7" s="125"/>
      <c r="OUL7" s="125"/>
      <c r="OUM7" s="125"/>
      <c r="OUN7" s="125"/>
      <c r="OUO7" s="125"/>
      <c r="OUP7" s="125"/>
      <c r="OUQ7" s="125"/>
      <c r="OUR7" s="125"/>
      <c r="OUS7" s="125"/>
      <c r="OUT7" s="125"/>
      <c r="OUU7" s="125"/>
      <c r="OUV7" s="125"/>
      <c r="OUW7" s="125"/>
      <c r="OUX7" s="125"/>
      <c r="OUY7" s="125"/>
      <c r="OUZ7" s="125"/>
      <c r="OVA7" s="125"/>
      <c r="OVB7" s="125"/>
      <c r="OVC7" s="125"/>
      <c r="OVD7" s="125"/>
      <c r="OVE7" s="125"/>
      <c r="OVF7" s="125"/>
      <c r="OVG7" s="125"/>
      <c r="OVH7" s="125"/>
      <c r="OVI7" s="125"/>
      <c r="OVJ7" s="125"/>
      <c r="OVK7" s="125"/>
      <c r="OVL7" s="125"/>
      <c r="OVM7" s="125"/>
      <c r="OVN7" s="125"/>
      <c r="OVO7" s="125"/>
      <c r="OVP7" s="125"/>
      <c r="OVQ7" s="125"/>
      <c r="OVR7" s="125"/>
      <c r="OVS7" s="125"/>
      <c r="OVT7" s="125"/>
      <c r="OVU7" s="125"/>
      <c r="OVV7" s="125"/>
      <c r="OVW7" s="125"/>
      <c r="OVX7" s="125"/>
      <c r="OVY7" s="125"/>
      <c r="OVZ7" s="125"/>
      <c r="OWA7" s="125"/>
      <c r="OWB7" s="125"/>
      <c r="OWC7" s="125"/>
      <c r="OWD7" s="125"/>
      <c r="OWE7" s="125"/>
      <c r="OWF7" s="125"/>
      <c r="OWG7" s="125"/>
      <c r="OWH7" s="125"/>
      <c r="OWI7" s="125"/>
      <c r="OWJ7" s="125"/>
      <c r="OWK7" s="125"/>
      <c r="OWL7" s="125"/>
      <c r="OWM7" s="125"/>
      <c r="OWN7" s="125"/>
      <c r="OWO7" s="125"/>
      <c r="OWP7" s="125"/>
      <c r="OWQ7" s="125"/>
      <c r="OWR7" s="125"/>
      <c r="OWS7" s="125"/>
      <c r="OWT7" s="125"/>
      <c r="OWU7" s="125"/>
      <c r="OWV7" s="125"/>
      <c r="OWW7" s="125"/>
      <c r="OWX7" s="125"/>
      <c r="OWY7" s="125"/>
      <c r="OWZ7" s="125"/>
      <c r="OXA7" s="125"/>
      <c r="OXB7" s="125"/>
      <c r="OXC7" s="125"/>
      <c r="OXD7" s="125"/>
      <c r="OXE7" s="125"/>
      <c r="OXF7" s="125"/>
      <c r="OXG7" s="125"/>
      <c r="OXH7" s="125"/>
      <c r="OXI7" s="125"/>
      <c r="OXJ7" s="125"/>
      <c r="OXK7" s="125"/>
      <c r="OXL7" s="125"/>
      <c r="OXM7" s="125"/>
      <c r="OXN7" s="125"/>
      <c r="OXO7" s="125"/>
      <c r="OXP7" s="125"/>
      <c r="OXQ7" s="125"/>
      <c r="OXR7" s="125"/>
      <c r="OXS7" s="125"/>
      <c r="OXT7" s="125"/>
      <c r="OXU7" s="125"/>
      <c r="OXV7" s="125"/>
      <c r="OXW7" s="125"/>
      <c r="OXX7" s="125"/>
      <c r="OXY7" s="125"/>
      <c r="OXZ7" s="125"/>
      <c r="OYA7" s="125"/>
      <c r="OYB7" s="125"/>
      <c r="OYC7" s="125"/>
      <c r="OYD7" s="125"/>
      <c r="OYE7" s="125"/>
      <c r="OYF7" s="125"/>
      <c r="OYG7" s="125"/>
      <c r="OYH7" s="125"/>
      <c r="OYI7" s="125"/>
      <c r="OYJ7" s="125"/>
      <c r="OYK7" s="125"/>
      <c r="OYL7" s="125"/>
      <c r="OYM7" s="125"/>
      <c r="OYN7" s="125"/>
      <c r="OYO7" s="125"/>
      <c r="OYP7" s="125"/>
      <c r="OYQ7" s="125"/>
      <c r="OYR7" s="125"/>
      <c r="OYS7" s="125"/>
      <c r="OYT7" s="125"/>
      <c r="OYU7" s="125"/>
      <c r="OYV7" s="125"/>
      <c r="OYW7" s="125"/>
      <c r="OYX7" s="125"/>
      <c r="OYY7" s="125"/>
      <c r="OYZ7" s="125"/>
      <c r="OZA7" s="125"/>
      <c r="OZB7" s="125"/>
      <c r="OZC7" s="125"/>
      <c r="OZD7" s="125"/>
      <c r="OZE7" s="125"/>
      <c r="OZF7" s="125"/>
      <c r="OZG7" s="125"/>
      <c r="OZH7" s="125"/>
      <c r="OZI7" s="125"/>
      <c r="OZJ7" s="125"/>
      <c r="OZK7" s="125"/>
      <c r="OZL7" s="125"/>
      <c r="OZM7" s="125"/>
      <c r="OZN7" s="125"/>
      <c r="OZO7" s="125"/>
      <c r="OZP7" s="125"/>
      <c r="OZQ7" s="125"/>
      <c r="OZR7" s="125"/>
      <c r="OZS7" s="125"/>
      <c r="OZT7" s="125"/>
      <c r="OZU7" s="125"/>
      <c r="OZV7" s="125"/>
      <c r="OZW7" s="125"/>
      <c r="OZX7" s="125"/>
      <c r="OZY7" s="125"/>
      <c r="OZZ7" s="125"/>
      <c r="PAA7" s="125"/>
      <c r="PAB7" s="125"/>
      <c r="PAC7" s="125"/>
      <c r="PAD7" s="125"/>
      <c r="PAE7" s="125"/>
      <c r="PAF7" s="125"/>
      <c r="PAG7" s="125"/>
      <c r="PAH7" s="125"/>
      <c r="PAI7" s="125"/>
      <c r="PAJ7" s="125"/>
      <c r="PAK7" s="125"/>
      <c r="PAL7" s="125"/>
      <c r="PAM7" s="125"/>
      <c r="PAN7" s="125"/>
      <c r="PAO7" s="125"/>
      <c r="PAP7" s="125"/>
      <c r="PAQ7" s="125"/>
      <c r="PAR7" s="125"/>
      <c r="PAS7" s="125"/>
      <c r="PAT7" s="125"/>
      <c r="PAU7" s="125"/>
      <c r="PAV7" s="125"/>
      <c r="PAW7" s="125"/>
      <c r="PAX7" s="125"/>
      <c r="PAY7" s="125"/>
      <c r="PAZ7" s="125"/>
      <c r="PBA7" s="125"/>
      <c r="PBB7" s="125"/>
      <c r="PBC7" s="125"/>
      <c r="PBD7" s="125"/>
      <c r="PBE7" s="125"/>
      <c r="PBF7" s="125"/>
      <c r="PBG7" s="125"/>
      <c r="PBH7" s="125"/>
      <c r="PBI7" s="125"/>
      <c r="PBJ7" s="125"/>
      <c r="PBK7" s="125"/>
      <c r="PBL7" s="125"/>
      <c r="PBM7" s="125"/>
      <c r="PBN7" s="125"/>
      <c r="PBO7" s="125"/>
      <c r="PBP7" s="125"/>
      <c r="PBQ7" s="125"/>
      <c r="PBR7" s="125"/>
      <c r="PBS7" s="125"/>
      <c r="PBT7" s="125"/>
      <c r="PBU7" s="125"/>
      <c r="PBV7" s="125"/>
      <c r="PBW7" s="125"/>
      <c r="PBX7" s="125"/>
      <c r="PBY7" s="125"/>
      <c r="PBZ7" s="125"/>
      <c r="PCA7" s="125"/>
      <c r="PCB7" s="125"/>
      <c r="PCC7" s="125"/>
      <c r="PCD7" s="125"/>
      <c r="PCE7" s="125"/>
      <c r="PCF7" s="125"/>
      <c r="PCG7" s="125"/>
      <c r="PCH7" s="125"/>
      <c r="PCI7" s="125"/>
      <c r="PCJ7" s="125"/>
      <c r="PCK7" s="125"/>
      <c r="PCL7" s="125"/>
      <c r="PCM7" s="125"/>
      <c r="PCN7" s="125"/>
      <c r="PCO7" s="125"/>
      <c r="PCP7" s="125"/>
      <c r="PCQ7" s="125"/>
      <c r="PCR7" s="125"/>
      <c r="PCS7" s="125"/>
      <c r="PCT7" s="125"/>
      <c r="PCU7" s="125"/>
      <c r="PCV7" s="125"/>
      <c r="PCW7" s="125"/>
      <c r="PCX7" s="125"/>
      <c r="PCY7" s="125"/>
      <c r="PCZ7" s="125"/>
      <c r="PDA7" s="125"/>
      <c r="PDB7" s="125"/>
      <c r="PDC7" s="125"/>
      <c r="PDD7" s="125"/>
      <c r="PDE7" s="125"/>
      <c r="PDF7" s="125"/>
      <c r="PDG7" s="125"/>
      <c r="PDH7" s="125"/>
      <c r="PDI7" s="125"/>
      <c r="PDJ7" s="125"/>
      <c r="PDK7" s="125"/>
      <c r="PDL7" s="125"/>
      <c r="PDM7" s="125"/>
      <c r="PDN7" s="125"/>
      <c r="PDO7" s="125"/>
      <c r="PDP7" s="125"/>
      <c r="PDQ7" s="125"/>
      <c r="PDR7" s="125"/>
      <c r="PDS7" s="125"/>
      <c r="PDT7" s="125"/>
      <c r="PDU7" s="125"/>
      <c r="PDV7" s="125"/>
      <c r="PDW7" s="125"/>
      <c r="PDX7" s="125"/>
      <c r="PDY7" s="125"/>
      <c r="PDZ7" s="125"/>
      <c r="PEA7" s="125"/>
      <c r="PEB7" s="125"/>
      <c r="PEC7" s="125"/>
      <c r="PED7" s="125"/>
      <c r="PEE7" s="125"/>
      <c r="PEF7" s="125"/>
      <c r="PEG7" s="125"/>
      <c r="PEH7" s="125"/>
      <c r="PEI7" s="125"/>
      <c r="PEJ7" s="125"/>
      <c r="PEK7" s="125"/>
      <c r="PEL7" s="125"/>
      <c r="PEM7" s="125"/>
      <c r="PEN7" s="125"/>
      <c r="PEO7" s="125"/>
      <c r="PEP7" s="125"/>
      <c r="PEQ7" s="125"/>
      <c r="PER7" s="125"/>
      <c r="PES7" s="125"/>
      <c r="PET7" s="125"/>
      <c r="PEU7" s="125"/>
      <c r="PEV7" s="125"/>
      <c r="PEW7" s="125"/>
      <c r="PEX7" s="125"/>
      <c r="PEY7" s="125"/>
      <c r="PEZ7" s="125"/>
      <c r="PFA7" s="125"/>
      <c r="PFB7" s="125"/>
      <c r="PFC7" s="125"/>
      <c r="PFD7" s="125"/>
      <c r="PFE7" s="125"/>
      <c r="PFF7" s="125"/>
      <c r="PFG7" s="125"/>
      <c r="PFH7" s="125"/>
      <c r="PFI7" s="125"/>
      <c r="PFJ7" s="125"/>
      <c r="PFK7" s="125"/>
      <c r="PFL7" s="125"/>
      <c r="PFM7" s="125"/>
      <c r="PFN7" s="125"/>
      <c r="PFO7" s="125"/>
      <c r="PFP7" s="125"/>
      <c r="PFQ7" s="125"/>
      <c r="PFR7" s="125"/>
      <c r="PFS7" s="125"/>
      <c r="PFT7" s="125"/>
      <c r="PFU7" s="125"/>
      <c r="PFV7" s="125"/>
      <c r="PFW7" s="125"/>
      <c r="PFX7" s="125"/>
      <c r="PFY7" s="125"/>
      <c r="PFZ7" s="125"/>
      <c r="PGA7" s="125"/>
      <c r="PGB7" s="125"/>
      <c r="PGC7" s="125"/>
      <c r="PGD7" s="125"/>
      <c r="PGE7" s="125"/>
      <c r="PGF7" s="125"/>
      <c r="PGG7" s="125"/>
      <c r="PGH7" s="125"/>
      <c r="PGI7" s="125"/>
      <c r="PGJ7" s="125"/>
      <c r="PGK7" s="125"/>
      <c r="PGL7" s="125"/>
      <c r="PGM7" s="125"/>
      <c r="PGN7" s="125"/>
      <c r="PGO7" s="125"/>
      <c r="PGP7" s="125"/>
      <c r="PGQ7" s="125"/>
      <c r="PGR7" s="125"/>
      <c r="PGS7" s="125"/>
      <c r="PGT7" s="125"/>
      <c r="PGU7" s="125"/>
      <c r="PGV7" s="125"/>
      <c r="PGW7" s="125"/>
      <c r="PGX7" s="125"/>
      <c r="PGY7" s="125"/>
      <c r="PGZ7" s="125"/>
      <c r="PHA7" s="125"/>
      <c r="PHB7" s="125"/>
      <c r="PHC7" s="125"/>
      <c r="PHD7" s="125"/>
      <c r="PHE7" s="125"/>
      <c r="PHF7" s="125"/>
      <c r="PHG7" s="125"/>
      <c r="PHH7" s="125"/>
      <c r="PHI7" s="125"/>
      <c r="PHJ7" s="125"/>
      <c r="PHK7" s="125"/>
      <c r="PHL7" s="125"/>
      <c r="PHM7" s="125"/>
      <c r="PHN7" s="125"/>
      <c r="PHO7" s="125"/>
      <c r="PHP7" s="125"/>
      <c r="PHQ7" s="125"/>
      <c r="PHR7" s="125"/>
      <c r="PHS7" s="125"/>
      <c r="PHT7" s="125"/>
      <c r="PHU7" s="125"/>
      <c r="PHV7" s="125"/>
      <c r="PHW7" s="125"/>
      <c r="PHX7" s="125"/>
      <c r="PHY7" s="125"/>
      <c r="PHZ7" s="125"/>
      <c r="PIA7" s="125"/>
      <c r="PIB7" s="125"/>
      <c r="PIC7" s="125"/>
      <c r="PID7" s="125"/>
      <c r="PIE7" s="125"/>
      <c r="PIF7" s="125"/>
      <c r="PIG7" s="125"/>
      <c r="PIH7" s="125"/>
      <c r="PII7" s="125"/>
      <c r="PIJ7" s="125"/>
      <c r="PIK7" s="125"/>
      <c r="PIL7" s="125"/>
      <c r="PIM7" s="125"/>
      <c r="PIN7" s="125"/>
      <c r="PIO7" s="125"/>
      <c r="PIP7" s="125"/>
      <c r="PIQ7" s="125"/>
      <c r="PIR7" s="125"/>
      <c r="PIS7" s="125"/>
      <c r="PIT7" s="125"/>
      <c r="PIU7" s="125"/>
      <c r="PIV7" s="125"/>
      <c r="PIW7" s="125"/>
      <c r="PIX7" s="125"/>
      <c r="PIY7" s="125"/>
      <c r="PIZ7" s="125"/>
      <c r="PJA7" s="125"/>
      <c r="PJB7" s="125"/>
      <c r="PJC7" s="125"/>
      <c r="PJD7" s="125"/>
      <c r="PJE7" s="125"/>
      <c r="PJF7" s="125"/>
      <c r="PJG7" s="125"/>
      <c r="PJH7" s="125"/>
      <c r="PJI7" s="125"/>
      <c r="PJJ7" s="125"/>
      <c r="PJK7" s="125"/>
      <c r="PJL7" s="125"/>
      <c r="PJM7" s="125"/>
      <c r="PJN7" s="125"/>
      <c r="PJO7" s="125"/>
      <c r="PJP7" s="125"/>
      <c r="PJQ7" s="125"/>
      <c r="PJR7" s="125"/>
      <c r="PJS7" s="125"/>
      <c r="PJT7" s="125"/>
      <c r="PJU7" s="125"/>
      <c r="PJV7" s="125"/>
      <c r="PJW7" s="125"/>
      <c r="PJX7" s="125"/>
      <c r="PJY7" s="125"/>
      <c r="PJZ7" s="125"/>
      <c r="PKA7" s="125"/>
      <c r="PKB7" s="125"/>
      <c r="PKC7" s="125"/>
      <c r="PKD7" s="125"/>
      <c r="PKE7" s="125"/>
      <c r="PKF7" s="125"/>
      <c r="PKG7" s="125"/>
      <c r="PKH7" s="125"/>
      <c r="PKI7" s="125"/>
      <c r="PKJ7" s="125"/>
      <c r="PKK7" s="125"/>
      <c r="PKL7" s="125"/>
      <c r="PKM7" s="125"/>
      <c r="PKN7" s="125"/>
      <c r="PKO7" s="125"/>
      <c r="PKP7" s="125"/>
      <c r="PKQ7" s="125"/>
      <c r="PKR7" s="125"/>
      <c r="PKS7" s="125"/>
      <c r="PKT7" s="125"/>
      <c r="PKU7" s="125"/>
      <c r="PKV7" s="125"/>
      <c r="PKW7" s="125"/>
      <c r="PKX7" s="125"/>
      <c r="PKY7" s="125"/>
      <c r="PKZ7" s="125"/>
      <c r="PLA7" s="125"/>
      <c r="PLB7" s="125"/>
      <c r="PLC7" s="125"/>
      <c r="PLD7" s="125"/>
      <c r="PLE7" s="125"/>
      <c r="PLF7" s="125"/>
      <c r="PLG7" s="125"/>
      <c r="PLH7" s="125"/>
      <c r="PLI7" s="125"/>
      <c r="PLJ7" s="125"/>
      <c r="PLK7" s="125"/>
      <c r="PLL7" s="125"/>
      <c r="PLM7" s="125"/>
      <c r="PLN7" s="125"/>
      <c r="PLO7" s="125"/>
      <c r="PLP7" s="125"/>
      <c r="PLQ7" s="125"/>
      <c r="PLR7" s="125"/>
      <c r="PLS7" s="125"/>
      <c r="PLT7" s="125"/>
      <c r="PLU7" s="125"/>
      <c r="PLV7" s="125"/>
      <c r="PLW7" s="125"/>
      <c r="PLX7" s="125"/>
      <c r="PLY7" s="125"/>
      <c r="PLZ7" s="125"/>
      <c r="PMA7" s="125"/>
      <c r="PMB7" s="125"/>
      <c r="PMC7" s="125"/>
      <c r="PMD7" s="125"/>
      <c r="PME7" s="125"/>
      <c r="PMF7" s="125"/>
      <c r="PMG7" s="125"/>
      <c r="PMH7" s="125"/>
      <c r="PMI7" s="125"/>
      <c r="PMJ7" s="125"/>
      <c r="PMK7" s="125"/>
      <c r="PML7" s="125"/>
      <c r="PMM7" s="125"/>
      <c r="PMN7" s="125"/>
      <c r="PMO7" s="125"/>
      <c r="PMP7" s="125"/>
      <c r="PMQ7" s="125"/>
      <c r="PMR7" s="125"/>
      <c r="PMS7" s="125"/>
      <c r="PMT7" s="125"/>
      <c r="PMU7" s="125"/>
      <c r="PMV7" s="125"/>
      <c r="PMW7" s="125"/>
      <c r="PMX7" s="125"/>
      <c r="PMY7" s="125"/>
      <c r="PMZ7" s="125"/>
      <c r="PNA7" s="125"/>
      <c r="PNB7" s="125"/>
      <c r="PNC7" s="125"/>
      <c r="PND7" s="125"/>
      <c r="PNE7" s="125"/>
      <c r="PNF7" s="125"/>
      <c r="PNG7" s="125"/>
      <c r="PNH7" s="125"/>
      <c r="PNI7" s="125"/>
      <c r="PNJ7" s="125"/>
      <c r="PNK7" s="125"/>
      <c r="PNL7" s="125"/>
      <c r="PNM7" s="125"/>
      <c r="PNN7" s="125"/>
      <c r="PNO7" s="125"/>
      <c r="PNP7" s="125"/>
      <c r="PNQ7" s="125"/>
      <c r="PNR7" s="125"/>
      <c r="PNS7" s="125"/>
      <c r="PNT7" s="125"/>
      <c r="PNU7" s="125"/>
      <c r="PNV7" s="125"/>
      <c r="PNW7" s="125"/>
      <c r="PNX7" s="125"/>
      <c r="PNY7" s="125"/>
      <c r="PNZ7" s="125"/>
      <c r="POA7" s="125"/>
      <c r="POB7" s="125"/>
      <c r="POC7" s="125"/>
      <c r="POD7" s="125"/>
      <c r="POE7" s="125"/>
      <c r="POF7" s="125"/>
      <c r="POG7" s="125"/>
      <c r="POH7" s="125"/>
      <c r="POI7" s="125"/>
      <c r="POJ7" s="125"/>
      <c r="POK7" s="125"/>
      <c r="POL7" s="125"/>
      <c r="POM7" s="125"/>
      <c r="PON7" s="125"/>
      <c r="POO7" s="125"/>
      <c r="POP7" s="125"/>
      <c r="POQ7" s="125"/>
      <c r="POR7" s="125"/>
      <c r="POS7" s="125"/>
      <c r="POT7" s="125"/>
      <c r="POU7" s="125"/>
      <c r="POV7" s="125"/>
      <c r="POW7" s="125"/>
      <c r="POX7" s="125"/>
      <c r="POY7" s="125"/>
      <c r="POZ7" s="125"/>
      <c r="PPA7" s="125"/>
      <c r="PPB7" s="125"/>
      <c r="PPC7" s="125"/>
      <c r="PPD7" s="125"/>
      <c r="PPE7" s="125"/>
      <c r="PPF7" s="125"/>
      <c r="PPG7" s="125"/>
      <c r="PPH7" s="125"/>
      <c r="PPI7" s="125"/>
      <c r="PPJ7" s="125"/>
      <c r="PPK7" s="125"/>
      <c r="PPL7" s="125"/>
      <c r="PPM7" s="125"/>
      <c r="PPN7" s="125"/>
      <c r="PPO7" s="125"/>
      <c r="PPP7" s="125"/>
      <c r="PPQ7" s="125"/>
      <c r="PPR7" s="125"/>
      <c r="PPS7" s="125"/>
      <c r="PPT7" s="125"/>
      <c r="PPU7" s="125"/>
      <c r="PPV7" s="125"/>
      <c r="PPW7" s="125"/>
      <c r="PPX7" s="125"/>
      <c r="PPY7" s="125"/>
      <c r="PPZ7" s="125"/>
      <c r="PQA7" s="125"/>
      <c r="PQB7" s="125"/>
      <c r="PQC7" s="125"/>
      <c r="PQD7" s="125"/>
      <c r="PQE7" s="125"/>
      <c r="PQF7" s="125"/>
      <c r="PQG7" s="125"/>
      <c r="PQH7" s="125"/>
      <c r="PQI7" s="125"/>
      <c r="PQJ7" s="125"/>
      <c r="PQK7" s="125"/>
      <c r="PQL7" s="125"/>
      <c r="PQM7" s="125"/>
      <c r="PQN7" s="125"/>
      <c r="PQO7" s="125"/>
      <c r="PQP7" s="125"/>
      <c r="PQQ7" s="125"/>
      <c r="PQR7" s="125"/>
      <c r="PQS7" s="125"/>
      <c r="PQT7" s="125"/>
      <c r="PQU7" s="125"/>
      <c r="PQV7" s="125"/>
      <c r="PQW7" s="125"/>
      <c r="PQX7" s="125"/>
      <c r="PQY7" s="125"/>
      <c r="PQZ7" s="125"/>
      <c r="PRA7" s="125"/>
      <c r="PRB7" s="125"/>
      <c r="PRC7" s="125"/>
      <c r="PRD7" s="125"/>
      <c r="PRE7" s="125"/>
      <c r="PRF7" s="125"/>
      <c r="PRG7" s="125"/>
      <c r="PRH7" s="125"/>
      <c r="PRI7" s="125"/>
      <c r="PRJ7" s="125"/>
      <c r="PRK7" s="125"/>
      <c r="PRL7" s="125"/>
      <c r="PRM7" s="125"/>
      <c r="PRN7" s="125"/>
      <c r="PRO7" s="125"/>
      <c r="PRP7" s="125"/>
      <c r="PRQ7" s="125"/>
      <c r="PRR7" s="125"/>
      <c r="PRS7" s="125"/>
      <c r="PRT7" s="125"/>
      <c r="PRU7" s="125"/>
      <c r="PRV7" s="125"/>
      <c r="PRW7" s="125"/>
      <c r="PRX7" s="125"/>
      <c r="PRY7" s="125"/>
      <c r="PRZ7" s="125"/>
      <c r="PSA7" s="125"/>
      <c r="PSB7" s="125"/>
      <c r="PSC7" s="125"/>
      <c r="PSD7" s="125"/>
      <c r="PSE7" s="125"/>
      <c r="PSF7" s="125"/>
      <c r="PSG7" s="125"/>
      <c r="PSH7" s="125"/>
      <c r="PSI7" s="125"/>
      <c r="PSJ7" s="125"/>
      <c r="PSK7" s="125"/>
      <c r="PSL7" s="125"/>
      <c r="PSM7" s="125"/>
      <c r="PSN7" s="125"/>
      <c r="PSO7" s="125"/>
      <c r="PSP7" s="125"/>
      <c r="PSQ7" s="125"/>
      <c r="PSR7" s="125"/>
      <c r="PSS7" s="125"/>
      <c r="PST7" s="125"/>
      <c r="PSU7" s="125"/>
      <c r="PSV7" s="125"/>
      <c r="PSW7" s="125"/>
      <c r="PSX7" s="125"/>
      <c r="PSY7" s="125"/>
      <c r="PSZ7" s="125"/>
      <c r="PTA7" s="125"/>
      <c r="PTB7" s="125"/>
      <c r="PTC7" s="125"/>
      <c r="PTD7" s="125"/>
      <c r="PTE7" s="125"/>
      <c r="PTF7" s="125"/>
      <c r="PTG7" s="125"/>
      <c r="PTH7" s="125"/>
      <c r="PTI7" s="125"/>
      <c r="PTJ7" s="125"/>
      <c r="PTK7" s="125"/>
      <c r="PTL7" s="125"/>
      <c r="PTM7" s="125"/>
      <c r="PTN7" s="125"/>
      <c r="PTO7" s="125"/>
      <c r="PTP7" s="125"/>
      <c r="PTQ7" s="125"/>
      <c r="PTR7" s="125"/>
      <c r="PTS7" s="125"/>
      <c r="PTT7" s="125"/>
      <c r="PTU7" s="125"/>
      <c r="PTV7" s="125"/>
      <c r="PTW7" s="125"/>
      <c r="PTX7" s="125"/>
      <c r="PTY7" s="125"/>
      <c r="PTZ7" s="125"/>
      <c r="PUA7" s="125"/>
      <c r="PUB7" s="125"/>
      <c r="PUC7" s="125"/>
      <c r="PUD7" s="125"/>
      <c r="PUE7" s="125"/>
      <c r="PUF7" s="125"/>
      <c r="PUG7" s="125"/>
      <c r="PUH7" s="125"/>
      <c r="PUI7" s="125"/>
      <c r="PUJ7" s="125"/>
      <c r="PUK7" s="125"/>
      <c r="PUL7" s="125"/>
      <c r="PUM7" s="125"/>
      <c r="PUN7" s="125"/>
      <c r="PUO7" s="125"/>
      <c r="PUP7" s="125"/>
      <c r="PUQ7" s="125"/>
      <c r="PUR7" s="125"/>
      <c r="PUS7" s="125"/>
      <c r="PUT7" s="125"/>
      <c r="PUU7" s="125"/>
      <c r="PUV7" s="125"/>
      <c r="PUW7" s="125"/>
      <c r="PUX7" s="125"/>
      <c r="PUY7" s="125"/>
      <c r="PUZ7" s="125"/>
      <c r="PVA7" s="125"/>
      <c r="PVB7" s="125"/>
      <c r="PVC7" s="125"/>
      <c r="PVD7" s="125"/>
      <c r="PVE7" s="125"/>
      <c r="PVF7" s="125"/>
      <c r="PVG7" s="125"/>
      <c r="PVH7" s="125"/>
      <c r="PVI7" s="125"/>
      <c r="PVJ7" s="125"/>
      <c r="PVK7" s="125"/>
      <c r="PVL7" s="125"/>
      <c r="PVM7" s="125"/>
      <c r="PVN7" s="125"/>
      <c r="PVO7" s="125"/>
      <c r="PVP7" s="125"/>
      <c r="PVQ7" s="125"/>
      <c r="PVR7" s="125"/>
      <c r="PVS7" s="125"/>
      <c r="PVT7" s="125"/>
      <c r="PVU7" s="125"/>
      <c r="PVV7" s="125"/>
      <c r="PVW7" s="125"/>
      <c r="PVX7" s="125"/>
      <c r="PVY7" s="125"/>
      <c r="PVZ7" s="125"/>
      <c r="PWA7" s="125"/>
      <c r="PWB7" s="125"/>
      <c r="PWC7" s="125"/>
      <c r="PWD7" s="125"/>
      <c r="PWE7" s="125"/>
      <c r="PWF7" s="125"/>
      <c r="PWG7" s="125"/>
      <c r="PWH7" s="125"/>
      <c r="PWI7" s="125"/>
      <c r="PWJ7" s="125"/>
      <c r="PWK7" s="125"/>
      <c r="PWL7" s="125"/>
      <c r="PWM7" s="125"/>
      <c r="PWN7" s="125"/>
      <c r="PWO7" s="125"/>
      <c r="PWP7" s="125"/>
      <c r="PWQ7" s="125"/>
      <c r="PWR7" s="125"/>
      <c r="PWS7" s="125"/>
      <c r="PWT7" s="125"/>
      <c r="PWU7" s="125"/>
      <c r="PWV7" s="125"/>
      <c r="PWW7" s="125"/>
      <c r="PWX7" s="125"/>
      <c r="PWY7" s="125"/>
      <c r="PWZ7" s="125"/>
      <c r="PXA7" s="125"/>
      <c r="PXB7" s="125"/>
      <c r="PXC7" s="125"/>
      <c r="PXD7" s="125"/>
      <c r="PXE7" s="125"/>
      <c r="PXF7" s="125"/>
      <c r="PXG7" s="125"/>
      <c r="PXH7" s="125"/>
      <c r="PXI7" s="125"/>
      <c r="PXJ7" s="125"/>
      <c r="PXK7" s="125"/>
      <c r="PXL7" s="125"/>
      <c r="PXM7" s="125"/>
      <c r="PXN7" s="125"/>
      <c r="PXO7" s="125"/>
      <c r="PXP7" s="125"/>
      <c r="PXQ7" s="125"/>
      <c r="PXR7" s="125"/>
      <c r="PXS7" s="125"/>
      <c r="PXT7" s="125"/>
      <c r="PXU7" s="125"/>
      <c r="PXV7" s="125"/>
      <c r="PXW7" s="125"/>
      <c r="PXX7" s="125"/>
      <c r="PXY7" s="125"/>
      <c r="PXZ7" s="125"/>
      <c r="PYA7" s="125"/>
      <c r="PYB7" s="125"/>
      <c r="PYC7" s="125"/>
      <c r="PYD7" s="125"/>
      <c r="PYE7" s="125"/>
      <c r="PYF7" s="125"/>
      <c r="PYG7" s="125"/>
      <c r="PYH7" s="125"/>
      <c r="PYI7" s="125"/>
      <c r="PYJ7" s="125"/>
      <c r="PYK7" s="125"/>
      <c r="PYL7" s="125"/>
      <c r="PYM7" s="125"/>
      <c r="PYN7" s="125"/>
      <c r="PYO7" s="125"/>
      <c r="PYP7" s="125"/>
      <c r="PYQ7" s="125"/>
      <c r="PYR7" s="125"/>
      <c r="PYS7" s="125"/>
      <c r="PYT7" s="125"/>
      <c r="PYU7" s="125"/>
      <c r="PYV7" s="125"/>
      <c r="PYW7" s="125"/>
      <c r="PYX7" s="125"/>
      <c r="PYY7" s="125"/>
      <c r="PYZ7" s="125"/>
      <c r="PZA7" s="125"/>
      <c r="PZB7" s="125"/>
      <c r="PZC7" s="125"/>
      <c r="PZD7" s="125"/>
      <c r="PZE7" s="125"/>
      <c r="PZF7" s="125"/>
      <c r="PZG7" s="125"/>
      <c r="PZH7" s="125"/>
      <c r="PZI7" s="125"/>
      <c r="PZJ7" s="125"/>
      <c r="PZK7" s="125"/>
      <c r="PZL7" s="125"/>
      <c r="PZM7" s="125"/>
      <c r="PZN7" s="125"/>
      <c r="PZO7" s="125"/>
      <c r="PZP7" s="125"/>
      <c r="PZQ7" s="125"/>
      <c r="PZR7" s="125"/>
      <c r="PZS7" s="125"/>
      <c r="PZT7" s="125"/>
      <c r="PZU7" s="125"/>
      <c r="PZV7" s="125"/>
      <c r="PZW7" s="125"/>
      <c r="PZX7" s="125"/>
      <c r="PZY7" s="125"/>
      <c r="PZZ7" s="125"/>
      <c r="QAA7" s="125"/>
      <c r="QAB7" s="125"/>
      <c r="QAC7" s="125"/>
      <c r="QAD7" s="125"/>
      <c r="QAE7" s="125"/>
      <c r="QAF7" s="125"/>
      <c r="QAG7" s="125"/>
      <c r="QAH7" s="125"/>
      <c r="QAI7" s="125"/>
      <c r="QAJ7" s="125"/>
      <c r="QAK7" s="125"/>
      <c r="QAL7" s="125"/>
      <c r="QAM7" s="125"/>
      <c r="QAN7" s="125"/>
      <c r="QAO7" s="125"/>
      <c r="QAP7" s="125"/>
      <c r="QAQ7" s="125"/>
      <c r="QAR7" s="125"/>
      <c r="QAS7" s="125"/>
      <c r="QAT7" s="125"/>
      <c r="QAU7" s="125"/>
      <c r="QAV7" s="125"/>
      <c r="QAW7" s="125"/>
      <c r="QAX7" s="125"/>
      <c r="QAY7" s="125"/>
      <c r="QAZ7" s="125"/>
      <c r="QBA7" s="125"/>
      <c r="QBB7" s="125"/>
      <c r="QBC7" s="125"/>
      <c r="QBD7" s="125"/>
      <c r="QBE7" s="125"/>
      <c r="QBF7" s="125"/>
      <c r="QBG7" s="125"/>
      <c r="QBH7" s="125"/>
      <c r="QBI7" s="125"/>
      <c r="QBJ7" s="125"/>
      <c r="QBK7" s="125"/>
      <c r="QBL7" s="125"/>
      <c r="QBM7" s="125"/>
      <c r="QBN7" s="125"/>
      <c r="QBO7" s="125"/>
      <c r="QBP7" s="125"/>
      <c r="QBQ7" s="125"/>
      <c r="QBR7" s="125"/>
      <c r="QBS7" s="125"/>
      <c r="QBT7" s="125"/>
      <c r="QBU7" s="125"/>
      <c r="QBV7" s="125"/>
      <c r="QBW7" s="125"/>
      <c r="QBX7" s="125"/>
      <c r="QBY7" s="125"/>
      <c r="QBZ7" s="125"/>
      <c r="QCA7" s="125"/>
      <c r="QCB7" s="125"/>
      <c r="QCC7" s="125"/>
      <c r="QCD7" s="125"/>
      <c r="QCE7" s="125"/>
      <c r="QCF7" s="125"/>
      <c r="QCG7" s="125"/>
      <c r="QCH7" s="125"/>
      <c r="QCI7" s="125"/>
      <c r="QCJ7" s="125"/>
      <c r="QCK7" s="125"/>
      <c r="QCL7" s="125"/>
      <c r="QCM7" s="125"/>
      <c r="QCN7" s="125"/>
      <c r="QCO7" s="125"/>
      <c r="QCP7" s="125"/>
      <c r="QCQ7" s="125"/>
      <c r="QCR7" s="125"/>
      <c r="QCS7" s="125"/>
      <c r="QCT7" s="125"/>
      <c r="QCU7" s="125"/>
      <c r="QCV7" s="125"/>
      <c r="QCW7" s="125"/>
      <c r="QCX7" s="125"/>
      <c r="QCY7" s="125"/>
      <c r="QCZ7" s="125"/>
      <c r="QDA7" s="125"/>
      <c r="QDB7" s="125"/>
      <c r="QDC7" s="125"/>
      <c r="QDD7" s="125"/>
      <c r="QDE7" s="125"/>
      <c r="QDF7" s="125"/>
      <c r="QDG7" s="125"/>
      <c r="QDH7" s="125"/>
      <c r="QDI7" s="125"/>
      <c r="QDJ7" s="125"/>
      <c r="QDK7" s="125"/>
      <c r="QDL7" s="125"/>
      <c r="QDM7" s="125"/>
      <c r="QDN7" s="125"/>
      <c r="QDO7" s="125"/>
      <c r="QDP7" s="125"/>
      <c r="QDQ7" s="125"/>
      <c r="QDR7" s="125"/>
      <c r="QDS7" s="125"/>
      <c r="QDT7" s="125"/>
      <c r="QDU7" s="125"/>
      <c r="QDV7" s="125"/>
      <c r="QDW7" s="125"/>
      <c r="QDX7" s="125"/>
      <c r="QDY7" s="125"/>
      <c r="QDZ7" s="125"/>
      <c r="QEA7" s="125"/>
      <c r="QEB7" s="125"/>
      <c r="QEC7" s="125"/>
      <c r="QED7" s="125"/>
      <c r="QEE7" s="125"/>
      <c r="QEF7" s="125"/>
      <c r="QEG7" s="125"/>
      <c r="QEH7" s="125"/>
      <c r="QEI7" s="125"/>
      <c r="QEJ7" s="125"/>
      <c r="QEK7" s="125"/>
      <c r="QEL7" s="125"/>
      <c r="QEM7" s="125"/>
      <c r="QEN7" s="125"/>
      <c r="QEO7" s="125"/>
      <c r="QEP7" s="125"/>
      <c r="QEQ7" s="125"/>
      <c r="QER7" s="125"/>
      <c r="QES7" s="125"/>
      <c r="QET7" s="125"/>
      <c r="QEU7" s="125"/>
      <c r="QEV7" s="125"/>
      <c r="QEW7" s="125"/>
      <c r="QEX7" s="125"/>
      <c r="QEY7" s="125"/>
      <c r="QEZ7" s="125"/>
      <c r="QFA7" s="125"/>
      <c r="QFB7" s="125"/>
      <c r="QFC7" s="125"/>
      <c r="QFD7" s="125"/>
      <c r="QFE7" s="125"/>
      <c r="QFF7" s="125"/>
      <c r="QFG7" s="125"/>
      <c r="QFH7" s="125"/>
      <c r="QFI7" s="125"/>
      <c r="QFJ7" s="125"/>
      <c r="QFK7" s="125"/>
      <c r="QFL7" s="125"/>
      <c r="QFM7" s="125"/>
      <c r="QFN7" s="125"/>
      <c r="QFO7" s="125"/>
      <c r="QFP7" s="125"/>
      <c r="QFQ7" s="125"/>
      <c r="QFR7" s="125"/>
      <c r="QFS7" s="125"/>
      <c r="QFT7" s="125"/>
      <c r="QFU7" s="125"/>
      <c r="QFV7" s="125"/>
      <c r="QFW7" s="125"/>
      <c r="QFX7" s="125"/>
      <c r="QFY7" s="125"/>
      <c r="QFZ7" s="125"/>
      <c r="QGA7" s="125"/>
      <c r="QGB7" s="125"/>
      <c r="QGC7" s="125"/>
      <c r="QGD7" s="125"/>
      <c r="QGE7" s="125"/>
      <c r="QGF7" s="125"/>
      <c r="QGG7" s="125"/>
      <c r="QGH7" s="125"/>
      <c r="QGI7" s="125"/>
      <c r="QGJ7" s="125"/>
      <c r="QGK7" s="125"/>
      <c r="QGL7" s="125"/>
      <c r="QGM7" s="125"/>
      <c r="QGN7" s="125"/>
      <c r="QGO7" s="125"/>
      <c r="QGP7" s="125"/>
      <c r="QGQ7" s="125"/>
      <c r="QGR7" s="125"/>
      <c r="QGS7" s="125"/>
      <c r="QGT7" s="125"/>
      <c r="QGU7" s="125"/>
      <c r="QGV7" s="125"/>
      <c r="QGW7" s="125"/>
      <c r="QGX7" s="125"/>
      <c r="QGY7" s="125"/>
      <c r="QGZ7" s="125"/>
      <c r="QHA7" s="125"/>
      <c r="QHB7" s="125"/>
      <c r="QHC7" s="125"/>
      <c r="QHD7" s="125"/>
      <c r="QHE7" s="125"/>
      <c r="QHF7" s="125"/>
      <c r="QHG7" s="125"/>
      <c r="QHH7" s="125"/>
      <c r="QHI7" s="125"/>
      <c r="QHJ7" s="125"/>
      <c r="QHK7" s="125"/>
      <c r="QHL7" s="125"/>
      <c r="QHM7" s="125"/>
      <c r="QHN7" s="125"/>
      <c r="QHO7" s="125"/>
      <c r="QHP7" s="125"/>
      <c r="QHQ7" s="125"/>
      <c r="QHR7" s="125"/>
      <c r="QHS7" s="125"/>
      <c r="QHT7" s="125"/>
      <c r="QHU7" s="125"/>
      <c r="QHV7" s="125"/>
      <c r="QHW7" s="125"/>
      <c r="QHX7" s="125"/>
      <c r="QHY7" s="125"/>
      <c r="QHZ7" s="125"/>
      <c r="QIA7" s="125"/>
      <c r="QIB7" s="125"/>
      <c r="QIC7" s="125"/>
      <c r="QID7" s="125"/>
      <c r="QIE7" s="125"/>
      <c r="QIF7" s="125"/>
      <c r="QIG7" s="125"/>
      <c r="QIH7" s="125"/>
      <c r="QII7" s="125"/>
      <c r="QIJ7" s="125"/>
      <c r="QIK7" s="125"/>
      <c r="QIL7" s="125"/>
      <c r="QIM7" s="125"/>
      <c r="QIN7" s="125"/>
      <c r="QIO7" s="125"/>
      <c r="QIP7" s="125"/>
      <c r="QIQ7" s="125"/>
      <c r="QIR7" s="125"/>
      <c r="QIS7" s="125"/>
      <c r="QIT7" s="125"/>
      <c r="QIU7" s="125"/>
      <c r="QIV7" s="125"/>
      <c r="QIW7" s="125"/>
      <c r="QIX7" s="125"/>
      <c r="QIY7" s="125"/>
      <c r="QIZ7" s="125"/>
      <c r="QJA7" s="125"/>
      <c r="QJB7" s="125"/>
      <c r="QJC7" s="125"/>
      <c r="QJD7" s="125"/>
      <c r="QJE7" s="125"/>
      <c r="QJF7" s="125"/>
      <c r="QJG7" s="125"/>
      <c r="QJH7" s="125"/>
      <c r="QJI7" s="125"/>
      <c r="QJJ7" s="125"/>
      <c r="QJK7" s="125"/>
      <c r="QJL7" s="125"/>
      <c r="QJM7" s="125"/>
      <c r="QJN7" s="125"/>
      <c r="QJO7" s="125"/>
      <c r="QJP7" s="125"/>
      <c r="QJQ7" s="125"/>
      <c r="QJR7" s="125"/>
      <c r="QJS7" s="125"/>
      <c r="QJT7" s="125"/>
      <c r="QJU7" s="125"/>
      <c r="QJV7" s="125"/>
      <c r="QJW7" s="125"/>
      <c r="QJX7" s="125"/>
      <c r="QJY7" s="125"/>
      <c r="QJZ7" s="125"/>
      <c r="QKA7" s="125"/>
      <c r="QKB7" s="125"/>
      <c r="QKC7" s="125"/>
      <c r="QKD7" s="125"/>
      <c r="QKE7" s="125"/>
      <c r="QKF7" s="125"/>
      <c r="QKG7" s="125"/>
      <c r="QKH7" s="125"/>
      <c r="QKI7" s="125"/>
      <c r="QKJ7" s="125"/>
      <c r="QKK7" s="125"/>
      <c r="QKL7" s="125"/>
      <c r="QKM7" s="125"/>
      <c r="QKN7" s="125"/>
      <c r="QKO7" s="125"/>
      <c r="QKP7" s="125"/>
      <c r="QKQ7" s="125"/>
      <c r="QKR7" s="125"/>
      <c r="QKS7" s="125"/>
      <c r="QKT7" s="125"/>
      <c r="QKU7" s="125"/>
      <c r="QKV7" s="125"/>
      <c r="QKW7" s="125"/>
      <c r="QKX7" s="125"/>
      <c r="QKY7" s="125"/>
      <c r="QKZ7" s="125"/>
      <c r="QLA7" s="125"/>
      <c r="QLB7" s="125"/>
      <c r="QLC7" s="125"/>
      <c r="QLD7" s="125"/>
      <c r="QLE7" s="125"/>
      <c r="QLF7" s="125"/>
      <c r="QLG7" s="125"/>
      <c r="QLH7" s="125"/>
      <c r="QLI7" s="125"/>
      <c r="QLJ7" s="125"/>
      <c r="QLK7" s="125"/>
      <c r="QLL7" s="125"/>
      <c r="QLM7" s="125"/>
      <c r="QLN7" s="125"/>
      <c r="QLO7" s="125"/>
      <c r="QLP7" s="125"/>
      <c r="QLQ7" s="125"/>
      <c r="QLR7" s="125"/>
      <c r="QLS7" s="125"/>
      <c r="QLT7" s="125"/>
      <c r="QLU7" s="125"/>
      <c r="QLV7" s="125"/>
      <c r="QLW7" s="125"/>
      <c r="QLX7" s="125"/>
      <c r="QLY7" s="125"/>
      <c r="QLZ7" s="125"/>
      <c r="QMA7" s="125"/>
      <c r="QMB7" s="125"/>
      <c r="QMC7" s="125"/>
      <c r="QMD7" s="125"/>
      <c r="QME7" s="125"/>
      <c r="QMF7" s="125"/>
      <c r="QMG7" s="125"/>
      <c r="QMH7" s="125"/>
      <c r="QMI7" s="125"/>
      <c r="QMJ7" s="125"/>
      <c r="QMK7" s="125"/>
      <c r="QML7" s="125"/>
      <c r="QMM7" s="125"/>
      <c r="QMN7" s="125"/>
      <c r="QMO7" s="125"/>
      <c r="QMP7" s="125"/>
      <c r="QMQ7" s="125"/>
      <c r="QMR7" s="125"/>
      <c r="QMS7" s="125"/>
      <c r="QMT7" s="125"/>
      <c r="QMU7" s="125"/>
      <c r="QMV7" s="125"/>
      <c r="QMW7" s="125"/>
      <c r="QMX7" s="125"/>
      <c r="QMY7" s="125"/>
      <c r="QMZ7" s="125"/>
      <c r="QNA7" s="125"/>
      <c r="QNB7" s="125"/>
      <c r="QNC7" s="125"/>
      <c r="QND7" s="125"/>
      <c r="QNE7" s="125"/>
      <c r="QNF7" s="125"/>
      <c r="QNG7" s="125"/>
      <c r="QNH7" s="125"/>
      <c r="QNI7" s="125"/>
      <c r="QNJ7" s="125"/>
      <c r="QNK7" s="125"/>
      <c r="QNL7" s="125"/>
      <c r="QNM7" s="125"/>
      <c r="QNN7" s="125"/>
      <c r="QNO7" s="125"/>
      <c r="QNP7" s="125"/>
      <c r="QNQ7" s="125"/>
      <c r="QNR7" s="125"/>
      <c r="QNS7" s="125"/>
      <c r="QNT7" s="125"/>
      <c r="QNU7" s="125"/>
      <c r="QNV7" s="125"/>
      <c r="QNW7" s="125"/>
      <c r="QNX7" s="125"/>
      <c r="QNY7" s="125"/>
      <c r="QNZ7" s="125"/>
      <c r="QOA7" s="125"/>
      <c r="QOB7" s="125"/>
      <c r="QOC7" s="125"/>
      <c r="QOD7" s="125"/>
      <c r="QOE7" s="125"/>
      <c r="QOF7" s="125"/>
      <c r="QOG7" s="125"/>
      <c r="QOH7" s="125"/>
      <c r="QOI7" s="125"/>
      <c r="QOJ7" s="125"/>
      <c r="QOK7" s="125"/>
      <c r="QOL7" s="125"/>
      <c r="QOM7" s="125"/>
      <c r="QON7" s="125"/>
      <c r="QOO7" s="125"/>
      <c r="QOP7" s="125"/>
      <c r="QOQ7" s="125"/>
      <c r="QOR7" s="125"/>
      <c r="QOS7" s="125"/>
      <c r="QOT7" s="125"/>
      <c r="QOU7" s="125"/>
      <c r="QOV7" s="125"/>
      <c r="QOW7" s="125"/>
      <c r="QOX7" s="125"/>
      <c r="QOY7" s="125"/>
      <c r="QOZ7" s="125"/>
      <c r="QPA7" s="125"/>
      <c r="QPB7" s="125"/>
      <c r="QPC7" s="125"/>
      <c r="QPD7" s="125"/>
      <c r="QPE7" s="125"/>
      <c r="QPF7" s="125"/>
      <c r="QPG7" s="125"/>
      <c r="QPH7" s="125"/>
      <c r="QPI7" s="125"/>
      <c r="QPJ7" s="125"/>
      <c r="QPK7" s="125"/>
      <c r="QPL7" s="125"/>
      <c r="QPM7" s="125"/>
      <c r="QPN7" s="125"/>
      <c r="QPO7" s="125"/>
      <c r="QPP7" s="125"/>
      <c r="QPQ7" s="125"/>
      <c r="QPR7" s="125"/>
      <c r="QPS7" s="125"/>
      <c r="QPT7" s="125"/>
      <c r="QPU7" s="125"/>
      <c r="QPV7" s="125"/>
      <c r="QPW7" s="125"/>
      <c r="QPX7" s="125"/>
      <c r="QPY7" s="125"/>
      <c r="QPZ7" s="125"/>
      <c r="QQA7" s="125"/>
      <c r="QQB7" s="125"/>
      <c r="QQC7" s="125"/>
      <c r="QQD7" s="125"/>
      <c r="QQE7" s="125"/>
      <c r="QQF7" s="125"/>
      <c r="QQG7" s="125"/>
      <c r="QQH7" s="125"/>
      <c r="QQI7" s="125"/>
      <c r="QQJ7" s="125"/>
      <c r="QQK7" s="125"/>
      <c r="QQL7" s="125"/>
      <c r="QQM7" s="125"/>
      <c r="QQN7" s="125"/>
      <c r="QQO7" s="125"/>
      <c r="QQP7" s="125"/>
      <c r="QQQ7" s="125"/>
      <c r="QQR7" s="125"/>
      <c r="QQS7" s="125"/>
      <c r="QQT7" s="125"/>
      <c r="QQU7" s="125"/>
      <c r="QQV7" s="125"/>
      <c r="QQW7" s="125"/>
      <c r="QQX7" s="125"/>
      <c r="QQY7" s="125"/>
      <c r="QQZ7" s="125"/>
      <c r="QRA7" s="125"/>
      <c r="QRB7" s="125"/>
      <c r="QRC7" s="125"/>
      <c r="QRD7" s="125"/>
      <c r="QRE7" s="125"/>
      <c r="QRF7" s="125"/>
      <c r="QRG7" s="125"/>
      <c r="QRH7" s="125"/>
      <c r="QRI7" s="125"/>
      <c r="QRJ7" s="125"/>
      <c r="QRK7" s="125"/>
      <c r="QRL7" s="125"/>
      <c r="QRM7" s="125"/>
      <c r="QRN7" s="125"/>
      <c r="QRO7" s="125"/>
      <c r="QRP7" s="125"/>
      <c r="QRQ7" s="125"/>
      <c r="QRR7" s="125"/>
      <c r="QRS7" s="125"/>
      <c r="QRT7" s="125"/>
      <c r="QRU7" s="125"/>
      <c r="QRV7" s="125"/>
      <c r="QRW7" s="125"/>
      <c r="QRX7" s="125"/>
      <c r="QRY7" s="125"/>
      <c r="QRZ7" s="125"/>
      <c r="QSA7" s="125"/>
      <c r="QSB7" s="125"/>
      <c r="QSC7" s="125"/>
      <c r="QSD7" s="125"/>
      <c r="QSE7" s="125"/>
      <c r="QSF7" s="125"/>
      <c r="QSG7" s="125"/>
      <c r="QSH7" s="125"/>
      <c r="QSI7" s="125"/>
      <c r="QSJ7" s="125"/>
      <c r="QSK7" s="125"/>
      <c r="QSL7" s="125"/>
      <c r="QSM7" s="125"/>
      <c r="QSN7" s="125"/>
      <c r="QSO7" s="125"/>
      <c r="QSP7" s="125"/>
      <c r="QSQ7" s="125"/>
      <c r="QSR7" s="125"/>
      <c r="QSS7" s="125"/>
      <c r="QST7" s="125"/>
      <c r="QSU7" s="125"/>
      <c r="QSV7" s="125"/>
      <c r="QSW7" s="125"/>
      <c r="QSX7" s="125"/>
      <c r="QSY7" s="125"/>
      <c r="QSZ7" s="125"/>
      <c r="QTA7" s="125"/>
      <c r="QTB7" s="125"/>
      <c r="QTC7" s="125"/>
      <c r="QTD7" s="125"/>
      <c r="QTE7" s="125"/>
      <c r="QTF7" s="125"/>
      <c r="QTG7" s="125"/>
      <c r="QTH7" s="125"/>
      <c r="QTI7" s="125"/>
      <c r="QTJ7" s="125"/>
      <c r="QTK7" s="125"/>
      <c r="QTL7" s="125"/>
      <c r="QTM7" s="125"/>
      <c r="QTN7" s="125"/>
      <c r="QTO7" s="125"/>
      <c r="QTP7" s="125"/>
      <c r="QTQ7" s="125"/>
      <c r="QTR7" s="125"/>
      <c r="QTS7" s="125"/>
      <c r="QTT7" s="125"/>
      <c r="QTU7" s="125"/>
      <c r="QTV7" s="125"/>
      <c r="QTW7" s="125"/>
      <c r="QTX7" s="125"/>
      <c r="QTY7" s="125"/>
      <c r="QTZ7" s="125"/>
      <c r="QUA7" s="125"/>
      <c r="QUB7" s="125"/>
      <c r="QUC7" s="125"/>
      <c r="QUD7" s="125"/>
      <c r="QUE7" s="125"/>
      <c r="QUF7" s="125"/>
      <c r="QUG7" s="125"/>
      <c r="QUH7" s="125"/>
      <c r="QUI7" s="125"/>
      <c r="QUJ7" s="125"/>
      <c r="QUK7" s="125"/>
      <c r="QUL7" s="125"/>
      <c r="QUM7" s="125"/>
      <c r="QUN7" s="125"/>
      <c r="QUO7" s="125"/>
      <c r="QUP7" s="125"/>
      <c r="QUQ7" s="125"/>
      <c r="QUR7" s="125"/>
      <c r="QUS7" s="125"/>
      <c r="QUT7" s="125"/>
      <c r="QUU7" s="125"/>
      <c r="QUV7" s="125"/>
      <c r="QUW7" s="125"/>
      <c r="QUX7" s="125"/>
      <c r="QUY7" s="125"/>
      <c r="QUZ7" s="125"/>
      <c r="QVA7" s="125"/>
      <c r="QVB7" s="125"/>
      <c r="QVC7" s="125"/>
      <c r="QVD7" s="125"/>
      <c r="QVE7" s="125"/>
      <c r="QVF7" s="125"/>
      <c r="QVG7" s="125"/>
      <c r="QVH7" s="125"/>
      <c r="QVI7" s="125"/>
      <c r="QVJ7" s="125"/>
      <c r="QVK7" s="125"/>
      <c r="QVL7" s="125"/>
      <c r="QVM7" s="125"/>
      <c r="QVN7" s="125"/>
      <c r="QVO7" s="125"/>
      <c r="QVP7" s="125"/>
      <c r="QVQ7" s="125"/>
      <c r="QVR7" s="125"/>
      <c r="QVS7" s="125"/>
      <c r="QVT7" s="125"/>
      <c r="QVU7" s="125"/>
      <c r="QVV7" s="125"/>
      <c r="QVW7" s="125"/>
      <c r="QVX7" s="125"/>
      <c r="QVY7" s="125"/>
      <c r="QVZ7" s="125"/>
      <c r="QWA7" s="125"/>
      <c r="QWB7" s="125"/>
      <c r="QWC7" s="125"/>
      <c r="QWD7" s="125"/>
      <c r="QWE7" s="125"/>
      <c r="QWF7" s="125"/>
      <c r="QWG7" s="125"/>
      <c r="QWH7" s="125"/>
      <c r="QWI7" s="125"/>
      <c r="QWJ7" s="125"/>
      <c r="QWK7" s="125"/>
      <c r="QWL7" s="125"/>
      <c r="QWM7" s="125"/>
      <c r="QWN7" s="125"/>
      <c r="QWO7" s="125"/>
      <c r="QWP7" s="125"/>
      <c r="QWQ7" s="125"/>
      <c r="QWR7" s="125"/>
      <c r="QWS7" s="125"/>
      <c r="QWT7" s="125"/>
      <c r="QWU7" s="125"/>
      <c r="QWV7" s="125"/>
      <c r="QWW7" s="125"/>
      <c r="QWX7" s="125"/>
      <c r="QWY7" s="125"/>
      <c r="QWZ7" s="125"/>
      <c r="QXA7" s="125"/>
      <c r="QXB7" s="125"/>
      <c r="QXC7" s="125"/>
      <c r="QXD7" s="125"/>
      <c r="QXE7" s="125"/>
      <c r="QXF7" s="125"/>
      <c r="QXG7" s="125"/>
      <c r="QXH7" s="125"/>
      <c r="QXI7" s="125"/>
      <c r="QXJ7" s="125"/>
      <c r="QXK7" s="125"/>
      <c r="QXL7" s="125"/>
      <c r="QXM7" s="125"/>
      <c r="QXN7" s="125"/>
      <c r="QXO7" s="125"/>
      <c r="QXP7" s="125"/>
      <c r="QXQ7" s="125"/>
      <c r="QXR7" s="125"/>
      <c r="QXS7" s="125"/>
      <c r="QXT7" s="125"/>
      <c r="QXU7" s="125"/>
      <c r="QXV7" s="125"/>
      <c r="QXW7" s="125"/>
      <c r="QXX7" s="125"/>
      <c r="QXY7" s="125"/>
      <c r="QXZ7" s="125"/>
      <c r="QYA7" s="125"/>
      <c r="QYB7" s="125"/>
      <c r="QYC7" s="125"/>
      <c r="QYD7" s="125"/>
      <c r="QYE7" s="125"/>
      <c r="QYF7" s="125"/>
      <c r="QYG7" s="125"/>
      <c r="QYH7" s="125"/>
      <c r="QYI7" s="125"/>
      <c r="QYJ7" s="125"/>
      <c r="QYK7" s="125"/>
      <c r="QYL7" s="125"/>
      <c r="QYM7" s="125"/>
      <c r="QYN7" s="125"/>
      <c r="QYO7" s="125"/>
      <c r="QYP7" s="125"/>
      <c r="QYQ7" s="125"/>
      <c r="QYR7" s="125"/>
      <c r="QYS7" s="125"/>
      <c r="QYT7" s="125"/>
      <c r="QYU7" s="125"/>
      <c r="QYV7" s="125"/>
      <c r="QYW7" s="125"/>
      <c r="QYX7" s="125"/>
      <c r="QYY7" s="125"/>
      <c r="QYZ7" s="125"/>
      <c r="QZA7" s="125"/>
      <c r="QZB7" s="125"/>
      <c r="QZC7" s="125"/>
      <c r="QZD7" s="125"/>
      <c r="QZE7" s="125"/>
      <c r="QZF7" s="125"/>
      <c r="QZG7" s="125"/>
      <c r="QZH7" s="125"/>
      <c r="QZI7" s="125"/>
      <c r="QZJ7" s="125"/>
      <c r="QZK7" s="125"/>
      <c r="QZL7" s="125"/>
      <c r="QZM7" s="125"/>
      <c r="QZN7" s="125"/>
      <c r="QZO7" s="125"/>
      <c r="QZP7" s="125"/>
      <c r="QZQ7" s="125"/>
      <c r="QZR7" s="125"/>
      <c r="QZS7" s="125"/>
      <c r="QZT7" s="125"/>
      <c r="QZU7" s="125"/>
      <c r="QZV7" s="125"/>
      <c r="QZW7" s="125"/>
      <c r="QZX7" s="125"/>
      <c r="QZY7" s="125"/>
      <c r="QZZ7" s="125"/>
      <c r="RAA7" s="125"/>
      <c r="RAB7" s="125"/>
      <c r="RAC7" s="125"/>
      <c r="RAD7" s="125"/>
      <c r="RAE7" s="125"/>
      <c r="RAF7" s="125"/>
      <c r="RAG7" s="125"/>
      <c r="RAH7" s="125"/>
      <c r="RAI7" s="125"/>
      <c r="RAJ7" s="125"/>
      <c r="RAK7" s="125"/>
      <c r="RAL7" s="125"/>
      <c r="RAM7" s="125"/>
      <c r="RAN7" s="125"/>
      <c r="RAO7" s="125"/>
      <c r="RAP7" s="125"/>
      <c r="RAQ7" s="125"/>
      <c r="RAR7" s="125"/>
      <c r="RAS7" s="125"/>
      <c r="RAT7" s="125"/>
      <c r="RAU7" s="125"/>
      <c r="RAV7" s="125"/>
      <c r="RAW7" s="125"/>
      <c r="RAX7" s="125"/>
      <c r="RAY7" s="125"/>
      <c r="RAZ7" s="125"/>
      <c r="RBA7" s="125"/>
      <c r="RBB7" s="125"/>
      <c r="RBC7" s="125"/>
      <c r="RBD7" s="125"/>
      <c r="RBE7" s="125"/>
      <c r="RBF7" s="125"/>
      <c r="RBG7" s="125"/>
      <c r="RBH7" s="125"/>
      <c r="RBI7" s="125"/>
      <c r="RBJ7" s="125"/>
      <c r="RBK7" s="125"/>
      <c r="RBL7" s="125"/>
      <c r="RBM7" s="125"/>
      <c r="RBN7" s="125"/>
      <c r="RBO7" s="125"/>
      <c r="RBP7" s="125"/>
      <c r="RBQ7" s="125"/>
      <c r="RBR7" s="125"/>
      <c r="RBS7" s="125"/>
      <c r="RBT7" s="125"/>
      <c r="RBU7" s="125"/>
      <c r="RBV7" s="125"/>
      <c r="RBW7" s="125"/>
      <c r="RBX7" s="125"/>
      <c r="RBY7" s="125"/>
      <c r="RBZ7" s="125"/>
      <c r="RCA7" s="125"/>
      <c r="RCB7" s="125"/>
      <c r="RCC7" s="125"/>
      <c r="RCD7" s="125"/>
      <c r="RCE7" s="125"/>
      <c r="RCF7" s="125"/>
      <c r="RCG7" s="125"/>
      <c r="RCH7" s="125"/>
      <c r="RCI7" s="125"/>
      <c r="RCJ7" s="125"/>
      <c r="RCK7" s="125"/>
      <c r="RCL7" s="125"/>
      <c r="RCM7" s="125"/>
      <c r="RCN7" s="125"/>
      <c r="RCO7" s="125"/>
      <c r="RCP7" s="125"/>
      <c r="RCQ7" s="125"/>
      <c r="RCR7" s="125"/>
      <c r="RCS7" s="125"/>
      <c r="RCT7" s="125"/>
      <c r="RCU7" s="125"/>
      <c r="RCV7" s="125"/>
      <c r="RCW7" s="125"/>
      <c r="RCX7" s="125"/>
      <c r="RCY7" s="125"/>
      <c r="RCZ7" s="125"/>
      <c r="RDA7" s="125"/>
      <c r="RDB7" s="125"/>
      <c r="RDC7" s="125"/>
      <c r="RDD7" s="125"/>
      <c r="RDE7" s="125"/>
      <c r="RDF7" s="125"/>
      <c r="RDG7" s="125"/>
      <c r="RDH7" s="125"/>
      <c r="RDI7" s="125"/>
      <c r="RDJ7" s="125"/>
      <c r="RDK7" s="125"/>
      <c r="RDL7" s="125"/>
      <c r="RDM7" s="125"/>
      <c r="RDN7" s="125"/>
      <c r="RDO7" s="125"/>
      <c r="RDP7" s="125"/>
      <c r="RDQ7" s="125"/>
      <c r="RDR7" s="125"/>
      <c r="RDS7" s="125"/>
      <c r="RDT7" s="125"/>
      <c r="RDU7" s="125"/>
      <c r="RDV7" s="125"/>
      <c r="RDW7" s="125"/>
      <c r="RDX7" s="125"/>
      <c r="RDY7" s="125"/>
      <c r="RDZ7" s="125"/>
      <c r="REA7" s="125"/>
      <c r="REB7" s="125"/>
      <c r="REC7" s="125"/>
      <c r="RED7" s="125"/>
      <c r="REE7" s="125"/>
      <c r="REF7" s="125"/>
      <c r="REG7" s="125"/>
      <c r="REH7" s="125"/>
      <c r="REI7" s="125"/>
      <c r="REJ7" s="125"/>
      <c r="REK7" s="125"/>
      <c r="REL7" s="125"/>
      <c r="REM7" s="125"/>
      <c r="REN7" s="125"/>
      <c r="REO7" s="125"/>
      <c r="REP7" s="125"/>
      <c r="REQ7" s="125"/>
      <c r="RER7" s="125"/>
      <c r="RES7" s="125"/>
      <c r="RET7" s="125"/>
      <c r="REU7" s="125"/>
      <c r="REV7" s="125"/>
      <c r="REW7" s="125"/>
      <c r="REX7" s="125"/>
      <c r="REY7" s="125"/>
      <c r="REZ7" s="125"/>
      <c r="RFA7" s="125"/>
      <c r="RFB7" s="125"/>
      <c r="RFC7" s="125"/>
      <c r="RFD7" s="125"/>
      <c r="RFE7" s="125"/>
      <c r="RFF7" s="125"/>
      <c r="RFG7" s="125"/>
      <c r="RFH7" s="125"/>
      <c r="RFI7" s="125"/>
      <c r="RFJ7" s="125"/>
      <c r="RFK7" s="125"/>
      <c r="RFL7" s="125"/>
      <c r="RFM7" s="125"/>
      <c r="RFN7" s="125"/>
      <c r="RFO7" s="125"/>
      <c r="RFP7" s="125"/>
      <c r="RFQ7" s="125"/>
      <c r="RFR7" s="125"/>
      <c r="RFS7" s="125"/>
      <c r="RFT7" s="125"/>
      <c r="RFU7" s="125"/>
      <c r="RFV7" s="125"/>
      <c r="RFW7" s="125"/>
      <c r="RFX7" s="125"/>
      <c r="RFY7" s="125"/>
      <c r="RFZ7" s="125"/>
      <c r="RGA7" s="125"/>
      <c r="RGB7" s="125"/>
      <c r="RGC7" s="125"/>
      <c r="RGD7" s="125"/>
      <c r="RGE7" s="125"/>
      <c r="RGF7" s="125"/>
      <c r="RGG7" s="125"/>
      <c r="RGH7" s="125"/>
      <c r="RGI7" s="125"/>
      <c r="RGJ7" s="125"/>
      <c r="RGK7" s="125"/>
      <c r="RGL7" s="125"/>
      <c r="RGM7" s="125"/>
      <c r="RGN7" s="125"/>
      <c r="RGO7" s="125"/>
      <c r="RGP7" s="125"/>
      <c r="RGQ7" s="125"/>
      <c r="RGR7" s="125"/>
      <c r="RGS7" s="125"/>
      <c r="RGT7" s="125"/>
      <c r="RGU7" s="125"/>
      <c r="RGV7" s="125"/>
      <c r="RGW7" s="125"/>
      <c r="RGX7" s="125"/>
      <c r="RGY7" s="125"/>
      <c r="RGZ7" s="125"/>
      <c r="RHA7" s="125"/>
      <c r="RHB7" s="125"/>
      <c r="RHC7" s="125"/>
      <c r="RHD7" s="125"/>
      <c r="RHE7" s="125"/>
      <c r="RHF7" s="125"/>
      <c r="RHG7" s="125"/>
      <c r="RHH7" s="125"/>
      <c r="RHI7" s="125"/>
      <c r="RHJ7" s="125"/>
      <c r="RHK7" s="125"/>
      <c r="RHL7" s="125"/>
      <c r="RHM7" s="125"/>
      <c r="RHN7" s="125"/>
      <c r="RHO7" s="125"/>
      <c r="RHP7" s="125"/>
      <c r="RHQ7" s="125"/>
      <c r="RHR7" s="125"/>
      <c r="RHS7" s="125"/>
      <c r="RHT7" s="125"/>
      <c r="RHU7" s="125"/>
      <c r="RHV7" s="125"/>
      <c r="RHW7" s="125"/>
      <c r="RHX7" s="125"/>
      <c r="RHY7" s="125"/>
      <c r="RHZ7" s="125"/>
      <c r="RIA7" s="125"/>
      <c r="RIB7" s="125"/>
      <c r="RIC7" s="125"/>
      <c r="RID7" s="125"/>
      <c r="RIE7" s="125"/>
      <c r="RIF7" s="125"/>
      <c r="RIG7" s="125"/>
      <c r="RIH7" s="125"/>
      <c r="RII7" s="125"/>
      <c r="RIJ7" s="125"/>
      <c r="RIK7" s="125"/>
      <c r="RIL7" s="125"/>
      <c r="RIM7" s="125"/>
      <c r="RIN7" s="125"/>
      <c r="RIO7" s="125"/>
      <c r="RIP7" s="125"/>
      <c r="RIQ7" s="125"/>
      <c r="RIR7" s="125"/>
      <c r="RIS7" s="125"/>
      <c r="RIT7" s="125"/>
      <c r="RIU7" s="125"/>
      <c r="RIV7" s="125"/>
      <c r="RIW7" s="125"/>
      <c r="RIX7" s="125"/>
      <c r="RIY7" s="125"/>
      <c r="RIZ7" s="125"/>
      <c r="RJA7" s="125"/>
      <c r="RJB7" s="125"/>
      <c r="RJC7" s="125"/>
      <c r="RJD7" s="125"/>
      <c r="RJE7" s="125"/>
      <c r="RJF7" s="125"/>
      <c r="RJG7" s="125"/>
      <c r="RJH7" s="125"/>
      <c r="RJI7" s="125"/>
      <c r="RJJ7" s="125"/>
      <c r="RJK7" s="125"/>
      <c r="RJL7" s="125"/>
      <c r="RJM7" s="125"/>
      <c r="RJN7" s="125"/>
      <c r="RJO7" s="125"/>
      <c r="RJP7" s="125"/>
      <c r="RJQ7" s="125"/>
      <c r="RJR7" s="125"/>
      <c r="RJS7" s="125"/>
      <c r="RJT7" s="125"/>
      <c r="RJU7" s="125"/>
      <c r="RJV7" s="125"/>
      <c r="RJW7" s="125"/>
      <c r="RJX7" s="125"/>
      <c r="RJY7" s="125"/>
      <c r="RJZ7" s="125"/>
      <c r="RKA7" s="125"/>
      <c r="RKB7" s="125"/>
      <c r="RKC7" s="125"/>
      <c r="RKD7" s="125"/>
      <c r="RKE7" s="125"/>
      <c r="RKF7" s="125"/>
      <c r="RKG7" s="125"/>
      <c r="RKH7" s="125"/>
      <c r="RKI7" s="125"/>
      <c r="RKJ7" s="125"/>
      <c r="RKK7" s="125"/>
      <c r="RKL7" s="125"/>
      <c r="RKM7" s="125"/>
      <c r="RKN7" s="125"/>
      <c r="RKO7" s="125"/>
      <c r="RKP7" s="125"/>
      <c r="RKQ7" s="125"/>
      <c r="RKR7" s="125"/>
      <c r="RKS7" s="125"/>
      <c r="RKT7" s="125"/>
      <c r="RKU7" s="125"/>
      <c r="RKV7" s="125"/>
      <c r="RKW7" s="125"/>
      <c r="RKX7" s="125"/>
      <c r="RKY7" s="125"/>
      <c r="RKZ7" s="125"/>
      <c r="RLA7" s="125"/>
      <c r="RLB7" s="125"/>
      <c r="RLC7" s="125"/>
      <c r="RLD7" s="125"/>
      <c r="RLE7" s="125"/>
      <c r="RLF7" s="125"/>
      <c r="RLG7" s="125"/>
      <c r="RLH7" s="125"/>
      <c r="RLI7" s="125"/>
      <c r="RLJ7" s="125"/>
      <c r="RLK7" s="125"/>
      <c r="RLL7" s="125"/>
      <c r="RLM7" s="125"/>
      <c r="RLN7" s="125"/>
      <c r="RLO7" s="125"/>
      <c r="RLP7" s="125"/>
      <c r="RLQ7" s="125"/>
      <c r="RLR7" s="125"/>
      <c r="RLS7" s="125"/>
      <c r="RLT7" s="125"/>
      <c r="RLU7" s="125"/>
      <c r="RLV7" s="125"/>
      <c r="RLW7" s="125"/>
      <c r="RLX7" s="125"/>
      <c r="RLY7" s="125"/>
      <c r="RLZ7" s="125"/>
      <c r="RMA7" s="125"/>
      <c r="RMB7" s="125"/>
      <c r="RMC7" s="125"/>
      <c r="RMD7" s="125"/>
      <c r="RME7" s="125"/>
      <c r="RMF7" s="125"/>
      <c r="RMG7" s="125"/>
      <c r="RMH7" s="125"/>
      <c r="RMI7" s="125"/>
      <c r="RMJ7" s="125"/>
      <c r="RMK7" s="125"/>
      <c r="RML7" s="125"/>
      <c r="RMM7" s="125"/>
      <c r="RMN7" s="125"/>
      <c r="RMO7" s="125"/>
      <c r="RMP7" s="125"/>
      <c r="RMQ7" s="125"/>
      <c r="RMR7" s="125"/>
      <c r="RMS7" s="125"/>
      <c r="RMT7" s="125"/>
      <c r="RMU7" s="125"/>
      <c r="RMV7" s="125"/>
      <c r="RMW7" s="125"/>
      <c r="RMX7" s="125"/>
      <c r="RMY7" s="125"/>
      <c r="RMZ7" s="125"/>
      <c r="RNA7" s="125"/>
      <c r="RNB7" s="125"/>
      <c r="RNC7" s="125"/>
      <c r="RND7" s="125"/>
      <c r="RNE7" s="125"/>
      <c r="RNF7" s="125"/>
      <c r="RNG7" s="125"/>
      <c r="RNH7" s="125"/>
      <c r="RNI7" s="125"/>
      <c r="RNJ7" s="125"/>
      <c r="RNK7" s="125"/>
      <c r="RNL7" s="125"/>
      <c r="RNM7" s="125"/>
      <c r="RNN7" s="125"/>
      <c r="RNO7" s="125"/>
      <c r="RNP7" s="125"/>
      <c r="RNQ7" s="125"/>
      <c r="RNR7" s="125"/>
      <c r="RNS7" s="125"/>
      <c r="RNT7" s="125"/>
      <c r="RNU7" s="125"/>
      <c r="RNV7" s="125"/>
      <c r="RNW7" s="125"/>
      <c r="RNX7" s="125"/>
      <c r="RNY7" s="125"/>
      <c r="RNZ7" s="125"/>
      <c r="ROA7" s="125"/>
      <c r="ROB7" s="125"/>
      <c r="ROC7" s="125"/>
      <c r="ROD7" s="125"/>
      <c r="ROE7" s="125"/>
      <c r="ROF7" s="125"/>
      <c r="ROG7" s="125"/>
      <c r="ROH7" s="125"/>
      <c r="ROI7" s="125"/>
      <c r="ROJ7" s="125"/>
      <c r="ROK7" s="125"/>
      <c r="ROL7" s="125"/>
      <c r="ROM7" s="125"/>
      <c r="RON7" s="125"/>
      <c r="ROO7" s="125"/>
      <c r="ROP7" s="125"/>
      <c r="ROQ7" s="125"/>
      <c r="ROR7" s="125"/>
      <c r="ROS7" s="125"/>
      <c r="ROT7" s="125"/>
      <c r="ROU7" s="125"/>
      <c r="ROV7" s="125"/>
      <c r="ROW7" s="125"/>
      <c r="ROX7" s="125"/>
      <c r="ROY7" s="125"/>
      <c r="ROZ7" s="125"/>
      <c r="RPA7" s="125"/>
      <c r="RPB7" s="125"/>
      <c r="RPC7" s="125"/>
      <c r="RPD7" s="125"/>
      <c r="RPE7" s="125"/>
      <c r="RPF7" s="125"/>
      <c r="RPG7" s="125"/>
      <c r="RPH7" s="125"/>
      <c r="RPI7" s="125"/>
      <c r="RPJ7" s="125"/>
      <c r="RPK7" s="125"/>
      <c r="RPL7" s="125"/>
      <c r="RPM7" s="125"/>
      <c r="RPN7" s="125"/>
      <c r="RPO7" s="125"/>
      <c r="RPP7" s="125"/>
      <c r="RPQ7" s="125"/>
      <c r="RPR7" s="125"/>
      <c r="RPS7" s="125"/>
      <c r="RPT7" s="125"/>
      <c r="RPU7" s="125"/>
      <c r="RPV7" s="125"/>
      <c r="RPW7" s="125"/>
      <c r="RPX7" s="125"/>
      <c r="RPY7" s="125"/>
      <c r="RPZ7" s="125"/>
      <c r="RQA7" s="125"/>
      <c r="RQB7" s="125"/>
      <c r="RQC7" s="125"/>
      <c r="RQD7" s="125"/>
      <c r="RQE7" s="125"/>
      <c r="RQF7" s="125"/>
      <c r="RQG7" s="125"/>
      <c r="RQH7" s="125"/>
      <c r="RQI7" s="125"/>
      <c r="RQJ7" s="125"/>
      <c r="RQK7" s="125"/>
      <c r="RQL7" s="125"/>
      <c r="RQM7" s="125"/>
      <c r="RQN7" s="125"/>
      <c r="RQO7" s="125"/>
      <c r="RQP7" s="125"/>
      <c r="RQQ7" s="125"/>
      <c r="RQR7" s="125"/>
      <c r="RQS7" s="125"/>
      <c r="RQT7" s="125"/>
      <c r="RQU7" s="125"/>
      <c r="RQV7" s="125"/>
      <c r="RQW7" s="125"/>
      <c r="RQX7" s="125"/>
      <c r="RQY7" s="125"/>
      <c r="RQZ7" s="125"/>
      <c r="RRA7" s="125"/>
      <c r="RRB7" s="125"/>
      <c r="RRC7" s="125"/>
      <c r="RRD7" s="125"/>
      <c r="RRE7" s="125"/>
      <c r="RRF7" s="125"/>
      <c r="RRG7" s="125"/>
      <c r="RRH7" s="125"/>
      <c r="RRI7" s="125"/>
      <c r="RRJ7" s="125"/>
      <c r="RRK7" s="125"/>
      <c r="RRL7" s="125"/>
      <c r="RRM7" s="125"/>
      <c r="RRN7" s="125"/>
      <c r="RRO7" s="125"/>
      <c r="RRP7" s="125"/>
      <c r="RRQ7" s="125"/>
      <c r="RRR7" s="125"/>
      <c r="RRS7" s="125"/>
      <c r="RRT7" s="125"/>
      <c r="RRU7" s="125"/>
      <c r="RRV7" s="125"/>
      <c r="RRW7" s="125"/>
      <c r="RRX7" s="125"/>
      <c r="RRY7" s="125"/>
      <c r="RRZ7" s="125"/>
      <c r="RSA7" s="125"/>
      <c r="RSB7" s="125"/>
      <c r="RSC7" s="125"/>
      <c r="RSD7" s="125"/>
      <c r="RSE7" s="125"/>
      <c r="RSF7" s="125"/>
      <c r="RSG7" s="125"/>
      <c r="RSH7" s="125"/>
      <c r="RSI7" s="125"/>
      <c r="RSJ7" s="125"/>
      <c r="RSK7" s="125"/>
      <c r="RSL7" s="125"/>
      <c r="RSM7" s="125"/>
      <c r="RSN7" s="125"/>
      <c r="RSO7" s="125"/>
      <c r="RSP7" s="125"/>
      <c r="RSQ7" s="125"/>
      <c r="RSR7" s="125"/>
      <c r="RSS7" s="125"/>
      <c r="RST7" s="125"/>
      <c r="RSU7" s="125"/>
      <c r="RSV7" s="125"/>
      <c r="RSW7" s="125"/>
      <c r="RSX7" s="125"/>
      <c r="RSY7" s="125"/>
      <c r="RSZ7" s="125"/>
      <c r="RTA7" s="125"/>
      <c r="RTB7" s="125"/>
      <c r="RTC7" s="125"/>
      <c r="RTD7" s="125"/>
      <c r="RTE7" s="125"/>
      <c r="RTF7" s="125"/>
      <c r="RTG7" s="125"/>
      <c r="RTH7" s="125"/>
      <c r="RTI7" s="125"/>
      <c r="RTJ7" s="125"/>
      <c r="RTK7" s="125"/>
      <c r="RTL7" s="125"/>
      <c r="RTM7" s="125"/>
      <c r="RTN7" s="125"/>
      <c r="RTO7" s="125"/>
      <c r="RTP7" s="125"/>
      <c r="RTQ7" s="125"/>
      <c r="RTR7" s="125"/>
      <c r="RTS7" s="125"/>
      <c r="RTT7" s="125"/>
      <c r="RTU7" s="125"/>
      <c r="RTV7" s="125"/>
      <c r="RTW7" s="125"/>
      <c r="RTX7" s="125"/>
      <c r="RTY7" s="125"/>
      <c r="RTZ7" s="125"/>
      <c r="RUA7" s="125"/>
      <c r="RUB7" s="125"/>
      <c r="RUC7" s="125"/>
      <c r="RUD7" s="125"/>
      <c r="RUE7" s="125"/>
      <c r="RUF7" s="125"/>
      <c r="RUG7" s="125"/>
      <c r="RUH7" s="125"/>
      <c r="RUI7" s="125"/>
      <c r="RUJ7" s="125"/>
      <c r="RUK7" s="125"/>
      <c r="RUL7" s="125"/>
      <c r="RUM7" s="125"/>
      <c r="RUN7" s="125"/>
      <c r="RUO7" s="125"/>
      <c r="RUP7" s="125"/>
      <c r="RUQ7" s="125"/>
      <c r="RUR7" s="125"/>
      <c r="RUS7" s="125"/>
      <c r="RUT7" s="125"/>
      <c r="RUU7" s="125"/>
      <c r="RUV7" s="125"/>
      <c r="RUW7" s="125"/>
      <c r="RUX7" s="125"/>
      <c r="RUY7" s="125"/>
      <c r="RUZ7" s="125"/>
      <c r="RVA7" s="125"/>
      <c r="RVB7" s="125"/>
      <c r="RVC7" s="125"/>
      <c r="RVD7" s="125"/>
      <c r="RVE7" s="125"/>
      <c r="RVF7" s="125"/>
      <c r="RVG7" s="125"/>
      <c r="RVH7" s="125"/>
      <c r="RVI7" s="125"/>
      <c r="RVJ7" s="125"/>
      <c r="RVK7" s="125"/>
      <c r="RVL7" s="125"/>
      <c r="RVM7" s="125"/>
      <c r="RVN7" s="125"/>
      <c r="RVO7" s="125"/>
      <c r="RVP7" s="125"/>
      <c r="RVQ7" s="125"/>
      <c r="RVR7" s="125"/>
      <c r="RVS7" s="125"/>
      <c r="RVT7" s="125"/>
      <c r="RVU7" s="125"/>
      <c r="RVV7" s="125"/>
      <c r="RVW7" s="125"/>
      <c r="RVX7" s="125"/>
      <c r="RVY7" s="125"/>
      <c r="RVZ7" s="125"/>
      <c r="RWA7" s="125"/>
      <c r="RWB7" s="125"/>
      <c r="RWC7" s="125"/>
      <c r="RWD7" s="125"/>
      <c r="RWE7" s="125"/>
      <c r="RWF7" s="125"/>
      <c r="RWG7" s="125"/>
      <c r="RWH7" s="125"/>
      <c r="RWI7" s="125"/>
      <c r="RWJ7" s="125"/>
      <c r="RWK7" s="125"/>
      <c r="RWL7" s="125"/>
      <c r="RWM7" s="125"/>
      <c r="RWN7" s="125"/>
      <c r="RWO7" s="125"/>
      <c r="RWP7" s="125"/>
      <c r="RWQ7" s="125"/>
      <c r="RWR7" s="125"/>
      <c r="RWS7" s="125"/>
      <c r="RWT7" s="125"/>
      <c r="RWU7" s="125"/>
      <c r="RWV7" s="125"/>
      <c r="RWW7" s="125"/>
      <c r="RWX7" s="125"/>
      <c r="RWY7" s="125"/>
      <c r="RWZ7" s="125"/>
      <c r="RXA7" s="125"/>
      <c r="RXB7" s="125"/>
      <c r="RXC7" s="125"/>
      <c r="RXD7" s="125"/>
      <c r="RXE7" s="125"/>
      <c r="RXF7" s="125"/>
      <c r="RXG7" s="125"/>
      <c r="RXH7" s="125"/>
      <c r="RXI7" s="125"/>
      <c r="RXJ7" s="125"/>
      <c r="RXK7" s="125"/>
      <c r="RXL7" s="125"/>
      <c r="RXM7" s="125"/>
      <c r="RXN7" s="125"/>
      <c r="RXO7" s="125"/>
      <c r="RXP7" s="125"/>
      <c r="RXQ7" s="125"/>
      <c r="RXR7" s="125"/>
      <c r="RXS7" s="125"/>
      <c r="RXT7" s="125"/>
      <c r="RXU7" s="125"/>
      <c r="RXV7" s="125"/>
      <c r="RXW7" s="125"/>
      <c r="RXX7" s="125"/>
      <c r="RXY7" s="125"/>
      <c r="RXZ7" s="125"/>
      <c r="RYA7" s="125"/>
      <c r="RYB7" s="125"/>
      <c r="RYC7" s="125"/>
      <c r="RYD7" s="125"/>
      <c r="RYE7" s="125"/>
      <c r="RYF7" s="125"/>
      <c r="RYG7" s="125"/>
      <c r="RYH7" s="125"/>
      <c r="RYI7" s="125"/>
      <c r="RYJ7" s="125"/>
      <c r="RYK7" s="125"/>
      <c r="RYL7" s="125"/>
      <c r="RYM7" s="125"/>
      <c r="RYN7" s="125"/>
      <c r="RYO7" s="125"/>
      <c r="RYP7" s="125"/>
      <c r="RYQ7" s="125"/>
      <c r="RYR7" s="125"/>
      <c r="RYS7" s="125"/>
      <c r="RYT7" s="125"/>
      <c r="RYU7" s="125"/>
      <c r="RYV7" s="125"/>
      <c r="RYW7" s="125"/>
      <c r="RYX7" s="125"/>
      <c r="RYY7" s="125"/>
      <c r="RYZ7" s="125"/>
      <c r="RZA7" s="125"/>
      <c r="RZB7" s="125"/>
      <c r="RZC7" s="125"/>
      <c r="RZD7" s="125"/>
      <c r="RZE7" s="125"/>
      <c r="RZF7" s="125"/>
      <c r="RZG7" s="125"/>
      <c r="RZH7" s="125"/>
      <c r="RZI7" s="125"/>
      <c r="RZJ7" s="125"/>
      <c r="RZK7" s="125"/>
      <c r="RZL7" s="125"/>
      <c r="RZM7" s="125"/>
      <c r="RZN7" s="125"/>
      <c r="RZO7" s="125"/>
      <c r="RZP7" s="125"/>
      <c r="RZQ7" s="125"/>
      <c r="RZR7" s="125"/>
      <c r="RZS7" s="125"/>
      <c r="RZT7" s="125"/>
      <c r="RZU7" s="125"/>
      <c r="RZV7" s="125"/>
      <c r="RZW7" s="125"/>
      <c r="RZX7" s="125"/>
      <c r="RZY7" s="125"/>
      <c r="RZZ7" s="125"/>
      <c r="SAA7" s="125"/>
      <c r="SAB7" s="125"/>
      <c r="SAC7" s="125"/>
      <c r="SAD7" s="125"/>
      <c r="SAE7" s="125"/>
      <c r="SAF7" s="125"/>
      <c r="SAG7" s="125"/>
      <c r="SAH7" s="125"/>
      <c r="SAI7" s="125"/>
      <c r="SAJ7" s="125"/>
      <c r="SAK7" s="125"/>
      <c r="SAL7" s="125"/>
      <c r="SAM7" s="125"/>
      <c r="SAN7" s="125"/>
      <c r="SAO7" s="125"/>
      <c r="SAP7" s="125"/>
      <c r="SAQ7" s="125"/>
      <c r="SAR7" s="125"/>
      <c r="SAS7" s="125"/>
      <c r="SAT7" s="125"/>
      <c r="SAU7" s="125"/>
      <c r="SAV7" s="125"/>
      <c r="SAW7" s="125"/>
      <c r="SAX7" s="125"/>
      <c r="SAY7" s="125"/>
      <c r="SAZ7" s="125"/>
      <c r="SBA7" s="125"/>
      <c r="SBB7" s="125"/>
      <c r="SBC7" s="125"/>
      <c r="SBD7" s="125"/>
      <c r="SBE7" s="125"/>
      <c r="SBF7" s="125"/>
      <c r="SBG7" s="125"/>
      <c r="SBH7" s="125"/>
      <c r="SBI7" s="125"/>
      <c r="SBJ7" s="125"/>
      <c r="SBK7" s="125"/>
      <c r="SBL7" s="125"/>
      <c r="SBM7" s="125"/>
      <c r="SBN7" s="125"/>
      <c r="SBO7" s="125"/>
      <c r="SBP7" s="125"/>
      <c r="SBQ7" s="125"/>
      <c r="SBR7" s="125"/>
      <c r="SBS7" s="125"/>
      <c r="SBT7" s="125"/>
      <c r="SBU7" s="125"/>
      <c r="SBV7" s="125"/>
      <c r="SBW7" s="125"/>
      <c r="SBX7" s="125"/>
      <c r="SBY7" s="125"/>
      <c r="SBZ7" s="125"/>
      <c r="SCA7" s="125"/>
      <c r="SCB7" s="125"/>
      <c r="SCC7" s="125"/>
      <c r="SCD7" s="125"/>
      <c r="SCE7" s="125"/>
      <c r="SCF7" s="125"/>
      <c r="SCG7" s="125"/>
      <c r="SCH7" s="125"/>
      <c r="SCI7" s="125"/>
      <c r="SCJ7" s="125"/>
      <c r="SCK7" s="125"/>
      <c r="SCL7" s="125"/>
      <c r="SCM7" s="125"/>
      <c r="SCN7" s="125"/>
      <c r="SCO7" s="125"/>
      <c r="SCP7" s="125"/>
      <c r="SCQ7" s="125"/>
      <c r="SCR7" s="125"/>
      <c r="SCS7" s="125"/>
      <c r="SCT7" s="125"/>
      <c r="SCU7" s="125"/>
      <c r="SCV7" s="125"/>
      <c r="SCW7" s="125"/>
      <c r="SCX7" s="125"/>
      <c r="SCY7" s="125"/>
      <c r="SCZ7" s="125"/>
      <c r="SDA7" s="125"/>
      <c r="SDB7" s="125"/>
      <c r="SDC7" s="125"/>
      <c r="SDD7" s="125"/>
      <c r="SDE7" s="125"/>
      <c r="SDF7" s="125"/>
      <c r="SDG7" s="125"/>
      <c r="SDH7" s="125"/>
      <c r="SDI7" s="125"/>
      <c r="SDJ7" s="125"/>
      <c r="SDK7" s="125"/>
      <c r="SDL7" s="125"/>
      <c r="SDM7" s="125"/>
      <c r="SDN7" s="125"/>
      <c r="SDO7" s="125"/>
      <c r="SDP7" s="125"/>
      <c r="SDQ7" s="125"/>
      <c r="SDR7" s="125"/>
      <c r="SDS7" s="125"/>
      <c r="SDT7" s="125"/>
      <c r="SDU7" s="125"/>
      <c r="SDV7" s="125"/>
      <c r="SDW7" s="125"/>
      <c r="SDX7" s="125"/>
      <c r="SDY7" s="125"/>
      <c r="SDZ7" s="125"/>
      <c r="SEA7" s="125"/>
      <c r="SEB7" s="125"/>
      <c r="SEC7" s="125"/>
      <c r="SED7" s="125"/>
      <c r="SEE7" s="125"/>
      <c r="SEF7" s="125"/>
      <c r="SEG7" s="125"/>
      <c r="SEH7" s="125"/>
      <c r="SEI7" s="125"/>
      <c r="SEJ7" s="125"/>
      <c r="SEK7" s="125"/>
      <c r="SEL7" s="125"/>
      <c r="SEM7" s="125"/>
      <c r="SEN7" s="125"/>
      <c r="SEO7" s="125"/>
      <c r="SEP7" s="125"/>
      <c r="SEQ7" s="125"/>
      <c r="SER7" s="125"/>
      <c r="SES7" s="125"/>
      <c r="SET7" s="125"/>
      <c r="SEU7" s="125"/>
      <c r="SEV7" s="125"/>
      <c r="SEW7" s="125"/>
      <c r="SEX7" s="125"/>
      <c r="SEY7" s="125"/>
      <c r="SEZ7" s="125"/>
      <c r="SFA7" s="125"/>
      <c r="SFB7" s="125"/>
      <c r="SFC7" s="125"/>
      <c r="SFD7" s="125"/>
      <c r="SFE7" s="125"/>
      <c r="SFF7" s="125"/>
      <c r="SFG7" s="125"/>
      <c r="SFH7" s="125"/>
      <c r="SFI7" s="125"/>
      <c r="SFJ7" s="125"/>
      <c r="SFK7" s="125"/>
      <c r="SFL7" s="125"/>
      <c r="SFM7" s="125"/>
      <c r="SFN7" s="125"/>
      <c r="SFO7" s="125"/>
      <c r="SFP7" s="125"/>
      <c r="SFQ7" s="125"/>
      <c r="SFR7" s="125"/>
      <c r="SFS7" s="125"/>
      <c r="SFT7" s="125"/>
      <c r="SFU7" s="125"/>
      <c r="SFV7" s="125"/>
      <c r="SFW7" s="125"/>
      <c r="SFX7" s="125"/>
      <c r="SFY7" s="125"/>
      <c r="SFZ7" s="125"/>
      <c r="SGA7" s="125"/>
      <c r="SGB7" s="125"/>
      <c r="SGC7" s="125"/>
      <c r="SGD7" s="125"/>
      <c r="SGE7" s="125"/>
      <c r="SGF7" s="125"/>
      <c r="SGG7" s="125"/>
      <c r="SGH7" s="125"/>
      <c r="SGI7" s="125"/>
      <c r="SGJ7" s="125"/>
      <c r="SGK7" s="125"/>
      <c r="SGL7" s="125"/>
      <c r="SGM7" s="125"/>
      <c r="SGN7" s="125"/>
      <c r="SGO7" s="125"/>
      <c r="SGP7" s="125"/>
      <c r="SGQ7" s="125"/>
      <c r="SGR7" s="125"/>
      <c r="SGS7" s="125"/>
      <c r="SGT7" s="125"/>
      <c r="SGU7" s="125"/>
      <c r="SGV7" s="125"/>
      <c r="SGW7" s="125"/>
      <c r="SGX7" s="125"/>
      <c r="SGY7" s="125"/>
      <c r="SGZ7" s="125"/>
      <c r="SHA7" s="125"/>
      <c r="SHB7" s="125"/>
      <c r="SHC7" s="125"/>
      <c r="SHD7" s="125"/>
      <c r="SHE7" s="125"/>
      <c r="SHF7" s="125"/>
      <c r="SHG7" s="125"/>
      <c r="SHH7" s="125"/>
      <c r="SHI7" s="125"/>
      <c r="SHJ7" s="125"/>
      <c r="SHK7" s="125"/>
      <c r="SHL7" s="125"/>
      <c r="SHM7" s="125"/>
      <c r="SHN7" s="125"/>
      <c r="SHO7" s="125"/>
      <c r="SHP7" s="125"/>
      <c r="SHQ7" s="125"/>
      <c r="SHR7" s="125"/>
      <c r="SHS7" s="125"/>
      <c r="SHT7" s="125"/>
      <c r="SHU7" s="125"/>
      <c r="SHV7" s="125"/>
      <c r="SHW7" s="125"/>
      <c r="SHX7" s="125"/>
      <c r="SHY7" s="125"/>
      <c r="SHZ7" s="125"/>
      <c r="SIA7" s="125"/>
      <c r="SIB7" s="125"/>
      <c r="SIC7" s="125"/>
      <c r="SID7" s="125"/>
      <c r="SIE7" s="125"/>
      <c r="SIF7" s="125"/>
      <c r="SIG7" s="125"/>
      <c r="SIH7" s="125"/>
      <c r="SII7" s="125"/>
      <c r="SIJ7" s="125"/>
      <c r="SIK7" s="125"/>
      <c r="SIL7" s="125"/>
      <c r="SIM7" s="125"/>
      <c r="SIN7" s="125"/>
      <c r="SIO7" s="125"/>
      <c r="SIP7" s="125"/>
      <c r="SIQ7" s="125"/>
      <c r="SIR7" s="125"/>
      <c r="SIS7" s="125"/>
      <c r="SIT7" s="125"/>
      <c r="SIU7" s="125"/>
      <c r="SIV7" s="125"/>
      <c r="SIW7" s="125"/>
      <c r="SIX7" s="125"/>
      <c r="SIY7" s="125"/>
      <c r="SIZ7" s="125"/>
      <c r="SJA7" s="125"/>
      <c r="SJB7" s="125"/>
      <c r="SJC7" s="125"/>
      <c r="SJD7" s="125"/>
      <c r="SJE7" s="125"/>
      <c r="SJF7" s="125"/>
      <c r="SJG7" s="125"/>
      <c r="SJH7" s="125"/>
      <c r="SJI7" s="125"/>
      <c r="SJJ7" s="125"/>
      <c r="SJK7" s="125"/>
      <c r="SJL7" s="125"/>
      <c r="SJM7" s="125"/>
      <c r="SJN7" s="125"/>
      <c r="SJO7" s="125"/>
      <c r="SJP7" s="125"/>
      <c r="SJQ7" s="125"/>
      <c r="SJR7" s="125"/>
      <c r="SJS7" s="125"/>
      <c r="SJT7" s="125"/>
      <c r="SJU7" s="125"/>
      <c r="SJV7" s="125"/>
      <c r="SJW7" s="125"/>
      <c r="SJX7" s="125"/>
      <c r="SJY7" s="125"/>
      <c r="SJZ7" s="125"/>
      <c r="SKA7" s="125"/>
      <c r="SKB7" s="125"/>
      <c r="SKC7" s="125"/>
      <c r="SKD7" s="125"/>
      <c r="SKE7" s="125"/>
      <c r="SKF7" s="125"/>
      <c r="SKG7" s="125"/>
      <c r="SKH7" s="125"/>
      <c r="SKI7" s="125"/>
      <c r="SKJ7" s="125"/>
      <c r="SKK7" s="125"/>
      <c r="SKL7" s="125"/>
      <c r="SKM7" s="125"/>
      <c r="SKN7" s="125"/>
      <c r="SKO7" s="125"/>
      <c r="SKP7" s="125"/>
      <c r="SKQ7" s="125"/>
      <c r="SKR7" s="125"/>
      <c r="SKS7" s="125"/>
      <c r="SKT7" s="125"/>
      <c r="SKU7" s="125"/>
      <c r="SKV7" s="125"/>
      <c r="SKW7" s="125"/>
      <c r="SKX7" s="125"/>
      <c r="SKY7" s="125"/>
      <c r="SKZ7" s="125"/>
      <c r="SLA7" s="125"/>
      <c r="SLB7" s="125"/>
      <c r="SLC7" s="125"/>
      <c r="SLD7" s="125"/>
      <c r="SLE7" s="125"/>
      <c r="SLF7" s="125"/>
      <c r="SLG7" s="125"/>
      <c r="SLH7" s="125"/>
      <c r="SLI7" s="125"/>
      <c r="SLJ7" s="125"/>
      <c r="SLK7" s="125"/>
      <c r="SLL7" s="125"/>
      <c r="SLM7" s="125"/>
      <c r="SLN7" s="125"/>
      <c r="SLO7" s="125"/>
      <c r="SLP7" s="125"/>
      <c r="SLQ7" s="125"/>
      <c r="SLR7" s="125"/>
      <c r="SLS7" s="125"/>
      <c r="SLT7" s="125"/>
      <c r="SLU7" s="125"/>
      <c r="SLV7" s="125"/>
      <c r="SLW7" s="125"/>
      <c r="SLX7" s="125"/>
      <c r="SLY7" s="125"/>
      <c r="SLZ7" s="125"/>
      <c r="SMA7" s="125"/>
      <c r="SMB7" s="125"/>
      <c r="SMC7" s="125"/>
      <c r="SMD7" s="125"/>
      <c r="SME7" s="125"/>
      <c r="SMF7" s="125"/>
      <c r="SMG7" s="125"/>
      <c r="SMH7" s="125"/>
      <c r="SMI7" s="125"/>
      <c r="SMJ7" s="125"/>
      <c r="SMK7" s="125"/>
      <c r="SML7" s="125"/>
      <c r="SMM7" s="125"/>
      <c r="SMN7" s="125"/>
      <c r="SMO7" s="125"/>
      <c r="SMP7" s="125"/>
      <c r="SMQ7" s="125"/>
      <c r="SMR7" s="125"/>
      <c r="SMS7" s="125"/>
      <c r="SMT7" s="125"/>
      <c r="SMU7" s="125"/>
      <c r="SMV7" s="125"/>
      <c r="SMW7" s="125"/>
      <c r="SMX7" s="125"/>
      <c r="SMY7" s="125"/>
      <c r="SMZ7" s="125"/>
      <c r="SNA7" s="125"/>
      <c r="SNB7" s="125"/>
      <c r="SNC7" s="125"/>
      <c r="SND7" s="125"/>
      <c r="SNE7" s="125"/>
      <c r="SNF7" s="125"/>
      <c r="SNG7" s="125"/>
      <c r="SNH7" s="125"/>
      <c r="SNI7" s="125"/>
      <c r="SNJ7" s="125"/>
      <c r="SNK7" s="125"/>
      <c r="SNL7" s="125"/>
      <c r="SNM7" s="125"/>
      <c r="SNN7" s="125"/>
      <c r="SNO7" s="125"/>
      <c r="SNP7" s="125"/>
      <c r="SNQ7" s="125"/>
      <c r="SNR7" s="125"/>
      <c r="SNS7" s="125"/>
      <c r="SNT7" s="125"/>
      <c r="SNU7" s="125"/>
      <c r="SNV7" s="125"/>
      <c r="SNW7" s="125"/>
      <c r="SNX7" s="125"/>
      <c r="SNY7" s="125"/>
      <c r="SNZ7" s="125"/>
      <c r="SOA7" s="125"/>
      <c r="SOB7" s="125"/>
      <c r="SOC7" s="125"/>
      <c r="SOD7" s="125"/>
      <c r="SOE7" s="125"/>
      <c r="SOF7" s="125"/>
      <c r="SOG7" s="125"/>
      <c r="SOH7" s="125"/>
      <c r="SOI7" s="125"/>
      <c r="SOJ7" s="125"/>
      <c r="SOK7" s="125"/>
      <c r="SOL7" s="125"/>
      <c r="SOM7" s="125"/>
      <c r="SON7" s="125"/>
      <c r="SOO7" s="125"/>
      <c r="SOP7" s="125"/>
      <c r="SOQ7" s="125"/>
      <c r="SOR7" s="125"/>
      <c r="SOS7" s="125"/>
      <c r="SOT7" s="125"/>
      <c r="SOU7" s="125"/>
      <c r="SOV7" s="125"/>
      <c r="SOW7" s="125"/>
      <c r="SOX7" s="125"/>
      <c r="SOY7" s="125"/>
      <c r="SOZ7" s="125"/>
      <c r="SPA7" s="125"/>
      <c r="SPB7" s="125"/>
      <c r="SPC7" s="125"/>
      <c r="SPD7" s="125"/>
      <c r="SPE7" s="125"/>
      <c r="SPF7" s="125"/>
      <c r="SPG7" s="125"/>
      <c r="SPH7" s="125"/>
      <c r="SPI7" s="125"/>
      <c r="SPJ7" s="125"/>
      <c r="SPK7" s="125"/>
      <c r="SPL7" s="125"/>
      <c r="SPM7" s="125"/>
      <c r="SPN7" s="125"/>
      <c r="SPO7" s="125"/>
      <c r="SPP7" s="125"/>
      <c r="SPQ7" s="125"/>
      <c r="SPR7" s="125"/>
      <c r="SPS7" s="125"/>
      <c r="SPT7" s="125"/>
      <c r="SPU7" s="125"/>
      <c r="SPV7" s="125"/>
      <c r="SPW7" s="125"/>
      <c r="SPX7" s="125"/>
      <c r="SPY7" s="125"/>
      <c r="SPZ7" s="125"/>
      <c r="SQA7" s="125"/>
      <c r="SQB7" s="125"/>
      <c r="SQC7" s="125"/>
      <c r="SQD7" s="125"/>
      <c r="SQE7" s="125"/>
      <c r="SQF7" s="125"/>
      <c r="SQG7" s="125"/>
      <c r="SQH7" s="125"/>
      <c r="SQI7" s="125"/>
      <c r="SQJ7" s="125"/>
      <c r="SQK7" s="125"/>
      <c r="SQL7" s="125"/>
      <c r="SQM7" s="125"/>
      <c r="SQN7" s="125"/>
      <c r="SQO7" s="125"/>
      <c r="SQP7" s="125"/>
      <c r="SQQ7" s="125"/>
      <c r="SQR7" s="125"/>
      <c r="SQS7" s="125"/>
      <c r="SQT7" s="125"/>
      <c r="SQU7" s="125"/>
      <c r="SQV7" s="125"/>
      <c r="SQW7" s="125"/>
      <c r="SQX7" s="125"/>
      <c r="SQY7" s="125"/>
      <c r="SQZ7" s="125"/>
      <c r="SRA7" s="125"/>
      <c r="SRB7" s="125"/>
      <c r="SRC7" s="125"/>
      <c r="SRD7" s="125"/>
      <c r="SRE7" s="125"/>
      <c r="SRF7" s="125"/>
      <c r="SRG7" s="125"/>
      <c r="SRH7" s="125"/>
      <c r="SRI7" s="125"/>
      <c r="SRJ7" s="125"/>
      <c r="SRK7" s="125"/>
      <c r="SRL7" s="125"/>
      <c r="SRM7" s="125"/>
      <c r="SRN7" s="125"/>
      <c r="SRO7" s="125"/>
      <c r="SRP7" s="125"/>
      <c r="SRQ7" s="125"/>
      <c r="SRR7" s="125"/>
      <c r="SRS7" s="125"/>
      <c r="SRT7" s="125"/>
      <c r="SRU7" s="125"/>
      <c r="SRV7" s="125"/>
      <c r="SRW7" s="125"/>
      <c r="SRX7" s="125"/>
      <c r="SRY7" s="125"/>
      <c r="SRZ7" s="125"/>
      <c r="SSA7" s="125"/>
      <c r="SSB7" s="125"/>
      <c r="SSC7" s="125"/>
      <c r="SSD7" s="125"/>
      <c r="SSE7" s="125"/>
      <c r="SSF7" s="125"/>
      <c r="SSG7" s="125"/>
      <c r="SSH7" s="125"/>
      <c r="SSI7" s="125"/>
      <c r="SSJ7" s="125"/>
      <c r="SSK7" s="125"/>
      <c r="SSL7" s="125"/>
      <c r="SSM7" s="125"/>
      <c r="SSN7" s="125"/>
      <c r="SSO7" s="125"/>
      <c r="SSP7" s="125"/>
      <c r="SSQ7" s="125"/>
      <c r="SSR7" s="125"/>
      <c r="SSS7" s="125"/>
      <c r="SST7" s="125"/>
      <c r="SSU7" s="125"/>
      <c r="SSV7" s="125"/>
      <c r="SSW7" s="125"/>
      <c r="SSX7" s="125"/>
      <c r="SSY7" s="125"/>
      <c r="SSZ7" s="125"/>
      <c r="STA7" s="125"/>
      <c r="STB7" s="125"/>
      <c r="STC7" s="125"/>
      <c r="STD7" s="125"/>
      <c r="STE7" s="125"/>
      <c r="STF7" s="125"/>
      <c r="STG7" s="125"/>
      <c r="STH7" s="125"/>
      <c r="STI7" s="125"/>
      <c r="STJ7" s="125"/>
      <c r="STK7" s="125"/>
      <c r="STL7" s="125"/>
      <c r="STM7" s="125"/>
      <c r="STN7" s="125"/>
      <c r="STO7" s="125"/>
      <c r="STP7" s="125"/>
      <c r="STQ7" s="125"/>
      <c r="STR7" s="125"/>
      <c r="STS7" s="125"/>
      <c r="STT7" s="125"/>
      <c r="STU7" s="125"/>
      <c r="STV7" s="125"/>
      <c r="STW7" s="125"/>
      <c r="STX7" s="125"/>
      <c r="STY7" s="125"/>
      <c r="STZ7" s="125"/>
      <c r="SUA7" s="125"/>
      <c r="SUB7" s="125"/>
      <c r="SUC7" s="125"/>
      <c r="SUD7" s="125"/>
      <c r="SUE7" s="125"/>
      <c r="SUF7" s="125"/>
      <c r="SUG7" s="125"/>
      <c r="SUH7" s="125"/>
      <c r="SUI7" s="125"/>
      <c r="SUJ7" s="125"/>
      <c r="SUK7" s="125"/>
      <c r="SUL7" s="125"/>
      <c r="SUM7" s="125"/>
      <c r="SUN7" s="125"/>
      <c r="SUO7" s="125"/>
      <c r="SUP7" s="125"/>
      <c r="SUQ7" s="125"/>
      <c r="SUR7" s="125"/>
      <c r="SUS7" s="125"/>
      <c r="SUT7" s="125"/>
      <c r="SUU7" s="125"/>
      <c r="SUV7" s="125"/>
      <c r="SUW7" s="125"/>
      <c r="SUX7" s="125"/>
      <c r="SUY7" s="125"/>
      <c r="SUZ7" s="125"/>
      <c r="SVA7" s="125"/>
      <c r="SVB7" s="125"/>
      <c r="SVC7" s="125"/>
      <c r="SVD7" s="125"/>
      <c r="SVE7" s="125"/>
      <c r="SVF7" s="125"/>
      <c r="SVG7" s="125"/>
      <c r="SVH7" s="125"/>
      <c r="SVI7" s="125"/>
      <c r="SVJ7" s="125"/>
      <c r="SVK7" s="125"/>
      <c r="SVL7" s="125"/>
      <c r="SVM7" s="125"/>
      <c r="SVN7" s="125"/>
      <c r="SVO7" s="125"/>
      <c r="SVP7" s="125"/>
      <c r="SVQ7" s="125"/>
      <c r="SVR7" s="125"/>
      <c r="SVS7" s="125"/>
      <c r="SVT7" s="125"/>
      <c r="SVU7" s="125"/>
      <c r="SVV7" s="125"/>
      <c r="SVW7" s="125"/>
      <c r="SVX7" s="125"/>
      <c r="SVY7" s="125"/>
      <c r="SVZ7" s="125"/>
      <c r="SWA7" s="125"/>
      <c r="SWB7" s="125"/>
      <c r="SWC7" s="125"/>
      <c r="SWD7" s="125"/>
      <c r="SWE7" s="125"/>
      <c r="SWF7" s="125"/>
      <c r="SWG7" s="125"/>
      <c r="SWH7" s="125"/>
      <c r="SWI7" s="125"/>
      <c r="SWJ7" s="125"/>
      <c r="SWK7" s="125"/>
      <c r="SWL7" s="125"/>
      <c r="SWM7" s="125"/>
      <c r="SWN7" s="125"/>
      <c r="SWO7" s="125"/>
      <c r="SWP7" s="125"/>
      <c r="SWQ7" s="125"/>
      <c r="SWR7" s="125"/>
      <c r="SWS7" s="125"/>
      <c r="SWT7" s="125"/>
      <c r="SWU7" s="125"/>
      <c r="SWV7" s="125"/>
      <c r="SWW7" s="125"/>
      <c r="SWX7" s="125"/>
      <c r="SWY7" s="125"/>
      <c r="SWZ7" s="125"/>
      <c r="SXA7" s="125"/>
      <c r="SXB7" s="125"/>
      <c r="SXC7" s="125"/>
      <c r="SXD7" s="125"/>
      <c r="SXE7" s="125"/>
      <c r="SXF7" s="125"/>
      <c r="SXG7" s="125"/>
      <c r="SXH7" s="125"/>
      <c r="SXI7" s="125"/>
      <c r="SXJ7" s="125"/>
      <c r="SXK7" s="125"/>
      <c r="SXL7" s="125"/>
      <c r="SXM7" s="125"/>
      <c r="SXN7" s="125"/>
      <c r="SXO7" s="125"/>
      <c r="SXP7" s="125"/>
      <c r="SXQ7" s="125"/>
      <c r="SXR7" s="125"/>
      <c r="SXS7" s="125"/>
      <c r="SXT7" s="125"/>
      <c r="SXU7" s="125"/>
      <c r="SXV7" s="125"/>
      <c r="SXW7" s="125"/>
      <c r="SXX7" s="125"/>
      <c r="SXY7" s="125"/>
      <c r="SXZ7" s="125"/>
      <c r="SYA7" s="125"/>
      <c r="SYB7" s="125"/>
      <c r="SYC7" s="125"/>
      <c r="SYD7" s="125"/>
      <c r="SYE7" s="125"/>
      <c r="SYF7" s="125"/>
      <c r="SYG7" s="125"/>
      <c r="SYH7" s="125"/>
      <c r="SYI7" s="125"/>
      <c r="SYJ7" s="125"/>
      <c r="SYK7" s="125"/>
      <c r="SYL7" s="125"/>
      <c r="SYM7" s="125"/>
      <c r="SYN7" s="125"/>
      <c r="SYO7" s="125"/>
      <c r="SYP7" s="125"/>
      <c r="SYQ7" s="125"/>
      <c r="SYR7" s="125"/>
      <c r="SYS7" s="125"/>
      <c r="SYT7" s="125"/>
      <c r="SYU7" s="125"/>
      <c r="SYV7" s="125"/>
      <c r="SYW7" s="125"/>
      <c r="SYX7" s="125"/>
      <c r="SYY7" s="125"/>
      <c r="SYZ7" s="125"/>
      <c r="SZA7" s="125"/>
      <c r="SZB7" s="125"/>
      <c r="SZC7" s="125"/>
      <c r="SZD7" s="125"/>
      <c r="SZE7" s="125"/>
      <c r="SZF7" s="125"/>
      <c r="SZG7" s="125"/>
      <c r="SZH7" s="125"/>
      <c r="SZI7" s="125"/>
      <c r="SZJ7" s="125"/>
      <c r="SZK7" s="125"/>
      <c r="SZL7" s="125"/>
      <c r="SZM7" s="125"/>
      <c r="SZN7" s="125"/>
      <c r="SZO7" s="125"/>
      <c r="SZP7" s="125"/>
      <c r="SZQ7" s="125"/>
      <c r="SZR7" s="125"/>
      <c r="SZS7" s="125"/>
      <c r="SZT7" s="125"/>
      <c r="SZU7" s="125"/>
      <c r="SZV7" s="125"/>
      <c r="SZW7" s="125"/>
      <c r="SZX7" s="125"/>
      <c r="SZY7" s="125"/>
      <c r="SZZ7" s="125"/>
      <c r="TAA7" s="125"/>
      <c r="TAB7" s="125"/>
      <c r="TAC7" s="125"/>
      <c r="TAD7" s="125"/>
      <c r="TAE7" s="125"/>
      <c r="TAF7" s="125"/>
      <c r="TAG7" s="125"/>
      <c r="TAH7" s="125"/>
      <c r="TAI7" s="125"/>
      <c r="TAJ7" s="125"/>
      <c r="TAK7" s="125"/>
      <c r="TAL7" s="125"/>
      <c r="TAM7" s="125"/>
      <c r="TAN7" s="125"/>
      <c r="TAO7" s="125"/>
      <c r="TAP7" s="125"/>
      <c r="TAQ7" s="125"/>
      <c r="TAR7" s="125"/>
      <c r="TAS7" s="125"/>
      <c r="TAT7" s="125"/>
      <c r="TAU7" s="125"/>
      <c r="TAV7" s="125"/>
      <c r="TAW7" s="125"/>
      <c r="TAX7" s="125"/>
      <c r="TAY7" s="125"/>
      <c r="TAZ7" s="125"/>
      <c r="TBA7" s="125"/>
      <c r="TBB7" s="125"/>
      <c r="TBC7" s="125"/>
      <c r="TBD7" s="125"/>
      <c r="TBE7" s="125"/>
      <c r="TBF7" s="125"/>
      <c r="TBG7" s="125"/>
      <c r="TBH7" s="125"/>
      <c r="TBI7" s="125"/>
      <c r="TBJ7" s="125"/>
      <c r="TBK7" s="125"/>
      <c r="TBL7" s="125"/>
      <c r="TBM7" s="125"/>
      <c r="TBN7" s="125"/>
      <c r="TBO7" s="125"/>
      <c r="TBP7" s="125"/>
      <c r="TBQ7" s="125"/>
      <c r="TBR7" s="125"/>
      <c r="TBS7" s="125"/>
      <c r="TBT7" s="125"/>
      <c r="TBU7" s="125"/>
      <c r="TBV7" s="125"/>
      <c r="TBW7" s="125"/>
      <c r="TBX7" s="125"/>
      <c r="TBY7" s="125"/>
      <c r="TBZ7" s="125"/>
      <c r="TCA7" s="125"/>
      <c r="TCB7" s="125"/>
      <c r="TCC7" s="125"/>
      <c r="TCD7" s="125"/>
      <c r="TCE7" s="125"/>
      <c r="TCF7" s="125"/>
      <c r="TCG7" s="125"/>
      <c r="TCH7" s="125"/>
      <c r="TCI7" s="125"/>
      <c r="TCJ7" s="125"/>
      <c r="TCK7" s="125"/>
      <c r="TCL7" s="125"/>
      <c r="TCM7" s="125"/>
      <c r="TCN7" s="125"/>
      <c r="TCO7" s="125"/>
      <c r="TCP7" s="125"/>
      <c r="TCQ7" s="125"/>
      <c r="TCR7" s="125"/>
      <c r="TCS7" s="125"/>
      <c r="TCT7" s="125"/>
      <c r="TCU7" s="125"/>
      <c r="TCV7" s="125"/>
      <c r="TCW7" s="125"/>
      <c r="TCX7" s="125"/>
      <c r="TCY7" s="125"/>
      <c r="TCZ7" s="125"/>
      <c r="TDA7" s="125"/>
      <c r="TDB7" s="125"/>
      <c r="TDC7" s="125"/>
      <c r="TDD7" s="125"/>
      <c r="TDE7" s="125"/>
      <c r="TDF7" s="125"/>
      <c r="TDG7" s="125"/>
      <c r="TDH7" s="125"/>
      <c r="TDI7" s="125"/>
      <c r="TDJ7" s="125"/>
      <c r="TDK7" s="125"/>
      <c r="TDL7" s="125"/>
      <c r="TDM7" s="125"/>
      <c r="TDN7" s="125"/>
      <c r="TDO7" s="125"/>
      <c r="TDP7" s="125"/>
      <c r="TDQ7" s="125"/>
      <c r="TDR7" s="125"/>
      <c r="TDS7" s="125"/>
      <c r="TDT7" s="125"/>
      <c r="TDU7" s="125"/>
      <c r="TDV7" s="125"/>
      <c r="TDW7" s="125"/>
      <c r="TDX7" s="125"/>
      <c r="TDY7" s="125"/>
      <c r="TDZ7" s="125"/>
      <c r="TEA7" s="125"/>
      <c r="TEB7" s="125"/>
      <c r="TEC7" s="125"/>
      <c r="TED7" s="125"/>
      <c r="TEE7" s="125"/>
      <c r="TEF7" s="125"/>
      <c r="TEG7" s="125"/>
      <c r="TEH7" s="125"/>
      <c r="TEI7" s="125"/>
      <c r="TEJ7" s="125"/>
      <c r="TEK7" s="125"/>
      <c r="TEL7" s="125"/>
      <c r="TEM7" s="125"/>
      <c r="TEN7" s="125"/>
      <c r="TEO7" s="125"/>
      <c r="TEP7" s="125"/>
      <c r="TEQ7" s="125"/>
      <c r="TER7" s="125"/>
      <c r="TES7" s="125"/>
      <c r="TET7" s="125"/>
      <c r="TEU7" s="125"/>
      <c r="TEV7" s="125"/>
      <c r="TEW7" s="125"/>
      <c r="TEX7" s="125"/>
      <c r="TEY7" s="125"/>
      <c r="TEZ7" s="125"/>
      <c r="TFA7" s="125"/>
      <c r="TFB7" s="125"/>
      <c r="TFC7" s="125"/>
      <c r="TFD7" s="125"/>
      <c r="TFE7" s="125"/>
      <c r="TFF7" s="125"/>
      <c r="TFG7" s="125"/>
      <c r="TFH7" s="125"/>
      <c r="TFI7" s="125"/>
      <c r="TFJ7" s="125"/>
      <c r="TFK7" s="125"/>
      <c r="TFL7" s="125"/>
      <c r="TFM7" s="125"/>
      <c r="TFN7" s="125"/>
      <c r="TFO7" s="125"/>
      <c r="TFP7" s="125"/>
      <c r="TFQ7" s="125"/>
      <c r="TFR7" s="125"/>
      <c r="TFS7" s="125"/>
      <c r="TFT7" s="125"/>
      <c r="TFU7" s="125"/>
      <c r="TFV7" s="125"/>
      <c r="TFW7" s="125"/>
      <c r="TFX7" s="125"/>
      <c r="TFY7" s="125"/>
      <c r="TFZ7" s="125"/>
      <c r="TGA7" s="125"/>
      <c r="TGB7" s="125"/>
      <c r="TGC7" s="125"/>
      <c r="TGD7" s="125"/>
      <c r="TGE7" s="125"/>
      <c r="TGF7" s="125"/>
      <c r="TGG7" s="125"/>
      <c r="TGH7" s="125"/>
      <c r="TGI7" s="125"/>
      <c r="TGJ7" s="125"/>
      <c r="TGK7" s="125"/>
      <c r="TGL7" s="125"/>
      <c r="TGM7" s="125"/>
      <c r="TGN7" s="125"/>
      <c r="TGO7" s="125"/>
      <c r="TGP7" s="125"/>
      <c r="TGQ7" s="125"/>
      <c r="TGR7" s="125"/>
      <c r="TGS7" s="125"/>
      <c r="TGT7" s="125"/>
      <c r="TGU7" s="125"/>
      <c r="TGV7" s="125"/>
      <c r="TGW7" s="125"/>
      <c r="TGX7" s="125"/>
      <c r="TGY7" s="125"/>
      <c r="TGZ7" s="125"/>
      <c r="THA7" s="125"/>
      <c r="THB7" s="125"/>
      <c r="THC7" s="125"/>
      <c r="THD7" s="125"/>
      <c r="THE7" s="125"/>
      <c r="THF7" s="125"/>
      <c r="THG7" s="125"/>
      <c r="THH7" s="125"/>
      <c r="THI7" s="125"/>
      <c r="THJ7" s="125"/>
      <c r="THK7" s="125"/>
      <c r="THL7" s="125"/>
      <c r="THM7" s="125"/>
      <c r="THN7" s="125"/>
      <c r="THO7" s="125"/>
      <c r="THP7" s="125"/>
      <c r="THQ7" s="125"/>
      <c r="THR7" s="125"/>
      <c r="THS7" s="125"/>
      <c r="THT7" s="125"/>
      <c r="THU7" s="125"/>
      <c r="THV7" s="125"/>
      <c r="THW7" s="125"/>
      <c r="THX7" s="125"/>
      <c r="THY7" s="125"/>
      <c r="THZ7" s="125"/>
      <c r="TIA7" s="125"/>
      <c r="TIB7" s="125"/>
      <c r="TIC7" s="125"/>
      <c r="TID7" s="125"/>
      <c r="TIE7" s="125"/>
      <c r="TIF7" s="125"/>
      <c r="TIG7" s="125"/>
      <c r="TIH7" s="125"/>
      <c r="TII7" s="125"/>
      <c r="TIJ7" s="125"/>
      <c r="TIK7" s="125"/>
      <c r="TIL7" s="125"/>
      <c r="TIM7" s="125"/>
      <c r="TIN7" s="125"/>
      <c r="TIO7" s="125"/>
      <c r="TIP7" s="125"/>
      <c r="TIQ7" s="125"/>
      <c r="TIR7" s="125"/>
      <c r="TIS7" s="125"/>
      <c r="TIT7" s="125"/>
      <c r="TIU7" s="125"/>
      <c r="TIV7" s="125"/>
      <c r="TIW7" s="125"/>
      <c r="TIX7" s="125"/>
      <c r="TIY7" s="125"/>
      <c r="TIZ7" s="125"/>
      <c r="TJA7" s="125"/>
      <c r="TJB7" s="125"/>
      <c r="TJC7" s="125"/>
      <c r="TJD7" s="125"/>
      <c r="TJE7" s="125"/>
      <c r="TJF7" s="125"/>
      <c r="TJG7" s="125"/>
      <c r="TJH7" s="125"/>
      <c r="TJI7" s="125"/>
      <c r="TJJ7" s="125"/>
      <c r="TJK7" s="125"/>
      <c r="TJL7" s="125"/>
      <c r="TJM7" s="125"/>
      <c r="TJN7" s="125"/>
      <c r="TJO7" s="125"/>
      <c r="TJP7" s="125"/>
      <c r="TJQ7" s="125"/>
      <c r="TJR7" s="125"/>
      <c r="TJS7" s="125"/>
      <c r="TJT7" s="125"/>
      <c r="TJU7" s="125"/>
      <c r="TJV7" s="125"/>
      <c r="TJW7" s="125"/>
      <c r="TJX7" s="125"/>
      <c r="TJY7" s="125"/>
      <c r="TJZ7" s="125"/>
      <c r="TKA7" s="125"/>
      <c r="TKB7" s="125"/>
      <c r="TKC7" s="125"/>
      <c r="TKD7" s="125"/>
      <c r="TKE7" s="125"/>
      <c r="TKF7" s="125"/>
      <c r="TKG7" s="125"/>
      <c r="TKH7" s="125"/>
      <c r="TKI7" s="125"/>
      <c r="TKJ7" s="125"/>
      <c r="TKK7" s="125"/>
      <c r="TKL7" s="125"/>
      <c r="TKM7" s="125"/>
      <c r="TKN7" s="125"/>
      <c r="TKO7" s="125"/>
      <c r="TKP7" s="125"/>
      <c r="TKQ7" s="125"/>
      <c r="TKR7" s="125"/>
      <c r="TKS7" s="125"/>
      <c r="TKT7" s="125"/>
      <c r="TKU7" s="125"/>
      <c r="TKV7" s="125"/>
      <c r="TKW7" s="125"/>
      <c r="TKX7" s="125"/>
      <c r="TKY7" s="125"/>
      <c r="TKZ7" s="125"/>
      <c r="TLA7" s="125"/>
      <c r="TLB7" s="125"/>
      <c r="TLC7" s="125"/>
      <c r="TLD7" s="125"/>
      <c r="TLE7" s="125"/>
      <c r="TLF7" s="125"/>
      <c r="TLG7" s="125"/>
      <c r="TLH7" s="125"/>
      <c r="TLI7" s="125"/>
      <c r="TLJ7" s="125"/>
      <c r="TLK7" s="125"/>
      <c r="TLL7" s="125"/>
      <c r="TLM7" s="125"/>
      <c r="TLN7" s="125"/>
      <c r="TLO7" s="125"/>
      <c r="TLP7" s="125"/>
      <c r="TLQ7" s="125"/>
      <c r="TLR7" s="125"/>
      <c r="TLS7" s="125"/>
      <c r="TLT7" s="125"/>
      <c r="TLU7" s="125"/>
      <c r="TLV7" s="125"/>
      <c r="TLW7" s="125"/>
      <c r="TLX7" s="125"/>
      <c r="TLY7" s="125"/>
      <c r="TLZ7" s="125"/>
      <c r="TMA7" s="125"/>
      <c r="TMB7" s="125"/>
      <c r="TMC7" s="125"/>
      <c r="TMD7" s="125"/>
      <c r="TME7" s="125"/>
      <c r="TMF7" s="125"/>
      <c r="TMG7" s="125"/>
      <c r="TMH7" s="125"/>
      <c r="TMI7" s="125"/>
      <c r="TMJ7" s="125"/>
      <c r="TMK7" s="125"/>
      <c r="TML7" s="125"/>
      <c r="TMM7" s="125"/>
      <c r="TMN7" s="125"/>
      <c r="TMO7" s="125"/>
      <c r="TMP7" s="125"/>
      <c r="TMQ7" s="125"/>
      <c r="TMR7" s="125"/>
      <c r="TMS7" s="125"/>
      <c r="TMT7" s="125"/>
      <c r="TMU7" s="125"/>
      <c r="TMV7" s="125"/>
      <c r="TMW7" s="125"/>
      <c r="TMX7" s="125"/>
      <c r="TMY7" s="125"/>
      <c r="TMZ7" s="125"/>
      <c r="TNA7" s="125"/>
      <c r="TNB7" s="125"/>
      <c r="TNC7" s="125"/>
      <c r="TND7" s="125"/>
      <c r="TNE7" s="125"/>
      <c r="TNF7" s="125"/>
      <c r="TNG7" s="125"/>
      <c r="TNH7" s="125"/>
      <c r="TNI7" s="125"/>
      <c r="TNJ7" s="125"/>
      <c r="TNK7" s="125"/>
      <c r="TNL7" s="125"/>
      <c r="TNM7" s="125"/>
      <c r="TNN7" s="125"/>
      <c r="TNO7" s="125"/>
      <c r="TNP7" s="125"/>
      <c r="TNQ7" s="125"/>
      <c r="TNR7" s="125"/>
      <c r="TNS7" s="125"/>
      <c r="TNT7" s="125"/>
      <c r="TNU7" s="125"/>
      <c r="TNV7" s="125"/>
      <c r="TNW7" s="125"/>
      <c r="TNX7" s="125"/>
      <c r="TNY7" s="125"/>
      <c r="TNZ7" s="125"/>
      <c r="TOA7" s="125"/>
      <c r="TOB7" s="125"/>
      <c r="TOC7" s="125"/>
      <c r="TOD7" s="125"/>
      <c r="TOE7" s="125"/>
      <c r="TOF7" s="125"/>
      <c r="TOG7" s="125"/>
      <c r="TOH7" s="125"/>
      <c r="TOI7" s="125"/>
      <c r="TOJ7" s="125"/>
      <c r="TOK7" s="125"/>
      <c r="TOL7" s="125"/>
      <c r="TOM7" s="125"/>
      <c r="TON7" s="125"/>
      <c r="TOO7" s="125"/>
      <c r="TOP7" s="125"/>
      <c r="TOQ7" s="125"/>
      <c r="TOR7" s="125"/>
      <c r="TOS7" s="125"/>
      <c r="TOT7" s="125"/>
      <c r="TOU7" s="125"/>
      <c r="TOV7" s="125"/>
      <c r="TOW7" s="125"/>
      <c r="TOX7" s="125"/>
      <c r="TOY7" s="125"/>
      <c r="TOZ7" s="125"/>
      <c r="TPA7" s="125"/>
      <c r="TPB7" s="125"/>
      <c r="TPC7" s="125"/>
      <c r="TPD7" s="125"/>
      <c r="TPE7" s="125"/>
      <c r="TPF7" s="125"/>
      <c r="TPG7" s="125"/>
      <c r="TPH7" s="125"/>
      <c r="TPI7" s="125"/>
      <c r="TPJ7" s="125"/>
      <c r="TPK7" s="125"/>
      <c r="TPL7" s="125"/>
      <c r="TPM7" s="125"/>
      <c r="TPN7" s="125"/>
      <c r="TPO7" s="125"/>
      <c r="TPP7" s="125"/>
      <c r="TPQ7" s="125"/>
      <c r="TPR7" s="125"/>
      <c r="TPS7" s="125"/>
      <c r="TPT7" s="125"/>
      <c r="TPU7" s="125"/>
      <c r="TPV7" s="125"/>
      <c r="TPW7" s="125"/>
      <c r="TPX7" s="125"/>
      <c r="TPY7" s="125"/>
      <c r="TPZ7" s="125"/>
      <c r="TQA7" s="125"/>
      <c r="TQB7" s="125"/>
      <c r="TQC7" s="125"/>
      <c r="TQD7" s="125"/>
      <c r="TQE7" s="125"/>
      <c r="TQF7" s="125"/>
      <c r="TQG7" s="125"/>
      <c r="TQH7" s="125"/>
      <c r="TQI7" s="125"/>
      <c r="TQJ7" s="125"/>
      <c r="TQK7" s="125"/>
      <c r="TQL7" s="125"/>
      <c r="TQM7" s="125"/>
      <c r="TQN7" s="125"/>
      <c r="TQO7" s="125"/>
      <c r="TQP7" s="125"/>
      <c r="TQQ7" s="125"/>
      <c r="TQR7" s="125"/>
      <c r="TQS7" s="125"/>
      <c r="TQT7" s="125"/>
      <c r="TQU7" s="125"/>
      <c r="TQV7" s="125"/>
      <c r="TQW7" s="125"/>
      <c r="TQX7" s="125"/>
      <c r="TQY7" s="125"/>
      <c r="TQZ7" s="125"/>
      <c r="TRA7" s="125"/>
      <c r="TRB7" s="125"/>
      <c r="TRC7" s="125"/>
      <c r="TRD7" s="125"/>
      <c r="TRE7" s="125"/>
      <c r="TRF7" s="125"/>
      <c r="TRG7" s="125"/>
      <c r="TRH7" s="125"/>
      <c r="TRI7" s="125"/>
      <c r="TRJ7" s="125"/>
      <c r="TRK7" s="125"/>
      <c r="TRL7" s="125"/>
      <c r="TRM7" s="125"/>
      <c r="TRN7" s="125"/>
      <c r="TRO7" s="125"/>
      <c r="TRP7" s="125"/>
      <c r="TRQ7" s="125"/>
      <c r="TRR7" s="125"/>
      <c r="TRS7" s="125"/>
      <c r="TRT7" s="125"/>
      <c r="TRU7" s="125"/>
      <c r="TRV7" s="125"/>
      <c r="TRW7" s="125"/>
      <c r="TRX7" s="125"/>
      <c r="TRY7" s="125"/>
      <c r="TRZ7" s="125"/>
      <c r="TSA7" s="125"/>
      <c r="TSB7" s="125"/>
      <c r="TSC7" s="125"/>
      <c r="TSD7" s="125"/>
      <c r="TSE7" s="125"/>
      <c r="TSF7" s="125"/>
      <c r="TSG7" s="125"/>
      <c r="TSH7" s="125"/>
      <c r="TSI7" s="125"/>
      <c r="TSJ7" s="125"/>
      <c r="TSK7" s="125"/>
      <c r="TSL7" s="125"/>
      <c r="TSM7" s="125"/>
      <c r="TSN7" s="125"/>
      <c r="TSO7" s="125"/>
      <c r="TSP7" s="125"/>
      <c r="TSQ7" s="125"/>
      <c r="TSR7" s="125"/>
      <c r="TSS7" s="125"/>
      <c r="TST7" s="125"/>
      <c r="TSU7" s="125"/>
      <c r="TSV7" s="125"/>
      <c r="TSW7" s="125"/>
      <c r="TSX7" s="125"/>
      <c r="TSY7" s="125"/>
      <c r="TSZ7" s="125"/>
      <c r="TTA7" s="125"/>
      <c r="TTB7" s="125"/>
      <c r="TTC7" s="125"/>
      <c r="TTD7" s="125"/>
      <c r="TTE7" s="125"/>
      <c r="TTF7" s="125"/>
      <c r="TTG7" s="125"/>
      <c r="TTH7" s="125"/>
      <c r="TTI7" s="125"/>
      <c r="TTJ7" s="125"/>
      <c r="TTK7" s="125"/>
      <c r="TTL7" s="125"/>
      <c r="TTM7" s="125"/>
      <c r="TTN7" s="125"/>
      <c r="TTO7" s="125"/>
      <c r="TTP7" s="125"/>
      <c r="TTQ7" s="125"/>
      <c r="TTR7" s="125"/>
      <c r="TTS7" s="125"/>
      <c r="TTT7" s="125"/>
      <c r="TTU7" s="125"/>
      <c r="TTV7" s="125"/>
      <c r="TTW7" s="125"/>
      <c r="TTX7" s="125"/>
      <c r="TTY7" s="125"/>
      <c r="TTZ7" s="125"/>
      <c r="TUA7" s="125"/>
      <c r="TUB7" s="125"/>
      <c r="TUC7" s="125"/>
      <c r="TUD7" s="125"/>
      <c r="TUE7" s="125"/>
      <c r="TUF7" s="125"/>
      <c r="TUG7" s="125"/>
      <c r="TUH7" s="125"/>
      <c r="TUI7" s="125"/>
      <c r="TUJ7" s="125"/>
      <c r="TUK7" s="125"/>
      <c r="TUL7" s="125"/>
      <c r="TUM7" s="125"/>
      <c r="TUN7" s="125"/>
      <c r="TUO7" s="125"/>
      <c r="TUP7" s="125"/>
      <c r="TUQ7" s="125"/>
      <c r="TUR7" s="125"/>
      <c r="TUS7" s="125"/>
      <c r="TUT7" s="125"/>
      <c r="TUU7" s="125"/>
      <c r="TUV7" s="125"/>
      <c r="TUW7" s="125"/>
      <c r="TUX7" s="125"/>
      <c r="TUY7" s="125"/>
      <c r="TUZ7" s="125"/>
      <c r="TVA7" s="125"/>
      <c r="TVB7" s="125"/>
      <c r="TVC7" s="125"/>
      <c r="TVD7" s="125"/>
      <c r="TVE7" s="125"/>
      <c r="TVF7" s="125"/>
      <c r="TVG7" s="125"/>
      <c r="TVH7" s="125"/>
      <c r="TVI7" s="125"/>
      <c r="TVJ7" s="125"/>
      <c r="TVK7" s="125"/>
      <c r="TVL7" s="125"/>
      <c r="TVM7" s="125"/>
      <c r="TVN7" s="125"/>
      <c r="TVO7" s="125"/>
      <c r="TVP7" s="125"/>
      <c r="TVQ7" s="125"/>
      <c r="TVR7" s="125"/>
      <c r="TVS7" s="125"/>
      <c r="TVT7" s="125"/>
      <c r="TVU7" s="125"/>
      <c r="TVV7" s="125"/>
      <c r="TVW7" s="125"/>
      <c r="TVX7" s="125"/>
      <c r="TVY7" s="125"/>
      <c r="TVZ7" s="125"/>
      <c r="TWA7" s="125"/>
      <c r="TWB7" s="125"/>
      <c r="TWC7" s="125"/>
      <c r="TWD7" s="125"/>
      <c r="TWE7" s="125"/>
      <c r="TWF7" s="125"/>
      <c r="TWG7" s="125"/>
      <c r="TWH7" s="125"/>
      <c r="TWI7" s="125"/>
      <c r="TWJ7" s="125"/>
      <c r="TWK7" s="125"/>
      <c r="TWL7" s="125"/>
      <c r="TWM7" s="125"/>
      <c r="TWN7" s="125"/>
      <c r="TWO7" s="125"/>
      <c r="TWP7" s="125"/>
      <c r="TWQ7" s="125"/>
      <c r="TWR7" s="125"/>
      <c r="TWS7" s="125"/>
      <c r="TWT7" s="125"/>
      <c r="TWU7" s="125"/>
      <c r="TWV7" s="125"/>
      <c r="TWW7" s="125"/>
      <c r="TWX7" s="125"/>
      <c r="TWY7" s="125"/>
      <c r="TWZ7" s="125"/>
      <c r="TXA7" s="125"/>
      <c r="TXB7" s="125"/>
      <c r="TXC7" s="125"/>
      <c r="TXD7" s="125"/>
      <c r="TXE7" s="125"/>
      <c r="TXF7" s="125"/>
      <c r="TXG7" s="125"/>
      <c r="TXH7" s="125"/>
      <c r="TXI7" s="125"/>
      <c r="TXJ7" s="125"/>
      <c r="TXK7" s="125"/>
      <c r="TXL7" s="125"/>
      <c r="TXM7" s="125"/>
      <c r="TXN7" s="125"/>
      <c r="TXO7" s="125"/>
      <c r="TXP7" s="125"/>
      <c r="TXQ7" s="125"/>
      <c r="TXR7" s="125"/>
      <c r="TXS7" s="125"/>
      <c r="TXT7" s="125"/>
      <c r="TXU7" s="125"/>
      <c r="TXV7" s="125"/>
      <c r="TXW7" s="125"/>
      <c r="TXX7" s="125"/>
      <c r="TXY7" s="125"/>
      <c r="TXZ7" s="125"/>
      <c r="TYA7" s="125"/>
      <c r="TYB7" s="125"/>
      <c r="TYC7" s="125"/>
      <c r="TYD7" s="125"/>
      <c r="TYE7" s="125"/>
      <c r="TYF7" s="125"/>
      <c r="TYG7" s="125"/>
      <c r="TYH7" s="125"/>
      <c r="TYI7" s="125"/>
      <c r="TYJ7" s="125"/>
      <c r="TYK7" s="125"/>
      <c r="TYL7" s="125"/>
      <c r="TYM7" s="125"/>
      <c r="TYN7" s="125"/>
      <c r="TYO7" s="125"/>
      <c r="TYP7" s="125"/>
      <c r="TYQ7" s="125"/>
      <c r="TYR7" s="125"/>
      <c r="TYS7" s="125"/>
      <c r="TYT7" s="125"/>
      <c r="TYU7" s="125"/>
      <c r="TYV7" s="125"/>
      <c r="TYW7" s="125"/>
      <c r="TYX7" s="125"/>
      <c r="TYY7" s="125"/>
      <c r="TYZ7" s="125"/>
      <c r="TZA7" s="125"/>
      <c r="TZB7" s="125"/>
      <c r="TZC7" s="125"/>
      <c r="TZD7" s="125"/>
      <c r="TZE7" s="125"/>
      <c r="TZF7" s="125"/>
      <c r="TZG7" s="125"/>
      <c r="TZH7" s="125"/>
      <c r="TZI7" s="125"/>
      <c r="TZJ7" s="125"/>
      <c r="TZK7" s="125"/>
      <c r="TZL7" s="125"/>
      <c r="TZM7" s="125"/>
      <c r="TZN7" s="125"/>
      <c r="TZO7" s="125"/>
      <c r="TZP7" s="125"/>
      <c r="TZQ7" s="125"/>
      <c r="TZR7" s="125"/>
      <c r="TZS7" s="125"/>
      <c r="TZT7" s="125"/>
      <c r="TZU7" s="125"/>
      <c r="TZV7" s="125"/>
      <c r="TZW7" s="125"/>
      <c r="TZX7" s="125"/>
      <c r="TZY7" s="125"/>
      <c r="TZZ7" s="125"/>
      <c r="UAA7" s="125"/>
      <c r="UAB7" s="125"/>
      <c r="UAC7" s="125"/>
      <c r="UAD7" s="125"/>
      <c r="UAE7" s="125"/>
      <c r="UAF7" s="125"/>
      <c r="UAG7" s="125"/>
      <c r="UAH7" s="125"/>
      <c r="UAI7" s="125"/>
      <c r="UAJ7" s="125"/>
      <c r="UAK7" s="125"/>
      <c r="UAL7" s="125"/>
      <c r="UAM7" s="125"/>
      <c r="UAN7" s="125"/>
      <c r="UAO7" s="125"/>
      <c r="UAP7" s="125"/>
      <c r="UAQ7" s="125"/>
      <c r="UAR7" s="125"/>
      <c r="UAS7" s="125"/>
      <c r="UAT7" s="125"/>
      <c r="UAU7" s="125"/>
      <c r="UAV7" s="125"/>
      <c r="UAW7" s="125"/>
      <c r="UAX7" s="125"/>
      <c r="UAY7" s="125"/>
      <c r="UAZ7" s="125"/>
      <c r="UBA7" s="125"/>
      <c r="UBB7" s="125"/>
      <c r="UBC7" s="125"/>
      <c r="UBD7" s="125"/>
      <c r="UBE7" s="125"/>
      <c r="UBF7" s="125"/>
      <c r="UBG7" s="125"/>
      <c r="UBH7" s="125"/>
      <c r="UBI7" s="125"/>
      <c r="UBJ7" s="125"/>
      <c r="UBK7" s="125"/>
      <c r="UBL7" s="125"/>
      <c r="UBM7" s="125"/>
      <c r="UBN7" s="125"/>
      <c r="UBO7" s="125"/>
      <c r="UBP7" s="125"/>
      <c r="UBQ7" s="125"/>
      <c r="UBR7" s="125"/>
      <c r="UBS7" s="125"/>
      <c r="UBT7" s="125"/>
      <c r="UBU7" s="125"/>
      <c r="UBV7" s="125"/>
      <c r="UBW7" s="125"/>
      <c r="UBX7" s="125"/>
      <c r="UBY7" s="125"/>
      <c r="UBZ7" s="125"/>
      <c r="UCA7" s="125"/>
      <c r="UCB7" s="125"/>
      <c r="UCC7" s="125"/>
      <c r="UCD7" s="125"/>
      <c r="UCE7" s="125"/>
      <c r="UCF7" s="125"/>
      <c r="UCG7" s="125"/>
      <c r="UCH7" s="125"/>
      <c r="UCI7" s="125"/>
      <c r="UCJ7" s="125"/>
      <c r="UCK7" s="125"/>
      <c r="UCL7" s="125"/>
      <c r="UCM7" s="125"/>
      <c r="UCN7" s="125"/>
      <c r="UCO7" s="125"/>
      <c r="UCP7" s="125"/>
      <c r="UCQ7" s="125"/>
      <c r="UCR7" s="125"/>
      <c r="UCS7" s="125"/>
      <c r="UCT7" s="125"/>
      <c r="UCU7" s="125"/>
      <c r="UCV7" s="125"/>
      <c r="UCW7" s="125"/>
      <c r="UCX7" s="125"/>
      <c r="UCY7" s="125"/>
      <c r="UCZ7" s="125"/>
      <c r="UDA7" s="125"/>
      <c r="UDB7" s="125"/>
      <c r="UDC7" s="125"/>
      <c r="UDD7" s="125"/>
      <c r="UDE7" s="125"/>
      <c r="UDF7" s="125"/>
      <c r="UDG7" s="125"/>
      <c r="UDH7" s="125"/>
      <c r="UDI7" s="125"/>
      <c r="UDJ7" s="125"/>
      <c r="UDK7" s="125"/>
      <c r="UDL7" s="125"/>
      <c r="UDM7" s="125"/>
      <c r="UDN7" s="125"/>
      <c r="UDO7" s="125"/>
      <c r="UDP7" s="125"/>
      <c r="UDQ7" s="125"/>
      <c r="UDR7" s="125"/>
      <c r="UDS7" s="125"/>
      <c r="UDT7" s="125"/>
      <c r="UDU7" s="125"/>
      <c r="UDV7" s="125"/>
      <c r="UDW7" s="125"/>
      <c r="UDX7" s="125"/>
      <c r="UDY7" s="125"/>
      <c r="UDZ7" s="125"/>
      <c r="UEA7" s="125"/>
      <c r="UEB7" s="125"/>
      <c r="UEC7" s="125"/>
      <c r="UED7" s="125"/>
      <c r="UEE7" s="125"/>
      <c r="UEF7" s="125"/>
      <c r="UEG7" s="125"/>
      <c r="UEH7" s="125"/>
      <c r="UEI7" s="125"/>
      <c r="UEJ7" s="125"/>
      <c r="UEK7" s="125"/>
      <c r="UEL7" s="125"/>
      <c r="UEM7" s="125"/>
      <c r="UEN7" s="125"/>
      <c r="UEO7" s="125"/>
      <c r="UEP7" s="125"/>
      <c r="UEQ7" s="125"/>
      <c r="UER7" s="125"/>
      <c r="UES7" s="125"/>
      <c r="UET7" s="125"/>
      <c r="UEU7" s="125"/>
      <c r="UEV7" s="125"/>
      <c r="UEW7" s="125"/>
      <c r="UEX7" s="125"/>
      <c r="UEY7" s="125"/>
      <c r="UEZ7" s="125"/>
      <c r="UFA7" s="125"/>
      <c r="UFB7" s="125"/>
      <c r="UFC7" s="125"/>
      <c r="UFD7" s="125"/>
      <c r="UFE7" s="125"/>
      <c r="UFF7" s="125"/>
      <c r="UFG7" s="125"/>
      <c r="UFH7" s="125"/>
      <c r="UFI7" s="125"/>
      <c r="UFJ7" s="125"/>
      <c r="UFK7" s="125"/>
      <c r="UFL7" s="125"/>
      <c r="UFM7" s="125"/>
      <c r="UFN7" s="125"/>
      <c r="UFO7" s="125"/>
      <c r="UFP7" s="125"/>
      <c r="UFQ7" s="125"/>
      <c r="UFR7" s="125"/>
      <c r="UFS7" s="125"/>
      <c r="UFT7" s="125"/>
      <c r="UFU7" s="125"/>
      <c r="UFV7" s="125"/>
      <c r="UFW7" s="125"/>
      <c r="UFX7" s="125"/>
      <c r="UFY7" s="125"/>
      <c r="UFZ7" s="125"/>
      <c r="UGA7" s="125"/>
      <c r="UGB7" s="125"/>
      <c r="UGC7" s="125"/>
      <c r="UGD7" s="125"/>
      <c r="UGE7" s="125"/>
      <c r="UGF7" s="125"/>
      <c r="UGG7" s="125"/>
      <c r="UGH7" s="125"/>
      <c r="UGI7" s="125"/>
      <c r="UGJ7" s="125"/>
      <c r="UGK7" s="125"/>
      <c r="UGL7" s="125"/>
      <c r="UGM7" s="125"/>
      <c r="UGN7" s="125"/>
      <c r="UGO7" s="125"/>
      <c r="UGP7" s="125"/>
      <c r="UGQ7" s="125"/>
      <c r="UGR7" s="125"/>
      <c r="UGS7" s="125"/>
      <c r="UGT7" s="125"/>
      <c r="UGU7" s="125"/>
      <c r="UGV7" s="125"/>
      <c r="UGW7" s="125"/>
      <c r="UGX7" s="125"/>
      <c r="UGY7" s="125"/>
      <c r="UGZ7" s="125"/>
      <c r="UHA7" s="125"/>
      <c r="UHB7" s="125"/>
      <c r="UHC7" s="125"/>
      <c r="UHD7" s="125"/>
      <c r="UHE7" s="125"/>
      <c r="UHF7" s="125"/>
      <c r="UHG7" s="125"/>
      <c r="UHH7" s="125"/>
      <c r="UHI7" s="125"/>
      <c r="UHJ7" s="125"/>
      <c r="UHK7" s="125"/>
      <c r="UHL7" s="125"/>
      <c r="UHM7" s="125"/>
      <c r="UHN7" s="125"/>
      <c r="UHO7" s="125"/>
      <c r="UHP7" s="125"/>
      <c r="UHQ7" s="125"/>
      <c r="UHR7" s="125"/>
      <c r="UHS7" s="125"/>
      <c r="UHT7" s="125"/>
      <c r="UHU7" s="125"/>
      <c r="UHV7" s="125"/>
      <c r="UHW7" s="125"/>
      <c r="UHX7" s="125"/>
      <c r="UHY7" s="125"/>
      <c r="UHZ7" s="125"/>
      <c r="UIA7" s="125"/>
      <c r="UIB7" s="125"/>
      <c r="UIC7" s="125"/>
      <c r="UID7" s="125"/>
      <c r="UIE7" s="125"/>
      <c r="UIF7" s="125"/>
      <c r="UIG7" s="125"/>
      <c r="UIH7" s="125"/>
      <c r="UII7" s="125"/>
      <c r="UIJ7" s="125"/>
      <c r="UIK7" s="125"/>
      <c r="UIL7" s="125"/>
      <c r="UIM7" s="125"/>
      <c r="UIN7" s="125"/>
      <c r="UIO7" s="125"/>
      <c r="UIP7" s="125"/>
      <c r="UIQ7" s="125"/>
      <c r="UIR7" s="125"/>
      <c r="UIS7" s="125"/>
      <c r="UIT7" s="125"/>
      <c r="UIU7" s="125"/>
      <c r="UIV7" s="125"/>
      <c r="UIW7" s="125"/>
      <c r="UIX7" s="125"/>
      <c r="UIY7" s="125"/>
      <c r="UIZ7" s="125"/>
      <c r="UJA7" s="125"/>
      <c r="UJB7" s="125"/>
      <c r="UJC7" s="125"/>
      <c r="UJD7" s="125"/>
      <c r="UJE7" s="125"/>
      <c r="UJF7" s="125"/>
      <c r="UJG7" s="125"/>
      <c r="UJH7" s="125"/>
      <c r="UJI7" s="125"/>
      <c r="UJJ7" s="125"/>
      <c r="UJK7" s="125"/>
      <c r="UJL7" s="125"/>
      <c r="UJM7" s="125"/>
      <c r="UJN7" s="125"/>
      <c r="UJO7" s="125"/>
      <c r="UJP7" s="125"/>
      <c r="UJQ7" s="125"/>
      <c r="UJR7" s="125"/>
      <c r="UJS7" s="125"/>
      <c r="UJT7" s="125"/>
      <c r="UJU7" s="125"/>
      <c r="UJV7" s="125"/>
      <c r="UJW7" s="125"/>
      <c r="UJX7" s="125"/>
      <c r="UJY7" s="125"/>
      <c r="UJZ7" s="125"/>
      <c r="UKA7" s="125"/>
      <c r="UKB7" s="125"/>
      <c r="UKC7" s="125"/>
      <c r="UKD7" s="125"/>
      <c r="UKE7" s="125"/>
      <c r="UKF7" s="125"/>
      <c r="UKG7" s="125"/>
      <c r="UKH7" s="125"/>
      <c r="UKI7" s="125"/>
      <c r="UKJ7" s="125"/>
      <c r="UKK7" s="125"/>
      <c r="UKL7" s="125"/>
      <c r="UKM7" s="125"/>
      <c r="UKN7" s="125"/>
      <c r="UKO7" s="125"/>
      <c r="UKP7" s="125"/>
      <c r="UKQ7" s="125"/>
      <c r="UKR7" s="125"/>
      <c r="UKS7" s="125"/>
      <c r="UKT7" s="125"/>
      <c r="UKU7" s="125"/>
      <c r="UKV7" s="125"/>
      <c r="UKW7" s="125"/>
      <c r="UKX7" s="125"/>
      <c r="UKY7" s="125"/>
      <c r="UKZ7" s="125"/>
      <c r="ULA7" s="125"/>
      <c r="ULB7" s="125"/>
      <c r="ULC7" s="125"/>
      <c r="ULD7" s="125"/>
      <c r="ULE7" s="125"/>
      <c r="ULF7" s="125"/>
      <c r="ULG7" s="125"/>
      <c r="ULH7" s="125"/>
      <c r="ULI7" s="125"/>
      <c r="ULJ7" s="125"/>
      <c r="ULK7" s="125"/>
      <c r="ULL7" s="125"/>
      <c r="ULM7" s="125"/>
      <c r="ULN7" s="125"/>
      <c r="ULO7" s="125"/>
      <c r="ULP7" s="125"/>
      <c r="ULQ7" s="125"/>
      <c r="ULR7" s="125"/>
      <c r="ULS7" s="125"/>
      <c r="ULT7" s="125"/>
      <c r="ULU7" s="125"/>
      <c r="ULV7" s="125"/>
      <c r="ULW7" s="125"/>
      <c r="ULX7" s="125"/>
      <c r="ULY7" s="125"/>
      <c r="ULZ7" s="125"/>
      <c r="UMA7" s="125"/>
      <c r="UMB7" s="125"/>
      <c r="UMC7" s="125"/>
      <c r="UMD7" s="125"/>
      <c r="UME7" s="125"/>
      <c r="UMF7" s="125"/>
      <c r="UMG7" s="125"/>
      <c r="UMH7" s="125"/>
      <c r="UMI7" s="125"/>
      <c r="UMJ7" s="125"/>
      <c r="UMK7" s="125"/>
      <c r="UML7" s="125"/>
      <c r="UMM7" s="125"/>
      <c r="UMN7" s="125"/>
      <c r="UMO7" s="125"/>
      <c r="UMP7" s="125"/>
      <c r="UMQ7" s="125"/>
      <c r="UMR7" s="125"/>
      <c r="UMS7" s="125"/>
      <c r="UMT7" s="125"/>
      <c r="UMU7" s="125"/>
      <c r="UMV7" s="125"/>
      <c r="UMW7" s="125"/>
      <c r="UMX7" s="125"/>
      <c r="UMY7" s="125"/>
      <c r="UMZ7" s="125"/>
      <c r="UNA7" s="125"/>
      <c r="UNB7" s="125"/>
      <c r="UNC7" s="125"/>
      <c r="UND7" s="125"/>
      <c r="UNE7" s="125"/>
      <c r="UNF7" s="125"/>
      <c r="UNG7" s="125"/>
      <c r="UNH7" s="125"/>
      <c r="UNI7" s="125"/>
      <c r="UNJ7" s="125"/>
      <c r="UNK7" s="125"/>
      <c r="UNL7" s="125"/>
      <c r="UNM7" s="125"/>
      <c r="UNN7" s="125"/>
      <c r="UNO7" s="125"/>
      <c r="UNP7" s="125"/>
      <c r="UNQ7" s="125"/>
      <c r="UNR7" s="125"/>
      <c r="UNS7" s="125"/>
      <c r="UNT7" s="125"/>
      <c r="UNU7" s="125"/>
      <c r="UNV7" s="125"/>
      <c r="UNW7" s="125"/>
      <c r="UNX7" s="125"/>
      <c r="UNY7" s="125"/>
      <c r="UNZ7" s="125"/>
      <c r="UOA7" s="125"/>
      <c r="UOB7" s="125"/>
      <c r="UOC7" s="125"/>
      <c r="UOD7" s="125"/>
      <c r="UOE7" s="125"/>
      <c r="UOF7" s="125"/>
      <c r="UOG7" s="125"/>
      <c r="UOH7" s="125"/>
      <c r="UOI7" s="125"/>
      <c r="UOJ7" s="125"/>
      <c r="UOK7" s="125"/>
      <c r="UOL7" s="125"/>
      <c r="UOM7" s="125"/>
      <c r="UON7" s="125"/>
      <c r="UOO7" s="125"/>
      <c r="UOP7" s="125"/>
      <c r="UOQ7" s="125"/>
      <c r="UOR7" s="125"/>
      <c r="UOS7" s="125"/>
      <c r="UOT7" s="125"/>
      <c r="UOU7" s="125"/>
      <c r="UOV7" s="125"/>
      <c r="UOW7" s="125"/>
      <c r="UOX7" s="125"/>
      <c r="UOY7" s="125"/>
      <c r="UOZ7" s="125"/>
      <c r="UPA7" s="125"/>
      <c r="UPB7" s="125"/>
      <c r="UPC7" s="125"/>
      <c r="UPD7" s="125"/>
      <c r="UPE7" s="125"/>
      <c r="UPF7" s="125"/>
      <c r="UPG7" s="125"/>
      <c r="UPH7" s="125"/>
      <c r="UPI7" s="125"/>
      <c r="UPJ7" s="125"/>
      <c r="UPK7" s="125"/>
      <c r="UPL7" s="125"/>
      <c r="UPM7" s="125"/>
      <c r="UPN7" s="125"/>
      <c r="UPO7" s="125"/>
      <c r="UPP7" s="125"/>
      <c r="UPQ7" s="125"/>
      <c r="UPR7" s="125"/>
      <c r="UPS7" s="125"/>
      <c r="UPT7" s="125"/>
      <c r="UPU7" s="125"/>
      <c r="UPV7" s="125"/>
      <c r="UPW7" s="125"/>
      <c r="UPX7" s="125"/>
      <c r="UPY7" s="125"/>
      <c r="UPZ7" s="125"/>
      <c r="UQA7" s="125"/>
      <c r="UQB7" s="125"/>
      <c r="UQC7" s="125"/>
      <c r="UQD7" s="125"/>
      <c r="UQE7" s="125"/>
      <c r="UQF7" s="125"/>
      <c r="UQG7" s="125"/>
      <c r="UQH7" s="125"/>
      <c r="UQI7" s="125"/>
      <c r="UQJ7" s="125"/>
      <c r="UQK7" s="125"/>
      <c r="UQL7" s="125"/>
      <c r="UQM7" s="125"/>
      <c r="UQN7" s="125"/>
      <c r="UQO7" s="125"/>
      <c r="UQP7" s="125"/>
      <c r="UQQ7" s="125"/>
      <c r="UQR7" s="125"/>
      <c r="UQS7" s="125"/>
      <c r="UQT7" s="125"/>
      <c r="UQU7" s="125"/>
      <c r="UQV7" s="125"/>
      <c r="UQW7" s="125"/>
      <c r="UQX7" s="125"/>
      <c r="UQY7" s="125"/>
      <c r="UQZ7" s="125"/>
      <c r="URA7" s="125"/>
      <c r="URB7" s="125"/>
      <c r="URC7" s="125"/>
      <c r="URD7" s="125"/>
      <c r="URE7" s="125"/>
      <c r="URF7" s="125"/>
      <c r="URG7" s="125"/>
      <c r="URH7" s="125"/>
      <c r="URI7" s="125"/>
      <c r="URJ7" s="125"/>
      <c r="URK7" s="125"/>
      <c r="URL7" s="125"/>
      <c r="URM7" s="125"/>
      <c r="URN7" s="125"/>
      <c r="URO7" s="125"/>
      <c r="URP7" s="125"/>
      <c r="URQ7" s="125"/>
      <c r="URR7" s="125"/>
      <c r="URS7" s="125"/>
      <c r="URT7" s="125"/>
      <c r="URU7" s="125"/>
      <c r="URV7" s="125"/>
      <c r="URW7" s="125"/>
      <c r="URX7" s="125"/>
      <c r="URY7" s="125"/>
      <c r="URZ7" s="125"/>
      <c r="USA7" s="125"/>
      <c r="USB7" s="125"/>
      <c r="USC7" s="125"/>
      <c r="USD7" s="125"/>
      <c r="USE7" s="125"/>
      <c r="USF7" s="125"/>
      <c r="USG7" s="125"/>
      <c r="USH7" s="125"/>
      <c r="USI7" s="125"/>
      <c r="USJ7" s="125"/>
      <c r="USK7" s="125"/>
      <c r="USL7" s="125"/>
      <c r="USM7" s="125"/>
      <c r="USN7" s="125"/>
      <c r="USO7" s="125"/>
      <c r="USP7" s="125"/>
      <c r="USQ7" s="125"/>
      <c r="USR7" s="125"/>
      <c r="USS7" s="125"/>
      <c r="UST7" s="125"/>
      <c r="USU7" s="125"/>
      <c r="USV7" s="125"/>
      <c r="USW7" s="125"/>
      <c r="USX7" s="125"/>
      <c r="USY7" s="125"/>
      <c r="USZ7" s="125"/>
      <c r="UTA7" s="125"/>
      <c r="UTB7" s="125"/>
      <c r="UTC7" s="125"/>
      <c r="UTD7" s="125"/>
      <c r="UTE7" s="125"/>
      <c r="UTF7" s="125"/>
      <c r="UTG7" s="125"/>
      <c r="UTH7" s="125"/>
      <c r="UTI7" s="125"/>
      <c r="UTJ7" s="125"/>
      <c r="UTK7" s="125"/>
      <c r="UTL7" s="125"/>
      <c r="UTM7" s="125"/>
      <c r="UTN7" s="125"/>
      <c r="UTO7" s="125"/>
      <c r="UTP7" s="125"/>
      <c r="UTQ7" s="125"/>
      <c r="UTR7" s="125"/>
      <c r="UTS7" s="125"/>
      <c r="UTT7" s="125"/>
      <c r="UTU7" s="125"/>
      <c r="UTV7" s="125"/>
      <c r="UTW7" s="125"/>
      <c r="UTX7" s="125"/>
      <c r="UTY7" s="125"/>
      <c r="UTZ7" s="125"/>
      <c r="UUA7" s="125"/>
      <c r="UUB7" s="125"/>
      <c r="UUC7" s="125"/>
      <c r="UUD7" s="125"/>
      <c r="UUE7" s="125"/>
      <c r="UUF7" s="125"/>
      <c r="UUG7" s="125"/>
      <c r="UUH7" s="125"/>
      <c r="UUI7" s="125"/>
      <c r="UUJ7" s="125"/>
      <c r="UUK7" s="125"/>
      <c r="UUL7" s="125"/>
      <c r="UUM7" s="125"/>
      <c r="UUN7" s="125"/>
      <c r="UUO7" s="125"/>
      <c r="UUP7" s="125"/>
      <c r="UUQ7" s="125"/>
      <c r="UUR7" s="125"/>
      <c r="UUS7" s="125"/>
      <c r="UUT7" s="125"/>
      <c r="UUU7" s="125"/>
      <c r="UUV7" s="125"/>
      <c r="UUW7" s="125"/>
      <c r="UUX7" s="125"/>
      <c r="UUY7" s="125"/>
      <c r="UUZ7" s="125"/>
      <c r="UVA7" s="125"/>
      <c r="UVB7" s="125"/>
      <c r="UVC7" s="125"/>
      <c r="UVD7" s="125"/>
      <c r="UVE7" s="125"/>
      <c r="UVF7" s="125"/>
      <c r="UVG7" s="125"/>
      <c r="UVH7" s="125"/>
      <c r="UVI7" s="125"/>
      <c r="UVJ7" s="125"/>
      <c r="UVK7" s="125"/>
      <c r="UVL7" s="125"/>
      <c r="UVM7" s="125"/>
      <c r="UVN7" s="125"/>
      <c r="UVO7" s="125"/>
      <c r="UVP7" s="125"/>
      <c r="UVQ7" s="125"/>
      <c r="UVR7" s="125"/>
      <c r="UVS7" s="125"/>
      <c r="UVT7" s="125"/>
      <c r="UVU7" s="125"/>
      <c r="UVV7" s="125"/>
      <c r="UVW7" s="125"/>
      <c r="UVX7" s="125"/>
      <c r="UVY7" s="125"/>
      <c r="UVZ7" s="125"/>
      <c r="UWA7" s="125"/>
      <c r="UWB7" s="125"/>
      <c r="UWC7" s="125"/>
      <c r="UWD7" s="125"/>
      <c r="UWE7" s="125"/>
      <c r="UWF7" s="125"/>
      <c r="UWG7" s="125"/>
      <c r="UWH7" s="125"/>
      <c r="UWI7" s="125"/>
      <c r="UWJ7" s="125"/>
      <c r="UWK7" s="125"/>
      <c r="UWL7" s="125"/>
      <c r="UWM7" s="125"/>
      <c r="UWN7" s="125"/>
      <c r="UWO7" s="125"/>
      <c r="UWP7" s="125"/>
      <c r="UWQ7" s="125"/>
      <c r="UWR7" s="125"/>
      <c r="UWS7" s="125"/>
      <c r="UWT7" s="125"/>
      <c r="UWU7" s="125"/>
      <c r="UWV7" s="125"/>
      <c r="UWW7" s="125"/>
      <c r="UWX7" s="125"/>
      <c r="UWY7" s="125"/>
      <c r="UWZ7" s="125"/>
      <c r="UXA7" s="125"/>
      <c r="UXB7" s="125"/>
      <c r="UXC7" s="125"/>
      <c r="UXD7" s="125"/>
      <c r="UXE7" s="125"/>
      <c r="UXF7" s="125"/>
      <c r="UXG7" s="125"/>
      <c r="UXH7" s="125"/>
      <c r="UXI7" s="125"/>
      <c r="UXJ7" s="125"/>
      <c r="UXK7" s="125"/>
      <c r="UXL7" s="125"/>
      <c r="UXM7" s="125"/>
      <c r="UXN7" s="125"/>
      <c r="UXO7" s="125"/>
      <c r="UXP7" s="125"/>
      <c r="UXQ7" s="125"/>
      <c r="UXR7" s="125"/>
      <c r="UXS7" s="125"/>
      <c r="UXT7" s="125"/>
      <c r="UXU7" s="125"/>
      <c r="UXV7" s="125"/>
      <c r="UXW7" s="125"/>
      <c r="UXX7" s="125"/>
      <c r="UXY7" s="125"/>
      <c r="UXZ7" s="125"/>
      <c r="UYA7" s="125"/>
      <c r="UYB7" s="125"/>
      <c r="UYC7" s="125"/>
      <c r="UYD7" s="125"/>
      <c r="UYE7" s="125"/>
      <c r="UYF7" s="125"/>
      <c r="UYG7" s="125"/>
      <c r="UYH7" s="125"/>
      <c r="UYI7" s="125"/>
      <c r="UYJ7" s="125"/>
      <c r="UYK7" s="125"/>
      <c r="UYL7" s="125"/>
      <c r="UYM7" s="125"/>
      <c r="UYN7" s="125"/>
      <c r="UYO7" s="125"/>
      <c r="UYP7" s="125"/>
      <c r="UYQ7" s="125"/>
      <c r="UYR7" s="125"/>
      <c r="UYS7" s="125"/>
      <c r="UYT7" s="125"/>
      <c r="UYU7" s="125"/>
      <c r="UYV7" s="125"/>
      <c r="UYW7" s="125"/>
      <c r="UYX7" s="125"/>
      <c r="UYY7" s="125"/>
      <c r="UYZ7" s="125"/>
      <c r="UZA7" s="125"/>
      <c r="UZB7" s="125"/>
      <c r="UZC7" s="125"/>
      <c r="UZD7" s="125"/>
      <c r="UZE7" s="125"/>
      <c r="UZF7" s="125"/>
      <c r="UZG7" s="125"/>
      <c r="UZH7" s="125"/>
      <c r="UZI7" s="125"/>
      <c r="UZJ7" s="125"/>
      <c r="UZK7" s="125"/>
      <c r="UZL7" s="125"/>
      <c r="UZM7" s="125"/>
      <c r="UZN7" s="125"/>
      <c r="UZO7" s="125"/>
      <c r="UZP7" s="125"/>
      <c r="UZQ7" s="125"/>
      <c r="UZR7" s="125"/>
      <c r="UZS7" s="125"/>
      <c r="UZT7" s="125"/>
      <c r="UZU7" s="125"/>
      <c r="UZV7" s="125"/>
      <c r="UZW7" s="125"/>
      <c r="UZX7" s="125"/>
      <c r="UZY7" s="125"/>
      <c r="UZZ7" s="125"/>
      <c r="VAA7" s="125"/>
      <c r="VAB7" s="125"/>
      <c r="VAC7" s="125"/>
      <c r="VAD7" s="125"/>
      <c r="VAE7" s="125"/>
      <c r="VAF7" s="125"/>
      <c r="VAG7" s="125"/>
      <c r="VAH7" s="125"/>
      <c r="VAI7" s="125"/>
      <c r="VAJ7" s="125"/>
      <c r="VAK7" s="125"/>
      <c r="VAL7" s="125"/>
      <c r="VAM7" s="125"/>
      <c r="VAN7" s="125"/>
      <c r="VAO7" s="125"/>
      <c r="VAP7" s="125"/>
      <c r="VAQ7" s="125"/>
      <c r="VAR7" s="125"/>
      <c r="VAS7" s="125"/>
      <c r="VAT7" s="125"/>
      <c r="VAU7" s="125"/>
      <c r="VAV7" s="125"/>
      <c r="VAW7" s="125"/>
      <c r="VAX7" s="125"/>
      <c r="VAY7" s="125"/>
      <c r="VAZ7" s="125"/>
      <c r="VBA7" s="125"/>
      <c r="VBB7" s="125"/>
      <c r="VBC7" s="125"/>
      <c r="VBD7" s="125"/>
      <c r="VBE7" s="125"/>
      <c r="VBF7" s="125"/>
      <c r="VBG7" s="125"/>
      <c r="VBH7" s="125"/>
      <c r="VBI7" s="125"/>
      <c r="VBJ7" s="125"/>
      <c r="VBK7" s="125"/>
      <c r="VBL7" s="125"/>
      <c r="VBM7" s="125"/>
      <c r="VBN7" s="125"/>
      <c r="VBO7" s="125"/>
      <c r="VBP7" s="125"/>
      <c r="VBQ7" s="125"/>
      <c r="VBR7" s="125"/>
      <c r="VBS7" s="125"/>
      <c r="VBT7" s="125"/>
      <c r="VBU7" s="125"/>
      <c r="VBV7" s="125"/>
      <c r="VBW7" s="125"/>
      <c r="VBX7" s="125"/>
      <c r="VBY7" s="125"/>
      <c r="VBZ7" s="125"/>
      <c r="VCA7" s="125"/>
      <c r="VCB7" s="125"/>
      <c r="VCC7" s="125"/>
      <c r="VCD7" s="125"/>
      <c r="VCE7" s="125"/>
      <c r="VCF7" s="125"/>
      <c r="VCG7" s="125"/>
      <c r="VCH7" s="125"/>
      <c r="VCI7" s="125"/>
      <c r="VCJ7" s="125"/>
      <c r="VCK7" s="125"/>
      <c r="VCL7" s="125"/>
      <c r="VCM7" s="125"/>
      <c r="VCN7" s="125"/>
      <c r="VCO7" s="125"/>
      <c r="VCP7" s="125"/>
      <c r="VCQ7" s="125"/>
      <c r="VCR7" s="125"/>
      <c r="VCS7" s="125"/>
      <c r="VCT7" s="125"/>
      <c r="VCU7" s="125"/>
      <c r="VCV7" s="125"/>
      <c r="VCW7" s="125"/>
      <c r="VCX7" s="125"/>
      <c r="VCY7" s="125"/>
      <c r="VCZ7" s="125"/>
      <c r="VDA7" s="125"/>
      <c r="VDB7" s="125"/>
      <c r="VDC7" s="125"/>
      <c r="VDD7" s="125"/>
      <c r="VDE7" s="125"/>
      <c r="VDF7" s="125"/>
      <c r="VDG7" s="125"/>
      <c r="VDH7" s="125"/>
      <c r="VDI7" s="125"/>
      <c r="VDJ7" s="125"/>
      <c r="VDK7" s="125"/>
      <c r="VDL7" s="125"/>
      <c r="VDM7" s="125"/>
      <c r="VDN7" s="125"/>
      <c r="VDO7" s="125"/>
      <c r="VDP7" s="125"/>
      <c r="VDQ7" s="125"/>
      <c r="VDR7" s="125"/>
      <c r="VDS7" s="125"/>
      <c r="VDT7" s="125"/>
      <c r="VDU7" s="125"/>
      <c r="VDV7" s="125"/>
      <c r="VDW7" s="125"/>
      <c r="VDX7" s="125"/>
      <c r="VDY7" s="125"/>
      <c r="VDZ7" s="125"/>
      <c r="VEA7" s="125"/>
      <c r="VEB7" s="125"/>
      <c r="VEC7" s="125"/>
      <c r="VED7" s="125"/>
      <c r="VEE7" s="125"/>
      <c r="VEF7" s="125"/>
      <c r="VEG7" s="125"/>
      <c r="VEH7" s="125"/>
      <c r="VEI7" s="125"/>
      <c r="VEJ7" s="125"/>
      <c r="VEK7" s="125"/>
      <c r="VEL7" s="125"/>
      <c r="VEM7" s="125"/>
      <c r="VEN7" s="125"/>
      <c r="VEO7" s="125"/>
      <c r="VEP7" s="125"/>
      <c r="VEQ7" s="125"/>
      <c r="VER7" s="125"/>
      <c r="VES7" s="125"/>
      <c r="VET7" s="125"/>
      <c r="VEU7" s="125"/>
      <c r="VEV7" s="125"/>
      <c r="VEW7" s="125"/>
      <c r="VEX7" s="125"/>
      <c r="VEY7" s="125"/>
      <c r="VEZ7" s="125"/>
      <c r="VFA7" s="125"/>
      <c r="VFB7" s="125"/>
      <c r="VFC7" s="125"/>
      <c r="VFD7" s="125"/>
      <c r="VFE7" s="125"/>
      <c r="VFF7" s="125"/>
      <c r="VFG7" s="125"/>
      <c r="VFH7" s="125"/>
      <c r="VFI7" s="125"/>
      <c r="VFJ7" s="125"/>
      <c r="VFK7" s="125"/>
      <c r="VFL7" s="125"/>
      <c r="VFM7" s="125"/>
      <c r="VFN7" s="125"/>
      <c r="VFO7" s="125"/>
      <c r="VFP7" s="125"/>
      <c r="VFQ7" s="125"/>
      <c r="VFR7" s="125"/>
      <c r="VFS7" s="125"/>
      <c r="VFT7" s="125"/>
      <c r="VFU7" s="125"/>
      <c r="VFV7" s="125"/>
      <c r="VFW7" s="125"/>
      <c r="VFX7" s="125"/>
      <c r="VFY7" s="125"/>
      <c r="VFZ7" s="125"/>
      <c r="VGA7" s="125"/>
      <c r="VGB7" s="125"/>
      <c r="VGC7" s="125"/>
      <c r="VGD7" s="125"/>
      <c r="VGE7" s="125"/>
      <c r="VGF7" s="125"/>
      <c r="VGG7" s="125"/>
      <c r="VGH7" s="125"/>
      <c r="VGI7" s="125"/>
      <c r="VGJ7" s="125"/>
      <c r="VGK7" s="125"/>
      <c r="VGL7" s="125"/>
      <c r="VGM7" s="125"/>
      <c r="VGN7" s="125"/>
      <c r="VGO7" s="125"/>
      <c r="VGP7" s="125"/>
      <c r="VGQ7" s="125"/>
      <c r="VGR7" s="125"/>
      <c r="VGS7" s="125"/>
      <c r="VGT7" s="125"/>
      <c r="VGU7" s="125"/>
      <c r="VGV7" s="125"/>
      <c r="VGW7" s="125"/>
      <c r="VGX7" s="125"/>
      <c r="VGY7" s="125"/>
      <c r="VGZ7" s="125"/>
      <c r="VHA7" s="125"/>
      <c r="VHB7" s="125"/>
      <c r="VHC7" s="125"/>
      <c r="VHD7" s="125"/>
      <c r="VHE7" s="125"/>
      <c r="VHF7" s="125"/>
      <c r="VHG7" s="125"/>
      <c r="VHH7" s="125"/>
      <c r="VHI7" s="125"/>
      <c r="VHJ7" s="125"/>
      <c r="VHK7" s="125"/>
      <c r="VHL7" s="125"/>
      <c r="VHM7" s="125"/>
      <c r="VHN7" s="125"/>
      <c r="VHO7" s="125"/>
      <c r="VHP7" s="125"/>
      <c r="VHQ7" s="125"/>
      <c r="VHR7" s="125"/>
      <c r="VHS7" s="125"/>
      <c r="VHT7" s="125"/>
      <c r="VHU7" s="125"/>
      <c r="VHV7" s="125"/>
      <c r="VHW7" s="125"/>
      <c r="VHX7" s="125"/>
      <c r="VHY7" s="125"/>
      <c r="VHZ7" s="125"/>
      <c r="VIA7" s="125"/>
      <c r="VIB7" s="125"/>
      <c r="VIC7" s="125"/>
      <c r="VID7" s="125"/>
      <c r="VIE7" s="125"/>
      <c r="VIF7" s="125"/>
      <c r="VIG7" s="125"/>
      <c r="VIH7" s="125"/>
      <c r="VII7" s="125"/>
      <c r="VIJ7" s="125"/>
      <c r="VIK7" s="125"/>
      <c r="VIL7" s="125"/>
      <c r="VIM7" s="125"/>
      <c r="VIN7" s="125"/>
      <c r="VIO7" s="125"/>
      <c r="VIP7" s="125"/>
      <c r="VIQ7" s="125"/>
      <c r="VIR7" s="125"/>
      <c r="VIS7" s="125"/>
      <c r="VIT7" s="125"/>
      <c r="VIU7" s="125"/>
      <c r="VIV7" s="125"/>
      <c r="VIW7" s="125"/>
      <c r="VIX7" s="125"/>
      <c r="VIY7" s="125"/>
      <c r="VIZ7" s="125"/>
      <c r="VJA7" s="125"/>
      <c r="VJB7" s="125"/>
      <c r="VJC7" s="125"/>
      <c r="VJD7" s="125"/>
      <c r="VJE7" s="125"/>
      <c r="VJF7" s="125"/>
      <c r="VJG7" s="125"/>
      <c r="VJH7" s="125"/>
      <c r="VJI7" s="125"/>
      <c r="VJJ7" s="125"/>
      <c r="VJK7" s="125"/>
      <c r="VJL7" s="125"/>
      <c r="VJM7" s="125"/>
      <c r="VJN7" s="125"/>
      <c r="VJO7" s="125"/>
      <c r="VJP7" s="125"/>
      <c r="VJQ7" s="125"/>
      <c r="VJR7" s="125"/>
      <c r="VJS7" s="125"/>
      <c r="VJT7" s="125"/>
      <c r="VJU7" s="125"/>
      <c r="VJV7" s="125"/>
      <c r="VJW7" s="125"/>
      <c r="VJX7" s="125"/>
      <c r="VJY7" s="125"/>
      <c r="VJZ7" s="125"/>
      <c r="VKA7" s="125"/>
      <c r="VKB7" s="125"/>
      <c r="VKC7" s="125"/>
      <c r="VKD7" s="125"/>
      <c r="VKE7" s="125"/>
      <c r="VKF7" s="125"/>
      <c r="VKG7" s="125"/>
      <c r="VKH7" s="125"/>
      <c r="VKI7" s="125"/>
      <c r="VKJ7" s="125"/>
      <c r="VKK7" s="125"/>
      <c r="VKL7" s="125"/>
      <c r="VKM7" s="125"/>
      <c r="VKN7" s="125"/>
      <c r="VKO7" s="125"/>
      <c r="VKP7" s="125"/>
      <c r="VKQ7" s="125"/>
      <c r="VKR7" s="125"/>
      <c r="VKS7" s="125"/>
      <c r="VKT7" s="125"/>
      <c r="VKU7" s="125"/>
      <c r="VKV7" s="125"/>
      <c r="VKW7" s="125"/>
      <c r="VKX7" s="125"/>
      <c r="VKY7" s="125"/>
      <c r="VKZ7" s="125"/>
      <c r="VLA7" s="125"/>
      <c r="VLB7" s="125"/>
      <c r="VLC7" s="125"/>
      <c r="VLD7" s="125"/>
      <c r="VLE7" s="125"/>
      <c r="VLF7" s="125"/>
      <c r="VLG7" s="125"/>
      <c r="VLH7" s="125"/>
      <c r="VLI7" s="125"/>
      <c r="VLJ7" s="125"/>
      <c r="VLK7" s="125"/>
      <c r="VLL7" s="125"/>
      <c r="VLM7" s="125"/>
      <c r="VLN7" s="125"/>
      <c r="VLO7" s="125"/>
      <c r="VLP7" s="125"/>
      <c r="VLQ7" s="125"/>
      <c r="VLR7" s="125"/>
      <c r="VLS7" s="125"/>
      <c r="VLT7" s="125"/>
      <c r="VLU7" s="125"/>
      <c r="VLV7" s="125"/>
      <c r="VLW7" s="125"/>
      <c r="VLX7" s="125"/>
      <c r="VLY7" s="125"/>
      <c r="VLZ7" s="125"/>
      <c r="VMA7" s="125"/>
      <c r="VMB7" s="125"/>
      <c r="VMC7" s="125"/>
      <c r="VMD7" s="125"/>
      <c r="VME7" s="125"/>
      <c r="VMF7" s="125"/>
      <c r="VMG7" s="125"/>
      <c r="VMH7" s="125"/>
      <c r="VMI7" s="125"/>
      <c r="VMJ7" s="125"/>
      <c r="VMK7" s="125"/>
      <c r="VML7" s="125"/>
      <c r="VMM7" s="125"/>
      <c r="VMN7" s="125"/>
      <c r="VMO7" s="125"/>
      <c r="VMP7" s="125"/>
      <c r="VMQ7" s="125"/>
      <c r="VMR7" s="125"/>
      <c r="VMS7" s="125"/>
      <c r="VMT7" s="125"/>
      <c r="VMU7" s="125"/>
      <c r="VMV7" s="125"/>
      <c r="VMW7" s="125"/>
      <c r="VMX7" s="125"/>
      <c r="VMY7" s="125"/>
      <c r="VMZ7" s="125"/>
      <c r="VNA7" s="125"/>
      <c r="VNB7" s="125"/>
      <c r="VNC7" s="125"/>
      <c r="VND7" s="125"/>
      <c r="VNE7" s="125"/>
      <c r="VNF7" s="125"/>
      <c r="VNG7" s="125"/>
      <c r="VNH7" s="125"/>
      <c r="VNI7" s="125"/>
      <c r="VNJ7" s="125"/>
      <c r="VNK7" s="125"/>
      <c r="VNL7" s="125"/>
      <c r="VNM7" s="125"/>
      <c r="VNN7" s="125"/>
      <c r="VNO7" s="125"/>
      <c r="VNP7" s="125"/>
      <c r="VNQ7" s="125"/>
      <c r="VNR7" s="125"/>
      <c r="VNS7" s="125"/>
      <c r="VNT7" s="125"/>
      <c r="VNU7" s="125"/>
      <c r="VNV7" s="125"/>
      <c r="VNW7" s="125"/>
      <c r="VNX7" s="125"/>
      <c r="VNY7" s="125"/>
      <c r="VNZ7" s="125"/>
      <c r="VOA7" s="125"/>
      <c r="VOB7" s="125"/>
      <c r="VOC7" s="125"/>
      <c r="VOD7" s="125"/>
      <c r="VOE7" s="125"/>
      <c r="VOF7" s="125"/>
      <c r="VOG7" s="125"/>
      <c r="VOH7" s="125"/>
      <c r="VOI7" s="125"/>
      <c r="VOJ7" s="125"/>
      <c r="VOK7" s="125"/>
      <c r="VOL7" s="125"/>
      <c r="VOM7" s="125"/>
      <c r="VON7" s="125"/>
      <c r="VOO7" s="125"/>
      <c r="VOP7" s="125"/>
      <c r="VOQ7" s="125"/>
      <c r="VOR7" s="125"/>
      <c r="VOS7" s="125"/>
      <c r="VOT7" s="125"/>
      <c r="VOU7" s="125"/>
      <c r="VOV7" s="125"/>
      <c r="VOW7" s="125"/>
      <c r="VOX7" s="125"/>
      <c r="VOY7" s="125"/>
      <c r="VOZ7" s="125"/>
      <c r="VPA7" s="125"/>
      <c r="VPB7" s="125"/>
      <c r="VPC7" s="125"/>
      <c r="VPD7" s="125"/>
      <c r="VPE7" s="125"/>
      <c r="VPF7" s="125"/>
      <c r="VPG7" s="125"/>
      <c r="VPH7" s="125"/>
      <c r="VPI7" s="125"/>
      <c r="VPJ7" s="125"/>
      <c r="VPK7" s="125"/>
      <c r="VPL7" s="125"/>
      <c r="VPM7" s="125"/>
      <c r="VPN7" s="125"/>
      <c r="VPO7" s="125"/>
      <c r="VPP7" s="125"/>
      <c r="VPQ7" s="125"/>
      <c r="VPR7" s="125"/>
      <c r="VPS7" s="125"/>
      <c r="VPT7" s="125"/>
      <c r="VPU7" s="125"/>
      <c r="VPV7" s="125"/>
      <c r="VPW7" s="125"/>
      <c r="VPX7" s="125"/>
      <c r="VPY7" s="125"/>
      <c r="VPZ7" s="125"/>
      <c r="VQA7" s="125"/>
      <c r="VQB7" s="125"/>
      <c r="VQC7" s="125"/>
      <c r="VQD7" s="125"/>
      <c r="VQE7" s="125"/>
      <c r="VQF7" s="125"/>
      <c r="VQG7" s="125"/>
      <c r="VQH7" s="125"/>
      <c r="VQI7" s="125"/>
      <c r="VQJ7" s="125"/>
      <c r="VQK7" s="125"/>
      <c r="VQL7" s="125"/>
      <c r="VQM7" s="125"/>
      <c r="VQN7" s="125"/>
      <c r="VQO7" s="125"/>
      <c r="VQP7" s="125"/>
      <c r="VQQ7" s="125"/>
      <c r="VQR7" s="125"/>
      <c r="VQS7" s="125"/>
      <c r="VQT7" s="125"/>
      <c r="VQU7" s="125"/>
      <c r="VQV7" s="125"/>
      <c r="VQW7" s="125"/>
      <c r="VQX7" s="125"/>
      <c r="VQY7" s="125"/>
      <c r="VQZ7" s="125"/>
      <c r="VRA7" s="125"/>
      <c r="VRB7" s="125"/>
      <c r="VRC7" s="125"/>
      <c r="VRD7" s="125"/>
      <c r="VRE7" s="125"/>
      <c r="VRF7" s="125"/>
      <c r="VRG7" s="125"/>
      <c r="VRH7" s="125"/>
      <c r="VRI7" s="125"/>
      <c r="VRJ7" s="125"/>
      <c r="VRK7" s="125"/>
      <c r="VRL7" s="125"/>
      <c r="VRM7" s="125"/>
      <c r="VRN7" s="125"/>
      <c r="VRO7" s="125"/>
      <c r="VRP7" s="125"/>
      <c r="VRQ7" s="125"/>
      <c r="VRR7" s="125"/>
      <c r="VRS7" s="125"/>
      <c r="VRT7" s="125"/>
      <c r="VRU7" s="125"/>
      <c r="VRV7" s="125"/>
      <c r="VRW7" s="125"/>
      <c r="VRX7" s="125"/>
      <c r="VRY7" s="125"/>
      <c r="VRZ7" s="125"/>
      <c r="VSA7" s="125"/>
      <c r="VSB7" s="125"/>
      <c r="VSC7" s="125"/>
      <c r="VSD7" s="125"/>
      <c r="VSE7" s="125"/>
      <c r="VSF7" s="125"/>
      <c r="VSG7" s="125"/>
      <c r="VSH7" s="125"/>
      <c r="VSI7" s="125"/>
      <c r="VSJ7" s="125"/>
      <c r="VSK7" s="125"/>
      <c r="VSL7" s="125"/>
      <c r="VSM7" s="125"/>
      <c r="VSN7" s="125"/>
      <c r="VSO7" s="125"/>
      <c r="VSP7" s="125"/>
      <c r="VSQ7" s="125"/>
      <c r="VSR7" s="125"/>
      <c r="VSS7" s="125"/>
      <c r="VST7" s="125"/>
      <c r="VSU7" s="125"/>
      <c r="VSV7" s="125"/>
      <c r="VSW7" s="125"/>
      <c r="VSX7" s="125"/>
      <c r="VSY7" s="125"/>
      <c r="VSZ7" s="125"/>
      <c r="VTA7" s="125"/>
      <c r="VTB7" s="125"/>
      <c r="VTC7" s="125"/>
      <c r="VTD7" s="125"/>
      <c r="VTE7" s="125"/>
      <c r="VTF7" s="125"/>
      <c r="VTG7" s="125"/>
      <c r="VTH7" s="125"/>
      <c r="VTI7" s="125"/>
      <c r="VTJ7" s="125"/>
      <c r="VTK7" s="125"/>
      <c r="VTL7" s="125"/>
      <c r="VTM7" s="125"/>
      <c r="VTN7" s="125"/>
      <c r="VTO7" s="125"/>
      <c r="VTP7" s="125"/>
      <c r="VTQ7" s="125"/>
      <c r="VTR7" s="125"/>
      <c r="VTS7" s="125"/>
      <c r="VTT7" s="125"/>
      <c r="VTU7" s="125"/>
      <c r="VTV7" s="125"/>
      <c r="VTW7" s="125"/>
      <c r="VTX7" s="125"/>
      <c r="VTY7" s="125"/>
      <c r="VTZ7" s="125"/>
      <c r="VUA7" s="125"/>
      <c r="VUB7" s="125"/>
      <c r="VUC7" s="125"/>
      <c r="VUD7" s="125"/>
      <c r="VUE7" s="125"/>
      <c r="VUF7" s="125"/>
      <c r="VUG7" s="125"/>
      <c r="VUH7" s="125"/>
      <c r="VUI7" s="125"/>
      <c r="VUJ7" s="125"/>
      <c r="VUK7" s="125"/>
      <c r="VUL7" s="125"/>
      <c r="VUM7" s="125"/>
      <c r="VUN7" s="125"/>
      <c r="VUO7" s="125"/>
      <c r="VUP7" s="125"/>
      <c r="VUQ7" s="125"/>
      <c r="VUR7" s="125"/>
      <c r="VUS7" s="125"/>
      <c r="VUT7" s="125"/>
      <c r="VUU7" s="125"/>
      <c r="VUV7" s="125"/>
      <c r="VUW7" s="125"/>
      <c r="VUX7" s="125"/>
      <c r="VUY7" s="125"/>
      <c r="VUZ7" s="125"/>
      <c r="VVA7" s="125"/>
      <c r="VVB7" s="125"/>
      <c r="VVC7" s="125"/>
      <c r="VVD7" s="125"/>
      <c r="VVE7" s="125"/>
      <c r="VVF7" s="125"/>
      <c r="VVG7" s="125"/>
      <c r="VVH7" s="125"/>
      <c r="VVI7" s="125"/>
      <c r="VVJ7" s="125"/>
      <c r="VVK7" s="125"/>
      <c r="VVL7" s="125"/>
      <c r="VVM7" s="125"/>
      <c r="VVN7" s="125"/>
      <c r="VVO7" s="125"/>
      <c r="VVP7" s="125"/>
      <c r="VVQ7" s="125"/>
      <c r="VVR7" s="125"/>
      <c r="VVS7" s="125"/>
      <c r="VVT7" s="125"/>
      <c r="VVU7" s="125"/>
      <c r="VVV7" s="125"/>
      <c r="VVW7" s="125"/>
      <c r="VVX7" s="125"/>
      <c r="VVY7" s="125"/>
      <c r="VVZ7" s="125"/>
      <c r="VWA7" s="125"/>
      <c r="VWB7" s="125"/>
      <c r="VWC7" s="125"/>
      <c r="VWD7" s="125"/>
      <c r="VWE7" s="125"/>
      <c r="VWF7" s="125"/>
      <c r="VWG7" s="125"/>
      <c r="VWH7" s="125"/>
      <c r="VWI7" s="125"/>
      <c r="VWJ7" s="125"/>
      <c r="VWK7" s="125"/>
      <c r="VWL7" s="125"/>
      <c r="VWM7" s="125"/>
      <c r="VWN7" s="125"/>
      <c r="VWO7" s="125"/>
      <c r="VWP7" s="125"/>
      <c r="VWQ7" s="125"/>
      <c r="VWR7" s="125"/>
      <c r="VWS7" s="125"/>
      <c r="VWT7" s="125"/>
      <c r="VWU7" s="125"/>
      <c r="VWV7" s="125"/>
      <c r="VWW7" s="125"/>
      <c r="VWX7" s="125"/>
      <c r="VWY7" s="125"/>
      <c r="VWZ7" s="125"/>
      <c r="VXA7" s="125"/>
      <c r="VXB7" s="125"/>
      <c r="VXC7" s="125"/>
      <c r="VXD7" s="125"/>
      <c r="VXE7" s="125"/>
      <c r="VXF7" s="125"/>
      <c r="VXG7" s="125"/>
      <c r="VXH7" s="125"/>
      <c r="VXI7" s="125"/>
      <c r="VXJ7" s="125"/>
      <c r="VXK7" s="125"/>
      <c r="VXL7" s="125"/>
      <c r="VXM7" s="125"/>
      <c r="VXN7" s="125"/>
      <c r="VXO7" s="125"/>
      <c r="VXP7" s="125"/>
      <c r="VXQ7" s="125"/>
      <c r="VXR7" s="125"/>
      <c r="VXS7" s="125"/>
      <c r="VXT7" s="125"/>
      <c r="VXU7" s="125"/>
      <c r="VXV7" s="125"/>
      <c r="VXW7" s="125"/>
      <c r="VXX7" s="125"/>
      <c r="VXY7" s="125"/>
      <c r="VXZ7" s="125"/>
      <c r="VYA7" s="125"/>
      <c r="VYB7" s="125"/>
      <c r="VYC7" s="125"/>
      <c r="VYD7" s="125"/>
      <c r="VYE7" s="125"/>
      <c r="VYF7" s="125"/>
      <c r="VYG7" s="125"/>
      <c r="VYH7" s="125"/>
      <c r="VYI7" s="125"/>
      <c r="VYJ7" s="125"/>
      <c r="VYK7" s="125"/>
      <c r="VYL7" s="125"/>
      <c r="VYM7" s="125"/>
      <c r="VYN7" s="125"/>
      <c r="VYO7" s="125"/>
      <c r="VYP7" s="125"/>
      <c r="VYQ7" s="125"/>
      <c r="VYR7" s="125"/>
      <c r="VYS7" s="125"/>
      <c r="VYT7" s="125"/>
      <c r="VYU7" s="125"/>
      <c r="VYV7" s="125"/>
      <c r="VYW7" s="125"/>
      <c r="VYX7" s="125"/>
      <c r="VYY7" s="125"/>
      <c r="VYZ7" s="125"/>
      <c r="VZA7" s="125"/>
      <c r="VZB7" s="125"/>
      <c r="VZC7" s="125"/>
      <c r="VZD7" s="125"/>
      <c r="VZE7" s="125"/>
      <c r="VZF7" s="125"/>
      <c r="VZG7" s="125"/>
      <c r="VZH7" s="125"/>
      <c r="VZI7" s="125"/>
      <c r="VZJ7" s="125"/>
      <c r="VZK7" s="125"/>
      <c r="VZL7" s="125"/>
      <c r="VZM7" s="125"/>
      <c r="VZN7" s="125"/>
      <c r="VZO7" s="125"/>
      <c r="VZP7" s="125"/>
      <c r="VZQ7" s="125"/>
      <c r="VZR7" s="125"/>
      <c r="VZS7" s="125"/>
      <c r="VZT7" s="125"/>
      <c r="VZU7" s="125"/>
      <c r="VZV7" s="125"/>
      <c r="VZW7" s="125"/>
      <c r="VZX7" s="125"/>
      <c r="VZY7" s="125"/>
      <c r="VZZ7" s="125"/>
      <c r="WAA7" s="125"/>
      <c r="WAB7" s="125"/>
      <c r="WAC7" s="125"/>
      <c r="WAD7" s="125"/>
      <c r="WAE7" s="125"/>
      <c r="WAF7" s="125"/>
      <c r="WAG7" s="125"/>
      <c r="WAH7" s="125"/>
      <c r="WAI7" s="125"/>
      <c r="WAJ7" s="125"/>
      <c r="WAK7" s="125"/>
      <c r="WAL7" s="125"/>
      <c r="WAM7" s="125"/>
      <c r="WAN7" s="125"/>
      <c r="WAO7" s="125"/>
      <c r="WAP7" s="125"/>
      <c r="WAQ7" s="125"/>
      <c r="WAR7" s="125"/>
      <c r="WAS7" s="125"/>
      <c r="WAT7" s="125"/>
      <c r="WAU7" s="125"/>
      <c r="WAV7" s="125"/>
      <c r="WAW7" s="125"/>
      <c r="WAX7" s="125"/>
      <c r="WAY7" s="125"/>
      <c r="WAZ7" s="125"/>
      <c r="WBA7" s="125"/>
      <c r="WBB7" s="125"/>
      <c r="WBC7" s="125"/>
      <c r="WBD7" s="125"/>
      <c r="WBE7" s="125"/>
      <c r="WBF7" s="125"/>
      <c r="WBG7" s="125"/>
      <c r="WBH7" s="125"/>
      <c r="WBI7" s="125"/>
      <c r="WBJ7" s="125"/>
      <c r="WBK7" s="125"/>
      <c r="WBL7" s="125"/>
      <c r="WBM7" s="125"/>
      <c r="WBN7" s="125"/>
      <c r="WBO7" s="125"/>
      <c r="WBP7" s="125"/>
      <c r="WBQ7" s="125"/>
      <c r="WBR7" s="125"/>
      <c r="WBS7" s="125"/>
      <c r="WBT7" s="125"/>
      <c r="WBU7" s="125"/>
      <c r="WBV7" s="125"/>
      <c r="WBW7" s="125"/>
      <c r="WBX7" s="125"/>
      <c r="WBY7" s="125"/>
      <c r="WBZ7" s="125"/>
      <c r="WCA7" s="125"/>
      <c r="WCB7" s="125"/>
      <c r="WCC7" s="125"/>
      <c r="WCD7" s="125"/>
      <c r="WCE7" s="125"/>
      <c r="WCF7" s="125"/>
      <c r="WCG7" s="125"/>
      <c r="WCH7" s="125"/>
      <c r="WCI7" s="125"/>
      <c r="WCJ7" s="125"/>
      <c r="WCK7" s="125"/>
      <c r="WCL7" s="125"/>
      <c r="WCM7" s="125"/>
      <c r="WCN7" s="125"/>
      <c r="WCO7" s="125"/>
      <c r="WCP7" s="125"/>
      <c r="WCQ7" s="125"/>
      <c r="WCR7" s="125"/>
      <c r="WCS7" s="125"/>
      <c r="WCT7" s="125"/>
      <c r="WCU7" s="125"/>
      <c r="WCV7" s="125"/>
      <c r="WCW7" s="125"/>
      <c r="WCX7" s="125"/>
      <c r="WCY7" s="125"/>
      <c r="WCZ7" s="125"/>
      <c r="WDA7" s="125"/>
      <c r="WDB7" s="125"/>
      <c r="WDC7" s="125"/>
      <c r="WDD7" s="125"/>
      <c r="WDE7" s="125"/>
      <c r="WDF7" s="125"/>
      <c r="WDG7" s="125"/>
      <c r="WDH7" s="125"/>
      <c r="WDI7" s="125"/>
      <c r="WDJ7" s="125"/>
      <c r="WDK7" s="125"/>
      <c r="WDL7" s="125"/>
      <c r="WDM7" s="125"/>
      <c r="WDN7" s="125"/>
      <c r="WDO7" s="125"/>
      <c r="WDP7" s="125"/>
      <c r="WDQ7" s="125"/>
      <c r="WDR7" s="125"/>
      <c r="WDS7" s="125"/>
      <c r="WDT7" s="125"/>
      <c r="WDU7" s="125"/>
      <c r="WDV7" s="125"/>
      <c r="WDW7" s="125"/>
      <c r="WDX7" s="125"/>
      <c r="WDY7" s="125"/>
      <c r="WDZ7" s="125"/>
      <c r="WEA7" s="125"/>
      <c r="WEB7" s="125"/>
      <c r="WEC7" s="125"/>
      <c r="WED7" s="125"/>
      <c r="WEE7" s="125"/>
      <c r="WEF7" s="125"/>
      <c r="WEG7" s="125"/>
      <c r="WEH7" s="125"/>
      <c r="WEI7" s="125"/>
      <c r="WEJ7" s="125"/>
      <c r="WEK7" s="125"/>
      <c r="WEL7" s="125"/>
      <c r="WEM7" s="125"/>
      <c r="WEN7" s="125"/>
      <c r="WEO7" s="125"/>
      <c r="WEP7" s="125"/>
      <c r="WEQ7" s="125"/>
      <c r="WER7" s="125"/>
      <c r="WES7" s="125"/>
      <c r="WET7" s="125"/>
      <c r="WEU7" s="125"/>
      <c r="WEV7" s="125"/>
      <c r="WEW7" s="125"/>
      <c r="WEX7" s="125"/>
      <c r="WEY7" s="125"/>
      <c r="WEZ7" s="125"/>
      <c r="WFA7" s="125"/>
      <c r="WFB7" s="125"/>
      <c r="WFC7" s="125"/>
      <c r="WFD7" s="125"/>
      <c r="WFE7" s="125"/>
      <c r="WFF7" s="125"/>
      <c r="WFG7" s="125"/>
      <c r="WFH7" s="125"/>
      <c r="WFI7" s="125"/>
      <c r="WFJ7" s="125"/>
      <c r="WFK7" s="125"/>
      <c r="WFL7" s="125"/>
      <c r="WFM7" s="125"/>
      <c r="WFN7" s="125"/>
      <c r="WFO7" s="125"/>
      <c r="WFP7" s="125"/>
      <c r="WFQ7" s="125"/>
      <c r="WFR7" s="125"/>
      <c r="WFS7" s="125"/>
      <c r="WFT7" s="125"/>
      <c r="WFU7" s="125"/>
      <c r="WFV7" s="125"/>
      <c r="WFW7" s="125"/>
      <c r="WFX7" s="125"/>
      <c r="WFY7" s="125"/>
      <c r="WFZ7" s="125"/>
      <c r="WGA7" s="125"/>
      <c r="WGB7" s="125"/>
      <c r="WGC7" s="125"/>
      <c r="WGD7" s="125"/>
      <c r="WGE7" s="125"/>
      <c r="WGF7" s="125"/>
      <c r="WGG7" s="125"/>
      <c r="WGH7" s="125"/>
      <c r="WGI7" s="125"/>
      <c r="WGJ7" s="125"/>
      <c r="WGK7" s="125"/>
      <c r="WGL7" s="125"/>
      <c r="WGM7" s="125"/>
      <c r="WGN7" s="125"/>
      <c r="WGO7" s="125"/>
      <c r="WGP7" s="125"/>
      <c r="WGQ7" s="125"/>
      <c r="WGR7" s="125"/>
      <c r="WGS7" s="125"/>
      <c r="WGT7" s="125"/>
      <c r="WGU7" s="125"/>
      <c r="WGV7" s="125"/>
      <c r="WGW7" s="125"/>
      <c r="WGX7" s="125"/>
      <c r="WGY7" s="125"/>
      <c r="WGZ7" s="125"/>
      <c r="WHA7" s="125"/>
      <c r="WHB7" s="125"/>
      <c r="WHC7" s="125"/>
      <c r="WHD7" s="125"/>
      <c r="WHE7" s="125"/>
      <c r="WHF7" s="125"/>
      <c r="WHG7" s="125"/>
      <c r="WHH7" s="125"/>
      <c r="WHI7" s="125"/>
      <c r="WHJ7" s="125"/>
      <c r="WHK7" s="125"/>
      <c r="WHL7" s="125"/>
      <c r="WHM7" s="125"/>
      <c r="WHN7" s="125"/>
      <c r="WHO7" s="125"/>
      <c r="WHP7" s="125"/>
      <c r="WHQ7" s="125"/>
      <c r="WHR7" s="125"/>
      <c r="WHS7" s="125"/>
      <c r="WHT7" s="125"/>
      <c r="WHU7" s="125"/>
      <c r="WHV7" s="125"/>
      <c r="WHW7" s="125"/>
      <c r="WHX7" s="125"/>
      <c r="WHY7" s="125"/>
      <c r="WHZ7" s="125"/>
      <c r="WIA7" s="125"/>
      <c r="WIB7" s="125"/>
      <c r="WIC7" s="125"/>
      <c r="WID7" s="125"/>
      <c r="WIE7" s="125"/>
      <c r="WIF7" s="125"/>
      <c r="WIG7" s="125"/>
      <c r="WIH7" s="125"/>
      <c r="WII7" s="125"/>
      <c r="WIJ7" s="125"/>
      <c r="WIK7" s="125"/>
      <c r="WIL7" s="125"/>
      <c r="WIM7" s="125"/>
      <c r="WIN7" s="125"/>
      <c r="WIO7" s="125"/>
      <c r="WIP7" s="125"/>
      <c r="WIQ7" s="125"/>
      <c r="WIR7" s="125"/>
      <c r="WIS7" s="125"/>
      <c r="WIT7" s="125"/>
      <c r="WIU7" s="125"/>
      <c r="WIV7" s="125"/>
      <c r="WIW7" s="125"/>
      <c r="WIX7" s="125"/>
      <c r="WIY7" s="125"/>
      <c r="WIZ7" s="125"/>
      <c r="WJA7" s="125"/>
      <c r="WJB7" s="125"/>
      <c r="WJC7" s="125"/>
      <c r="WJD7" s="125"/>
      <c r="WJE7" s="125"/>
      <c r="WJF7" s="125"/>
      <c r="WJG7" s="125"/>
      <c r="WJH7" s="125"/>
      <c r="WJI7" s="125"/>
      <c r="WJJ7" s="125"/>
      <c r="WJK7" s="125"/>
      <c r="WJL7" s="125"/>
      <c r="WJM7" s="125"/>
      <c r="WJN7" s="125"/>
      <c r="WJO7" s="125"/>
      <c r="WJP7" s="125"/>
      <c r="WJQ7" s="125"/>
      <c r="WJR7" s="125"/>
      <c r="WJS7" s="125"/>
      <c r="WJT7" s="125"/>
      <c r="WJU7" s="125"/>
      <c r="WJV7" s="125"/>
      <c r="WJW7" s="125"/>
      <c r="WJX7" s="125"/>
      <c r="WJY7" s="125"/>
      <c r="WJZ7" s="125"/>
      <c r="WKA7" s="125"/>
      <c r="WKB7" s="125"/>
      <c r="WKC7" s="125"/>
      <c r="WKD7" s="125"/>
      <c r="WKE7" s="125"/>
      <c r="WKF7" s="125"/>
      <c r="WKG7" s="125"/>
      <c r="WKH7" s="125"/>
      <c r="WKI7" s="125"/>
      <c r="WKJ7" s="125"/>
      <c r="WKK7" s="125"/>
      <c r="WKL7" s="125"/>
      <c r="WKM7" s="125"/>
      <c r="WKN7" s="125"/>
      <c r="WKO7" s="125"/>
      <c r="WKP7" s="125"/>
      <c r="WKQ7" s="125"/>
      <c r="WKR7" s="125"/>
      <c r="WKS7" s="125"/>
      <c r="WKT7" s="125"/>
      <c r="WKU7" s="125"/>
      <c r="WKV7" s="125"/>
      <c r="WKW7" s="125"/>
      <c r="WKX7" s="125"/>
      <c r="WKY7" s="125"/>
      <c r="WKZ7" s="125"/>
      <c r="WLA7" s="125"/>
      <c r="WLB7" s="125"/>
      <c r="WLC7" s="125"/>
      <c r="WLD7" s="125"/>
      <c r="WLE7" s="125"/>
      <c r="WLF7" s="125"/>
      <c r="WLG7" s="125"/>
      <c r="WLH7" s="125"/>
      <c r="WLI7" s="125"/>
      <c r="WLJ7" s="125"/>
      <c r="WLK7" s="125"/>
      <c r="WLL7" s="125"/>
      <c r="WLM7" s="125"/>
      <c r="WLN7" s="125"/>
      <c r="WLO7" s="125"/>
      <c r="WLP7" s="125"/>
      <c r="WLQ7" s="125"/>
      <c r="WLR7" s="125"/>
      <c r="WLS7" s="125"/>
      <c r="WLT7" s="125"/>
      <c r="WLU7" s="125"/>
      <c r="WLV7" s="125"/>
      <c r="WLW7" s="125"/>
      <c r="WLX7" s="125"/>
      <c r="WLY7" s="125"/>
      <c r="WLZ7" s="125"/>
      <c r="WMA7" s="125"/>
      <c r="WMB7" s="125"/>
      <c r="WMC7" s="125"/>
      <c r="WMD7" s="125"/>
      <c r="WME7" s="125"/>
      <c r="WMF7" s="125"/>
      <c r="WMG7" s="125"/>
      <c r="WMH7" s="125"/>
      <c r="WMI7" s="125"/>
      <c r="WMJ7" s="125"/>
      <c r="WMK7" s="125"/>
      <c r="WML7" s="125"/>
      <c r="WMM7" s="125"/>
      <c r="WMN7" s="125"/>
      <c r="WMO7" s="125"/>
      <c r="WMP7" s="125"/>
      <c r="WMQ7" s="125"/>
      <c r="WMR7" s="125"/>
      <c r="WMS7" s="125"/>
      <c r="WMT7" s="125"/>
      <c r="WMU7" s="125"/>
      <c r="WMV7" s="125"/>
      <c r="WMW7" s="125"/>
      <c r="WMX7" s="125"/>
      <c r="WMY7" s="125"/>
      <c r="WMZ7" s="125"/>
      <c r="WNA7" s="125"/>
      <c r="WNB7" s="125"/>
      <c r="WNC7" s="125"/>
      <c r="WND7" s="125"/>
      <c r="WNE7" s="125"/>
      <c r="WNF7" s="125"/>
      <c r="WNG7" s="125"/>
      <c r="WNH7" s="125"/>
      <c r="WNI7" s="125"/>
      <c r="WNJ7" s="125"/>
      <c r="WNK7" s="125"/>
      <c r="WNL7" s="125"/>
      <c r="WNM7" s="125"/>
      <c r="WNN7" s="125"/>
      <c r="WNO7" s="125"/>
      <c r="WNP7" s="125"/>
      <c r="WNQ7" s="125"/>
      <c r="WNR7" s="125"/>
      <c r="WNS7" s="125"/>
      <c r="WNT7" s="125"/>
      <c r="WNU7" s="125"/>
      <c r="WNV7" s="125"/>
      <c r="WNW7" s="125"/>
      <c r="WNX7" s="125"/>
      <c r="WNY7" s="125"/>
      <c r="WNZ7" s="125"/>
      <c r="WOA7" s="125"/>
      <c r="WOB7" s="125"/>
      <c r="WOC7" s="125"/>
      <c r="WOD7" s="125"/>
      <c r="WOE7" s="125"/>
      <c r="WOF7" s="125"/>
      <c r="WOG7" s="125"/>
      <c r="WOH7" s="125"/>
      <c r="WOI7" s="125"/>
      <c r="WOJ7" s="125"/>
      <c r="WOK7" s="125"/>
      <c r="WOL7" s="125"/>
      <c r="WOM7" s="125"/>
      <c r="WON7" s="125"/>
      <c r="WOO7" s="125"/>
      <c r="WOP7" s="125"/>
      <c r="WOQ7" s="125"/>
      <c r="WOR7" s="125"/>
      <c r="WOS7" s="125"/>
      <c r="WOT7" s="125"/>
      <c r="WOU7" s="125"/>
      <c r="WOV7" s="125"/>
      <c r="WOW7" s="125"/>
      <c r="WOX7" s="125"/>
      <c r="WOY7" s="125"/>
      <c r="WOZ7" s="125"/>
      <c r="WPA7" s="125"/>
      <c r="WPB7" s="125"/>
      <c r="WPC7" s="125"/>
      <c r="WPD7" s="125"/>
      <c r="WPE7" s="125"/>
      <c r="WPF7" s="125"/>
      <c r="WPG7" s="125"/>
      <c r="WPH7" s="125"/>
      <c r="WPI7" s="125"/>
      <c r="WPJ7" s="125"/>
      <c r="WPK7" s="125"/>
      <c r="WPL7" s="125"/>
      <c r="WPM7" s="125"/>
      <c r="WPN7" s="125"/>
      <c r="WPO7" s="125"/>
      <c r="WPP7" s="125"/>
      <c r="WPQ7" s="125"/>
      <c r="WPR7" s="125"/>
      <c r="WPS7" s="125"/>
      <c r="WPT7" s="125"/>
      <c r="WPU7" s="125"/>
      <c r="WPV7" s="125"/>
      <c r="WPW7" s="125"/>
      <c r="WPX7" s="125"/>
      <c r="WPY7" s="125"/>
      <c r="WPZ7" s="125"/>
      <c r="WQA7" s="125"/>
      <c r="WQB7" s="125"/>
      <c r="WQC7" s="125"/>
      <c r="WQD7" s="125"/>
      <c r="WQE7" s="125"/>
      <c r="WQF7" s="125"/>
      <c r="WQG7" s="125"/>
      <c r="WQH7" s="125"/>
      <c r="WQI7" s="125"/>
      <c r="WQJ7" s="125"/>
      <c r="WQK7" s="125"/>
      <c r="WQL7" s="125"/>
      <c r="WQM7" s="125"/>
      <c r="WQN7" s="125"/>
      <c r="WQO7" s="125"/>
      <c r="WQP7" s="125"/>
      <c r="WQQ7" s="125"/>
      <c r="WQR7" s="125"/>
      <c r="WQS7" s="125"/>
      <c r="WQT7" s="125"/>
      <c r="WQU7" s="125"/>
      <c r="WQV7" s="125"/>
      <c r="WQW7" s="125"/>
      <c r="WQX7" s="125"/>
      <c r="WQY7" s="125"/>
      <c r="WQZ7" s="125"/>
      <c r="WRA7" s="125"/>
      <c r="WRB7" s="125"/>
      <c r="WRC7" s="125"/>
      <c r="WRD7" s="125"/>
      <c r="WRE7" s="125"/>
      <c r="WRF7" s="125"/>
      <c r="WRG7" s="125"/>
      <c r="WRH7" s="125"/>
      <c r="WRI7" s="125"/>
      <c r="WRJ7" s="125"/>
      <c r="WRK7" s="125"/>
      <c r="WRL7" s="125"/>
      <c r="WRM7" s="125"/>
      <c r="WRN7" s="125"/>
      <c r="WRO7" s="125"/>
      <c r="WRP7" s="125"/>
      <c r="WRQ7" s="125"/>
      <c r="WRR7" s="125"/>
      <c r="WRS7" s="125"/>
      <c r="WRT7" s="125"/>
      <c r="WRU7" s="125"/>
      <c r="WRV7" s="125"/>
      <c r="WRW7" s="125"/>
      <c r="WRX7" s="125"/>
      <c r="WRY7" s="125"/>
      <c r="WRZ7" s="125"/>
      <c r="WSA7" s="125"/>
      <c r="WSB7" s="125"/>
      <c r="WSC7" s="125"/>
      <c r="WSD7" s="125"/>
      <c r="WSE7" s="125"/>
      <c r="WSF7" s="125"/>
      <c r="WSG7" s="125"/>
      <c r="WSH7" s="125"/>
      <c r="WSI7" s="125"/>
      <c r="WSJ7" s="125"/>
      <c r="WSK7" s="125"/>
      <c r="WSL7" s="125"/>
      <c r="WSM7" s="125"/>
      <c r="WSN7" s="125"/>
      <c r="WSO7" s="125"/>
      <c r="WSP7" s="125"/>
      <c r="WSQ7" s="125"/>
      <c r="WSR7" s="125"/>
      <c r="WSS7" s="125"/>
      <c r="WST7" s="125"/>
      <c r="WSU7" s="125"/>
      <c r="WSV7" s="125"/>
      <c r="WSW7" s="125"/>
      <c r="WSX7" s="125"/>
      <c r="WSY7" s="125"/>
      <c r="WSZ7" s="125"/>
      <c r="WTA7" s="125"/>
      <c r="WTB7" s="125"/>
      <c r="WTC7" s="125"/>
      <c r="WTD7" s="125"/>
      <c r="WTE7" s="125"/>
      <c r="WTF7" s="125"/>
      <c r="WTG7" s="125"/>
      <c r="WTH7" s="125"/>
      <c r="WTI7" s="125"/>
      <c r="WTJ7" s="125"/>
      <c r="WTK7" s="125"/>
      <c r="WTL7" s="125"/>
      <c r="WTM7" s="125"/>
      <c r="WTN7" s="125"/>
      <c r="WTO7" s="125"/>
      <c r="WTP7" s="125"/>
      <c r="WTQ7" s="125"/>
      <c r="WTR7" s="125"/>
      <c r="WTS7" s="125"/>
      <c r="WTT7" s="125"/>
      <c r="WTU7" s="125"/>
      <c r="WTV7" s="125"/>
      <c r="WTW7" s="125"/>
      <c r="WTX7" s="125"/>
      <c r="WTY7" s="125"/>
      <c r="WTZ7" s="125"/>
      <c r="WUA7" s="125"/>
      <c r="WUB7" s="125"/>
      <c r="WUC7" s="125"/>
      <c r="WUD7" s="125"/>
      <c r="WUE7" s="125"/>
      <c r="WUF7" s="125"/>
      <c r="WUG7" s="125"/>
      <c r="WUH7" s="125"/>
      <c r="WUI7" s="125"/>
      <c r="WUJ7" s="125"/>
      <c r="WUK7" s="125"/>
      <c r="WUL7" s="125"/>
      <c r="WUM7" s="125"/>
      <c r="WUN7" s="125"/>
      <c r="WUO7" s="125"/>
      <c r="WUP7" s="125"/>
      <c r="WUQ7" s="125"/>
      <c r="WUR7" s="125"/>
      <c r="WUS7" s="125"/>
      <c r="WUT7" s="125"/>
      <c r="WUU7" s="125"/>
      <c r="WUV7" s="125"/>
      <c r="WUW7" s="125"/>
      <c r="WUX7" s="125"/>
      <c r="WUY7" s="125"/>
      <c r="WUZ7" s="125"/>
      <c r="WVA7" s="125"/>
      <c r="WVB7" s="125"/>
      <c r="WVC7" s="125"/>
      <c r="WVD7" s="125"/>
      <c r="WVE7" s="125"/>
      <c r="WVF7" s="125"/>
      <c r="WVG7" s="125"/>
      <c r="WVH7" s="125"/>
      <c r="WVI7" s="125"/>
      <c r="WVJ7" s="125"/>
      <c r="WVK7" s="125"/>
      <c r="WVL7" s="125"/>
      <c r="WVM7" s="125"/>
      <c r="WVN7" s="125"/>
      <c r="WVO7" s="125"/>
      <c r="WVP7" s="125"/>
      <c r="WVQ7" s="125"/>
      <c r="WVR7" s="125"/>
      <c r="WVS7" s="125"/>
      <c r="WVT7" s="125"/>
      <c r="WVU7" s="125"/>
      <c r="WVV7" s="125"/>
      <c r="WVW7" s="125"/>
      <c r="WVX7" s="125"/>
      <c r="WVY7" s="125"/>
      <c r="WVZ7" s="125"/>
      <c r="WWA7" s="125"/>
      <c r="WWB7" s="125"/>
      <c r="WWC7" s="125"/>
      <c r="WWD7" s="125"/>
      <c r="WWE7" s="125"/>
      <c r="WWF7" s="125"/>
      <c r="WWG7" s="125"/>
      <c r="WWH7" s="125"/>
      <c r="WWI7" s="125"/>
      <c r="WWJ7" s="125"/>
      <c r="WWK7" s="125"/>
      <c r="WWL7" s="125"/>
      <c r="WWM7" s="125"/>
      <c r="WWN7" s="125"/>
      <c r="WWO7" s="125"/>
      <c r="WWP7" s="125"/>
      <c r="WWQ7" s="125"/>
      <c r="WWR7" s="125"/>
      <c r="WWS7" s="125"/>
      <c r="WWT7" s="125"/>
      <c r="WWU7" s="125"/>
      <c r="WWV7" s="125"/>
      <c r="WWW7" s="125"/>
      <c r="WWX7" s="125"/>
      <c r="WWY7" s="125"/>
      <c r="WWZ7" s="125"/>
      <c r="WXA7" s="125"/>
      <c r="WXB7" s="125"/>
      <c r="WXC7" s="125"/>
      <c r="WXD7" s="125"/>
      <c r="WXE7" s="125"/>
      <c r="WXF7" s="125"/>
      <c r="WXG7" s="125"/>
      <c r="WXH7" s="125"/>
      <c r="WXI7" s="125"/>
      <c r="WXJ7" s="125"/>
      <c r="WXK7" s="125"/>
      <c r="WXL7" s="125"/>
      <c r="WXM7" s="125"/>
      <c r="WXN7" s="125"/>
      <c r="WXO7" s="125"/>
      <c r="WXP7" s="125"/>
      <c r="WXQ7" s="125"/>
      <c r="WXR7" s="125"/>
      <c r="WXS7" s="125"/>
      <c r="WXT7" s="125"/>
      <c r="WXU7" s="125"/>
      <c r="WXV7" s="125"/>
      <c r="WXW7" s="125"/>
      <c r="WXX7" s="125"/>
      <c r="WXY7" s="125"/>
      <c r="WXZ7" s="125"/>
      <c r="WYA7" s="125"/>
      <c r="WYB7" s="125"/>
      <c r="WYC7" s="125"/>
      <c r="WYD7" s="125"/>
      <c r="WYE7" s="125"/>
      <c r="WYF7" s="125"/>
      <c r="WYG7" s="125"/>
      <c r="WYH7" s="125"/>
      <c r="WYI7" s="125"/>
      <c r="WYJ7" s="125"/>
      <c r="WYK7" s="125"/>
      <c r="WYL7" s="125"/>
      <c r="WYM7" s="125"/>
      <c r="WYN7" s="125"/>
      <c r="WYO7" s="125"/>
      <c r="WYP7" s="125"/>
      <c r="WYQ7" s="125"/>
      <c r="WYR7" s="125"/>
      <c r="WYS7" s="125"/>
      <c r="WYT7" s="125"/>
      <c r="WYU7" s="125"/>
      <c r="WYV7" s="125"/>
      <c r="WYW7" s="125"/>
      <c r="WYX7" s="125"/>
      <c r="WYY7" s="125"/>
      <c r="WYZ7" s="125"/>
      <c r="WZA7" s="125"/>
      <c r="WZB7" s="125"/>
      <c r="WZC7" s="125"/>
      <c r="WZD7" s="125"/>
      <c r="WZE7" s="125"/>
      <c r="WZF7" s="125"/>
      <c r="WZG7" s="125"/>
      <c r="WZH7" s="125"/>
      <c r="WZI7" s="125"/>
      <c r="WZJ7" s="125"/>
      <c r="WZK7" s="125"/>
      <c r="WZL7" s="125"/>
      <c r="WZM7" s="125"/>
      <c r="WZN7" s="125"/>
      <c r="WZO7" s="125"/>
      <c r="WZP7" s="125"/>
      <c r="WZQ7" s="125"/>
      <c r="WZR7" s="125"/>
      <c r="WZS7" s="125"/>
      <c r="WZT7" s="125"/>
      <c r="WZU7" s="125"/>
      <c r="WZV7" s="125"/>
      <c r="WZW7" s="125"/>
      <c r="WZX7" s="125"/>
      <c r="WZY7" s="125"/>
      <c r="WZZ7" s="125"/>
      <c r="XAA7" s="125"/>
      <c r="XAB7" s="125"/>
      <c r="XAC7" s="125"/>
      <c r="XAD7" s="125"/>
      <c r="XAE7" s="125"/>
      <c r="XAF7" s="125"/>
      <c r="XAG7" s="125"/>
      <c r="XAH7" s="125"/>
      <c r="XAI7" s="125"/>
      <c r="XAJ7" s="125"/>
      <c r="XAK7" s="125"/>
      <c r="XAL7" s="125"/>
      <c r="XAM7" s="125"/>
      <c r="XAN7" s="125"/>
      <c r="XAO7" s="125"/>
      <c r="XAP7" s="125"/>
      <c r="XAQ7" s="125"/>
      <c r="XAR7" s="125"/>
      <c r="XAS7" s="125"/>
      <c r="XAT7" s="125"/>
      <c r="XAU7" s="125"/>
      <c r="XAV7" s="125"/>
      <c r="XAW7" s="125"/>
      <c r="XAX7" s="125"/>
      <c r="XAY7" s="125"/>
      <c r="XAZ7" s="125"/>
      <c r="XBA7" s="125"/>
      <c r="XBB7" s="125"/>
      <c r="XBC7" s="125"/>
      <c r="XBD7" s="125"/>
      <c r="XBE7" s="125"/>
      <c r="XBF7" s="125"/>
      <c r="XBG7" s="125"/>
      <c r="XBH7" s="125"/>
      <c r="XBI7" s="125"/>
      <c r="XBJ7" s="125"/>
      <c r="XBK7" s="125"/>
      <c r="XBL7" s="125"/>
      <c r="XBM7" s="125"/>
      <c r="XBN7" s="125"/>
      <c r="XBO7" s="125"/>
      <c r="XBP7" s="125"/>
      <c r="XBQ7" s="125"/>
      <c r="XBR7" s="125"/>
      <c r="XBS7" s="125"/>
      <c r="XBT7" s="125"/>
      <c r="XBU7" s="125"/>
      <c r="XBV7" s="125"/>
      <c r="XBW7" s="125"/>
      <c r="XBX7" s="125"/>
      <c r="XBY7" s="125"/>
      <c r="XBZ7" s="125"/>
      <c r="XCA7" s="125"/>
      <c r="XCB7" s="125"/>
      <c r="XCC7" s="125"/>
      <c r="XCD7" s="125"/>
      <c r="XCE7" s="125"/>
      <c r="XCF7" s="125"/>
      <c r="XCG7" s="125"/>
      <c r="XCH7" s="125"/>
      <c r="XCI7" s="125"/>
      <c r="XCJ7" s="125"/>
      <c r="XCK7" s="125"/>
      <c r="XCL7" s="125"/>
      <c r="XCM7" s="125"/>
      <c r="XCN7" s="125"/>
      <c r="XCO7" s="125"/>
      <c r="XCP7" s="125"/>
      <c r="XCQ7" s="125"/>
      <c r="XCR7" s="125"/>
      <c r="XCS7" s="125"/>
      <c r="XCT7" s="125"/>
      <c r="XCU7" s="125"/>
      <c r="XCV7" s="125"/>
      <c r="XCW7" s="125"/>
      <c r="XCX7" s="125"/>
      <c r="XCY7" s="125"/>
      <c r="XCZ7" s="125"/>
      <c r="XDA7" s="125"/>
      <c r="XDB7" s="125"/>
      <c r="XDC7" s="125"/>
      <c r="XDD7" s="125"/>
      <c r="XDE7" s="125"/>
      <c r="XDF7" s="125"/>
      <c r="XDG7" s="125"/>
      <c r="XDH7" s="125"/>
      <c r="XDI7" s="125"/>
      <c r="XDJ7" s="125"/>
      <c r="XDK7" s="125"/>
      <c r="XDL7" s="125"/>
      <c r="XDM7" s="125"/>
      <c r="XDN7" s="125"/>
      <c r="XDO7" s="125"/>
      <c r="XDP7" s="125"/>
      <c r="XDQ7" s="125"/>
      <c r="XDR7" s="125"/>
      <c r="XDS7" s="125"/>
      <c r="XDT7" s="125"/>
      <c r="XDU7" s="125"/>
      <c r="XDV7" s="125"/>
      <c r="XDW7" s="125"/>
      <c r="XDX7" s="125"/>
      <c r="XDY7" s="125"/>
      <c r="XDZ7" s="125"/>
      <c r="XEA7" s="125"/>
      <c r="XEB7" s="125"/>
      <c r="XEC7" s="125"/>
      <c r="XED7" s="125"/>
      <c r="XEE7" s="125"/>
      <c r="XEF7" s="125"/>
      <c r="XEG7" s="125"/>
      <c r="XEH7" s="125"/>
      <c r="XEI7" s="125"/>
      <c r="XEJ7" s="125"/>
      <c r="XEK7" s="125"/>
      <c r="XEL7" s="125"/>
      <c r="XEM7" s="125"/>
      <c r="XEN7" s="125"/>
      <c r="XEO7" s="125"/>
      <c r="XEP7" s="125"/>
      <c r="XEQ7" s="125"/>
      <c r="XER7" s="125"/>
      <c r="XES7" s="125"/>
      <c r="XET7" s="125"/>
      <c r="XEU7" s="125"/>
      <c r="XEV7" s="125"/>
      <c r="XEW7" s="125"/>
      <c r="XEX7" s="125"/>
    </row>
    <row r="8" spans="1:16378" s="121" customFormat="1" ht="27.95" customHeight="1">
      <c r="A8" s="117" t="s">
        <v>1366</v>
      </c>
      <c r="B8" s="124"/>
    </row>
    <row r="9" spans="1:16378" s="121" customFormat="1" ht="27.95" customHeight="1">
      <c r="A9" s="114" t="s">
        <v>1368</v>
      </c>
      <c r="B9" s="124"/>
    </row>
    <row r="10" spans="1:16378" s="121" customFormat="1" ht="27.95" customHeight="1">
      <c r="A10" s="114" t="s">
        <v>1370</v>
      </c>
      <c r="B10" s="118">
        <v>3562</v>
      </c>
    </row>
    <row r="11" spans="1:16378" s="121" customFormat="1" ht="27.95" customHeight="1">
      <c r="A11" s="114" t="s">
        <v>1372</v>
      </c>
      <c r="B11" s="124"/>
    </row>
    <row r="12" spans="1:16378" s="121" customFormat="1" ht="27.95" customHeight="1">
      <c r="A12" s="114" t="s">
        <v>1303</v>
      </c>
      <c r="B12" s="124"/>
    </row>
    <row r="13" spans="1:16378" s="121" customFormat="1" ht="27.95" customHeight="1">
      <c r="A13" s="126" t="s">
        <v>1378</v>
      </c>
      <c r="B13" s="118">
        <v>3562</v>
      </c>
    </row>
  </sheetData>
  <mergeCells count="1">
    <mergeCell ref="A1:B2"/>
  </mergeCells>
  <phoneticPr fontId="95" type="noConversion"/>
  <printOptions horizontalCentered="1"/>
  <pageMargins left="0.75138888888888899" right="0.75138888888888899" top="1" bottom="1" header="0.51180555555555596" footer="0.51180555555555596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12"/>
  <sheetViews>
    <sheetView workbookViewId="0">
      <selection activeCell="B12" sqref="B12"/>
    </sheetView>
  </sheetViews>
  <sheetFormatPr defaultColWidth="7" defaultRowHeight="35.1" customHeight="1"/>
  <cols>
    <col min="1" max="1" width="53.75" style="109" customWidth="1"/>
    <col min="2" max="2" width="30.125" style="110" customWidth="1"/>
    <col min="3" max="6" width="30.125" style="86" customWidth="1"/>
    <col min="7" max="16384" width="7" style="88"/>
  </cols>
  <sheetData>
    <row r="1" spans="1:6" ht="72.95" customHeight="1">
      <c r="A1" s="263" t="s">
        <v>37</v>
      </c>
      <c r="B1" s="263"/>
    </row>
    <row r="2" spans="1:6" ht="12.95" customHeight="1">
      <c r="A2" s="264" t="s">
        <v>1227</v>
      </c>
      <c r="B2" s="265"/>
    </row>
    <row r="3" spans="1:6" s="85" customFormat="1" ht="35.1" customHeight="1">
      <c r="A3" s="111" t="s">
        <v>1205</v>
      </c>
      <c r="B3" s="112" t="s">
        <v>64</v>
      </c>
      <c r="C3" s="113"/>
      <c r="D3" s="113"/>
      <c r="E3" s="113"/>
      <c r="F3" s="113"/>
    </row>
    <row r="4" spans="1:6" ht="30" customHeight="1">
      <c r="A4" s="114" t="s">
        <v>1360</v>
      </c>
      <c r="B4" s="115"/>
    </row>
    <row r="5" spans="1:6" ht="30" customHeight="1">
      <c r="A5" s="114" t="s">
        <v>1362</v>
      </c>
      <c r="B5" s="116"/>
    </row>
    <row r="6" spans="1:6" ht="30" customHeight="1">
      <c r="A6" s="114" t="s">
        <v>1364</v>
      </c>
      <c r="B6" s="116"/>
    </row>
    <row r="7" spans="1:6" ht="30" customHeight="1">
      <c r="A7" s="117" t="s">
        <v>1366</v>
      </c>
      <c r="B7" s="116"/>
    </row>
    <row r="8" spans="1:6" ht="30" customHeight="1">
      <c r="A8" s="114" t="s">
        <v>1368</v>
      </c>
      <c r="B8" s="116"/>
    </row>
    <row r="9" spans="1:6" ht="30" customHeight="1">
      <c r="A9" s="114" t="s">
        <v>1370</v>
      </c>
      <c r="B9" s="118">
        <v>3562</v>
      </c>
    </row>
    <row r="10" spans="1:6" ht="30" customHeight="1">
      <c r="A10" s="114" t="s">
        <v>1372</v>
      </c>
      <c r="B10" s="116"/>
    </row>
    <row r="11" spans="1:6" ht="30" customHeight="1">
      <c r="A11" s="114" t="s">
        <v>1303</v>
      </c>
      <c r="B11" s="115"/>
    </row>
    <row r="12" spans="1:6" ht="35.1" customHeight="1">
      <c r="A12" s="119" t="s">
        <v>1385</v>
      </c>
      <c r="B12" s="118">
        <v>3562</v>
      </c>
    </row>
  </sheetData>
  <mergeCells count="2">
    <mergeCell ref="A1:B1"/>
    <mergeCell ref="A2:B2"/>
  </mergeCells>
  <phoneticPr fontId="95" type="noConversion"/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EY43"/>
  <sheetViews>
    <sheetView workbookViewId="0">
      <selection activeCell="D4" sqref="D4"/>
    </sheetView>
  </sheetViews>
  <sheetFormatPr defaultColWidth="9" defaultRowHeight="14.25"/>
  <cols>
    <col min="1" max="1" width="57.375" style="3" customWidth="1"/>
    <col min="2" max="2" width="29.625" style="3" customWidth="1"/>
    <col min="3" max="16379" width="9" style="3"/>
  </cols>
  <sheetData>
    <row r="1" spans="1:251" s="1" customFormat="1" ht="30" customHeight="1">
      <c r="A1" s="258" t="s">
        <v>38</v>
      </c>
      <c r="B1" s="258"/>
    </row>
    <row r="2" spans="1:251" s="2" customFormat="1" ht="18" customHeight="1">
      <c r="A2" s="4"/>
      <c r="B2" s="5" t="s">
        <v>61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</row>
    <row r="3" spans="1:251" s="2" customFormat="1" ht="88.5" customHeight="1">
      <c r="A3" s="6" t="s">
        <v>1156</v>
      </c>
      <c r="B3" s="6" t="s">
        <v>64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</row>
    <row r="4" spans="1:251" s="2" customFormat="1" ht="88.5" customHeight="1">
      <c r="A4" s="7" t="s">
        <v>1386</v>
      </c>
      <c r="B4" s="7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</row>
    <row r="5" spans="1:251" s="2" customFormat="1" ht="88.5" customHeight="1">
      <c r="A5" s="284" t="s">
        <v>1387</v>
      </c>
      <c r="B5" s="28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</row>
    <row r="6" spans="1:251" s="2" customFormat="1" ht="20.100000000000001" customHeight="1"/>
    <row r="7" spans="1:251" s="2" customFormat="1" ht="20.100000000000001" customHeight="1"/>
    <row r="8" spans="1:251" s="2" customFormat="1" ht="20.100000000000001" customHeight="1"/>
    <row r="9" spans="1:251" s="2" customFormat="1" ht="20.100000000000001" customHeight="1"/>
    <row r="10" spans="1:251" s="2" customFormat="1" ht="20.100000000000001" customHeight="1"/>
    <row r="11" spans="1:251" s="2" customFormat="1" ht="20.100000000000001" customHeight="1"/>
    <row r="12" spans="1:251" s="2" customFormat="1" ht="20.100000000000001" customHeight="1"/>
    <row r="13" spans="1:251" s="2" customFormat="1" ht="20.100000000000001" customHeight="1"/>
    <row r="14" spans="1:251" s="2" customFormat="1" ht="20.100000000000001" customHeight="1"/>
    <row r="15" spans="1:251" s="2" customFormat="1" ht="20.100000000000001" customHeight="1"/>
    <row r="16" spans="1:251" s="2" customFormat="1" ht="20.100000000000001" customHeight="1"/>
    <row r="17" s="2" customFormat="1" ht="20.100000000000001" customHeight="1"/>
    <row r="18" s="2" customFormat="1" ht="20.100000000000001" customHeight="1"/>
    <row r="19" s="2" customFormat="1" ht="20.100000000000001" customHeight="1"/>
    <row r="20" s="2" customFormat="1" ht="20.100000000000001" customHeight="1"/>
    <row r="21" s="2" customFormat="1" ht="20.100000000000001" customHeight="1"/>
    <row r="22" s="2" customFormat="1" ht="20.100000000000001" customHeight="1"/>
    <row r="23" s="2" customFormat="1" ht="20.100000000000001" customHeight="1"/>
    <row r="24" s="2" customFormat="1" ht="20.100000000000001" customHeight="1"/>
    <row r="25" s="2" customFormat="1" ht="20.100000000000001" customHeight="1"/>
    <row r="26" s="2" customFormat="1" ht="20.100000000000001" customHeight="1"/>
    <row r="27" s="2" customFormat="1" ht="20.100000000000001" customHeight="1"/>
    <row r="28" s="2" customFormat="1" ht="20.100000000000001" customHeight="1"/>
    <row r="29" s="2" customFormat="1" ht="20.100000000000001" customHeight="1"/>
    <row r="30" s="2" customFormat="1" ht="20.100000000000001" customHeight="1"/>
    <row r="31" s="2" customFormat="1" ht="20.100000000000001" customHeight="1"/>
    <row r="32" s="2" customFormat="1" ht="20.100000000000001" customHeight="1"/>
    <row r="33" spans="1:2" s="2" customFormat="1" ht="20.100000000000001" customHeight="1"/>
    <row r="34" spans="1:2" s="2" customFormat="1" ht="20.100000000000001" customHeight="1"/>
    <row r="35" spans="1:2" s="2" customFormat="1" ht="20.100000000000001" customHeight="1"/>
    <row r="36" spans="1:2" s="2" customFormat="1" ht="20.100000000000001" customHeight="1"/>
    <row r="37" spans="1:2" s="2" customFormat="1" ht="20.100000000000001" customHeight="1"/>
    <row r="38" spans="1:2" s="2" customFormat="1" ht="20.100000000000001" customHeight="1"/>
    <row r="39" spans="1:2" s="2" customFormat="1" ht="20.100000000000001" customHeight="1"/>
    <row r="40" spans="1:2" s="2" customFormat="1" ht="20.100000000000001" customHeight="1">
      <c r="A40" s="3"/>
      <c r="B40" s="3"/>
    </row>
    <row r="41" spans="1:2" s="2" customFormat="1" ht="20.100000000000001" customHeight="1">
      <c r="A41" s="3"/>
      <c r="B41" s="3"/>
    </row>
    <row r="42" spans="1:2" s="3" customFormat="1"/>
    <row r="43" spans="1:2" s="3" customFormat="1"/>
  </sheetData>
  <mergeCells count="2">
    <mergeCell ref="A1:B1"/>
    <mergeCell ref="A5:B5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28"/>
  <sheetViews>
    <sheetView workbookViewId="0">
      <selection activeCell="C5" sqref="C5"/>
    </sheetView>
  </sheetViews>
  <sheetFormatPr defaultColWidth="6.75" defaultRowHeight="12.75"/>
  <cols>
    <col min="1" max="1" width="42" style="87" customWidth="1"/>
    <col min="2" max="2" width="32.5" style="87" customWidth="1"/>
    <col min="3" max="16384" width="6.75" style="88"/>
  </cols>
  <sheetData>
    <row r="1" spans="1:2" ht="36.950000000000003" customHeight="1">
      <c r="A1" s="286" t="s">
        <v>39</v>
      </c>
      <c r="B1" s="286"/>
    </row>
    <row r="2" spans="1:2" ht="18" customHeight="1">
      <c r="A2" s="101"/>
      <c r="B2" s="102"/>
    </row>
    <row r="3" spans="1:2" ht="18.75" customHeight="1">
      <c r="B3" s="103" t="s">
        <v>61</v>
      </c>
    </row>
    <row r="4" spans="1:2" s="99" customFormat="1" ht="30.95" customHeight="1">
      <c r="A4" s="104" t="s">
        <v>1323</v>
      </c>
      <c r="B4" s="104" t="s">
        <v>1388</v>
      </c>
    </row>
    <row r="5" spans="1:2" s="100" customFormat="1" ht="21.95" customHeight="1">
      <c r="A5" s="104" t="s">
        <v>1325</v>
      </c>
      <c r="B5" s="105"/>
    </row>
    <row r="6" spans="1:2" s="100" customFormat="1" ht="21.95" customHeight="1">
      <c r="A6" s="106" t="s">
        <v>1231</v>
      </c>
      <c r="B6" s="107"/>
    </row>
    <row r="7" spans="1:2" s="100" customFormat="1" ht="21.95" customHeight="1">
      <c r="A7" s="106" t="s">
        <v>1232</v>
      </c>
      <c r="B7" s="107"/>
    </row>
    <row r="8" spans="1:2" s="100" customFormat="1" ht="21.95" customHeight="1">
      <c r="A8" s="106" t="s">
        <v>1233</v>
      </c>
      <c r="B8" s="107"/>
    </row>
    <row r="9" spans="1:2" s="100" customFormat="1" ht="21.95" customHeight="1">
      <c r="A9" s="106" t="s">
        <v>1234</v>
      </c>
      <c r="B9" s="107"/>
    </row>
    <row r="10" spans="1:2" s="100" customFormat="1" ht="21.95" customHeight="1">
      <c r="A10" s="106" t="s">
        <v>1235</v>
      </c>
      <c r="B10" s="107"/>
    </row>
    <row r="11" spans="1:2" s="100" customFormat="1" ht="21.95" customHeight="1">
      <c r="A11" s="106" t="s">
        <v>1236</v>
      </c>
      <c r="B11" s="107"/>
    </row>
    <row r="12" spans="1:2" s="100" customFormat="1" ht="21.95" customHeight="1">
      <c r="A12" s="106" t="s">
        <v>1237</v>
      </c>
      <c r="B12" s="107"/>
    </row>
    <row r="13" spans="1:2" s="100" customFormat="1" ht="21.95" customHeight="1">
      <c r="A13" s="106" t="s">
        <v>1238</v>
      </c>
      <c r="B13" s="107"/>
    </row>
    <row r="14" spans="1:2" s="100" customFormat="1" ht="21.95" customHeight="1">
      <c r="A14" s="106" t="s">
        <v>1239</v>
      </c>
      <c r="B14" s="107"/>
    </row>
    <row r="15" spans="1:2" s="100" customFormat="1" ht="21.95" customHeight="1">
      <c r="A15" s="106" t="s">
        <v>1240</v>
      </c>
      <c r="B15" s="107"/>
    </row>
    <row r="16" spans="1:2" s="100" customFormat="1" ht="21.95" customHeight="1">
      <c r="A16" s="106" t="s">
        <v>1241</v>
      </c>
      <c r="B16" s="107"/>
    </row>
    <row r="17" spans="1:2" s="100" customFormat="1" ht="21.95" customHeight="1">
      <c r="A17" s="106" t="s">
        <v>1242</v>
      </c>
      <c r="B17" s="107"/>
    </row>
    <row r="18" spans="1:2" ht="20.100000000000001" customHeight="1">
      <c r="A18" s="273" t="s">
        <v>1243</v>
      </c>
      <c r="B18" s="274"/>
    </row>
    <row r="19" spans="1:2" ht="20.100000000000001" customHeight="1"/>
    <row r="20" spans="1:2" ht="20.100000000000001" customHeight="1"/>
    <row r="22" spans="1:2">
      <c r="A22" s="86"/>
      <c r="B22" s="86"/>
    </row>
    <row r="23" spans="1:2">
      <c r="A23" s="86"/>
      <c r="B23" s="86"/>
    </row>
    <row r="24" spans="1:2">
      <c r="A24" s="86"/>
      <c r="B24" s="86"/>
    </row>
    <row r="25" spans="1:2">
      <c r="A25" s="86"/>
      <c r="B25" s="86"/>
    </row>
    <row r="26" spans="1:2">
      <c r="A26" s="86"/>
      <c r="B26" s="86"/>
    </row>
    <row r="27" spans="1:2">
      <c r="A27" s="86"/>
      <c r="B27" s="86"/>
    </row>
    <row r="28" spans="1:2">
      <c r="A28" s="86"/>
      <c r="B28" s="86"/>
    </row>
  </sheetData>
  <mergeCells count="2">
    <mergeCell ref="A1:B1"/>
    <mergeCell ref="A18:B18"/>
  </mergeCells>
  <phoneticPr fontId="95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N10"/>
  <sheetViews>
    <sheetView showGridLines="0" workbookViewId="0">
      <selection activeCell="M24" sqref="M24"/>
    </sheetView>
  </sheetViews>
  <sheetFormatPr defaultColWidth="7" defaultRowHeight="12.75"/>
  <cols>
    <col min="1" max="1" width="31.375" style="86" customWidth="1"/>
    <col min="2" max="2" width="15.25" style="86" customWidth="1"/>
    <col min="3" max="14" width="10" style="87" customWidth="1"/>
    <col min="15" max="16384" width="7" style="88"/>
  </cols>
  <sheetData>
    <row r="1" spans="1:14" ht="18.75"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</row>
    <row r="2" spans="1:14" ht="57.95" customHeight="1">
      <c r="A2" s="287" t="s">
        <v>40</v>
      </c>
      <c r="B2" s="287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88"/>
      <c r="N2" s="288"/>
    </row>
    <row r="3" spans="1:14" ht="20.100000000000001" customHeight="1">
      <c r="A3" s="90"/>
      <c r="B3" s="90"/>
      <c r="C3" s="89"/>
      <c r="D3" s="89"/>
      <c r="E3" s="89"/>
      <c r="F3" s="89"/>
      <c r="G3" s="89"/>
      <c r="H3" s="89"/>
      <c r="I3" s="89"/>
      <c r="J3" s="89"/>
      <c r="K3" s="89"/>
      <c r="L3" s="89"/>
      <c r="M3" s="289"/>
      <c r="N3" s="289"/>
    </row>
    <row r="4" spans="1:14" ht="20.100000000000001" customHeight="1">
      <c r="A4" s="87"/>
      <c r="G4" s="91"/>
      <c r="L4" s="264" t="s">
        <v>61</v>
      </c>
      <c r="M4" s="264"/>
      <c r="N4" s="264"/>
    </row>
    <row r="5" spans="1:14" s="85" customFormat="1" ht="33.950000000000003" customHeight="1">
      <c r="A5" s="279" t="s">
        <v>1318</v>
      </c>
      <c r="B5" s="279" t="s">
        <v>1121</v>
      </c>
      <c r="C5" s="277" t="s">
        <v>1326</v>
      </c>
      <c r="D5" s="277"/>
      <c r="E5" s="277"/>
      <c r="F5" s="277"/>
      <c r="G5" s="277"/>
      <c r="H5" s="277"/>
      <c r="I5" s="277"/>
      <c r="J5" s="277"/>
      <c r="K5" s="277"/>
      <c r="L5" s="277"/>
      <c r="M5" s="277"/>
      <c r="N5" s="277"/>
    </row>
    <row r="6" spans="1:14" s="85" customFormat="1" ht="89.1" customHeight="1">
      <c r="A6" s="279"/>
      <c r="B6" s="279"/>
      <c r="C6" s="92" t="s">
        <v>1231</v>
      </c>
      <c r="D6" s="92" t="s">
        <v>1232</v>
      </c>
      <c r="E6" s="92" t="s">
        <v>1233</v>
      </c>
      <c r="F6" s="92" t="s">
        <v>1234</v>
      </c>
      <c r="G6" s="92" t="s">
        <v>1235</v>
      </c>
      <c r="H6" s="92" t="s">
        <v>1236</v>
      </c>
      <c r="I6" s="92" t="s">
        <v>1237</v>
      </c>
      <c r="J6" s="92" t="s">
        <v>1238</v>
      </c>
      <c r="K6" s="92" t="s">
        <v>1239</v>
      </c>
      <c r="L6" s="92" t="s">
        <v>1240</v>
      </c>
      <c r="M6" s="92" t="s">
        <v>1241</v>
      </c>
      <c r="N6" s="92" t="s">
        <v>1242</v>
      </c>
    </row>
    <row r="7" spans="1:14" ht="77.099999999999994" customHeight="1">
      <c r="A7" s="93" t="s">
        <v>1389</v>
      </c>
      <c r="B7" s="94"/>
      <c r="C7" s="95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</row>
    <row r="8" spans="1:14">
      <c r="C8" s="97"/>
    </row>
    <row r="10" spans="1:14">
      <c r="A10" s="272" t="s">
        <v>1390</v>
      </c>
      <c r="B10" s="272"/>
      <c r="C10" s="272"/>
      <c r="D10" s="272"/>
      <c r="E10" s="272"/>
    </row>
  </sheetData>
  <mergeCells count="7">
    <mergeCell ref="A2:N2"/>
    <mergeCell ref="M3:N3"/>
    <mergeCell ref="L4:N4"/>
    <mergeCell ref="C5:N5"/>
    <mergeCell ref="A10:E10"/>
    <mergeCell ref="A5:A6"/>
    <mergeCell ref="B5:B6"/>
  </mergeCells>
  <phoneticPr fontId="95" type="noConversion"/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EV23"/>
  <sheetViews>
    <sheetView topLeftCell="A3" workbookViewId="0">
      <selection activeCell="J18" sqref="J18"/>
    </sheetView>
  </sheetViews>
  <sheetFormatPr defaultColWidth="8" defaultRowHeight="30" customHeight="1"/>
  <cols>
    <col min="1" max="1" width="33" style="71" customWidth="1"/>
    <col min="2" max="2" width="14.375" style="71" customWidth="1"/>
    <col min="3" max="3" width="14.125" style="71" customWidth="1"/>
    <col min="4" max="4" width="14.25" style="71" customWidth="1"/>
    <col min="5" max="5" width="13.625" style="71" customWidth="1"/>
    <col min="6" max="6" width="12.75" style="71" customWidth="1"/>
    <col min="7" max="7" width="13.25" style="71" customWidth="1"/>
    <col min="8" max="8" width="14.125" style="71" customWidth="1"/>
    <col min="9" max="16376" width="8" style="71"/>
    <col min="16377" max="16384" width="8" style="73"/>
  </cols>
  <sheetData>
    <row r="1" spans="1:8" s="71" customFormat="1" ht="38.1" customHeight="1">
      <c r="A1" s="258" t="s">
        <v>1391</v>
      </c>
      <c r="B1" s="258"/>
      <c r="C1" s="258"/>
      <c r="D1" s="258"/>
      <c r="E1" s="258"/>
      <c r="F1" s="258"/>
      <c r="G1" s="258"/>
      <c r="H1" s="258"/>
    </row>
    <row r="2" spans="1:8" s="71" customFormat="1" ht="30" customHeight="1">
      <c r="A2" s="74"/>
      <c r="B2" s="75"/>
      <c r="C2" s="75"/>
      <c r="D2" s="75"/>
      <c r="E2" s="75"/>
      <c r="G2" s="76"/>
      <c r="H2" s="77" t="s">
        <v>61</v>
      </c>
    </row>
    <row r="3" spans="1:8" s="71" customFormat="1" ht="60" customHeight="1">
      <c r="A3" s="78" t="s">
        <v>1246</v>
      </c>
      <c r="B3" s="78" t="s">
        <v>1121</v>
      </c>
      <c r="C3" s="78" t="s">
        <v>1392</v>
      </c>
      <c r="D3" s="78" t="s">
        <v>1393</v>
      </c>
      <c r="E3" s="78" t="s">
        <v>1394</v>
      </c>
      <c r="F3" s="78" t="s">
        <v>1395</v>
      </c>
      <c r="G3" s="78" t="s">
        <v>1396</v>
      </c>
      <c r="H3" s="78" t="s">
        <v>1397</v>
      </c>
    </row>
    <row r="4" spans="1:8" s="72" customFormat="1" ht="30" customHeight="1">
      <c r="A4" s="79" t="s">
        <v>1398</v>
      </c>
      <c r="B4" s="80">
        <v>83454.289999999994</v>
      </c>
      <c r="C4" s="80">
        <v>13354.307319</v>
      </c>
      <c r="D4" s="80">
        <v>70099.976985000001</v>
      </c>
      <c r="E4" s="80"/>
      <c r="F4" s="80"/>
      <c r="G4" s="80"/>
      <c r="H4" s="80"/>
    </row>
    <row r="5" spans="1:8" s="71" customFormat="1" ht="30" customHeight="1">
      <c r="A5" s="79" t="s">
        <v>1399</v>
      </c>
      <c r="B5" s="80">
        <v>82444.874012999993</v>
      </c>
      <c r="C5" s="80">
        <v>55018.254413000002</v>
      </c>
      <c r="D5" s="80">
        <v>27426.619600000002</v>
      </c>
      <c r="E5" s="80"/>
      <c r="F5" s="80"/>
      <c r="G5" s="80"/>
      <c r="H5" s="80"/>
    </row>
    <row r="6" spans="1:8" s="72" customFormat="1" ht="30" customHeight="1">
      <c r="A6" s="81" t="s">
        <v>1400</v>
      </c>
      <c r="B6" s="80">
        <v>35955.853813000002</v>
      </c>
      <c r="C6" s="80">
        <v>24484.054413000002</v>
      </c>
      <c r="D6" s="80">
        <v>11471.7994</v>
      </c>
      <c r="E6" s="80"/>
      <c r="F6" s="80"/>
      <c r="G6" s="80"/>
      <c r="H6" s="80"/>
    </row>
    <row r="7" spans="1:8" s="72" customFormat="1" ht="30" customHeight="1">
      <c r="A7" s="81" t="s">
        <v>1401</v>
      </c>
      <c r="B7" s="80">
        <v>250</v>
      </c>
      <c r="C7" s="80">
        <v>150</v>
      </c>
      <c r="D7" s="80">
        <v>100</v>
      </c>
      <c r="E7" s="80"/>
      <c r="F7" s="80"/>
      <c r="G7" s="80"/>
      <c r="H7" s="80"/>
    </row>
    <row r="8" spans="1:8" s="72" customFormat="1" ht="30" customHeight="1">
      <c r="A8" s="81" t="s">
        <v>1402</v>
      </c>
      <c r="B8" s="80">
        <v>45224.820200000002</v>
      </c>
      <c r="C8" s="80">
        <v>29400</v>
      </c>
      <c r="D8" s="80">
        <v>15824.8202</v>
      </c>
      <c r="E8" s="80"/>
      <c r="F8" s="80"/>
      <c r="G8" s="80"/>
      <c r="H8" s="80"/>
    </row>
    <row r="9" spans="1:8" s="72" customFormat="1" ht="30" customHeight="1">
      <c r="A9" s="81" t="s">
        <v>1403</v>
      </c>
      <c r="B9" s="80">
        <v>990</v>
      </c>
      <c r="C9" s="80">
        <v>980</v>
      </c>
      <c r="D9" s="80">
        <v>10</v>
      </c>
      <c r="E9" s="80"/>
      <c r="F9" s="80"/>
      <c r="G9" s="80"/>
      <c r="H9" s="80"/>
    </row>
    <row r="10" spans="1:8" s="72" customFormat="1" ht="30" customHeight="1">
      <c r="A10" s="81" t="s">
        <v>1404</v>
      </c>
      <c r="B10" s="80">
        <v>24.2</v>
      </c>
      <c r="C10" s="80">
        <v>4.2</v>
      </c>
      <c r="D10" s="80">
        <v>20</v>
      </c>
      <c r="E10" s="80"/>
      <c r="F10" s="80"/>
      <c r="G10" s="80"/>
      <c r="H10" s="80"/>
    </row>
    <row r="11" spans="1:8" s="71" customFormat="1" ht="37.5">
      <c r="A11" s="81" t="s">
        <v>1405</v>
      </c>
      <c r="B11" s="80">
        <v>0</v>
      </c>
      <c r="C11" s="80"/>
      <c r="D11" s="80"/>
      <c r="E11" s="80"/>
      <c r="F11" s="80"/>
      <c r="G11" s="80"/>
      <c r="H11" s="80"/>
    </row>
    <row r="12" spans="1:8" s="71" customFormat="1" ht="37.5">
      <c r="A12" s="81" t="s">
        <v>1406</v>
      </c>
      <c r="B12" s="80">
        <v>0</v>
      </c>
      <c r="C12" s="80"/>
      <c r="D12" s="80"/>
      <c r="E12" s="80"/>
      <c r="F12" s="80"/>
      <c r="G12" s="80"/>
      <c r="H12" s="80"/>
    </row>
    <row r="13" spans="1:8" s="72" customFormat="1" ht="30" customHeight="1">
      <c r="A13" s="79" t="s">
        <v>1407</v>
      </c>
      <c r="B13" s="80">
        <v>72144.424075999996</v>
      </c>
      <c r="C13" s="80">
        <v>54939.162515999997</v>
      </c>
      <c r="D13" s="80">
        <v>17205.261559999999</v>
      </c>
      <c r="E13" s="80"/>
      <c r="F13" s="80"/>
      <c r="G13" s="80"/>
      <c r="H13" s="80"/>
    </row>
    <row r="14" spans="1:8" s="72" customFormat="1" ht="30" customHeight="1">
      <c r="A14" s="81" t="s">
        <v>1408</v>
      </c>
      <c r="B14" s="80">
        <v>70777.424075999996</v>
      </c>
      <c r="C14" s="80">
        <v>53802.162515999997</v>
      </c>
      <c r="D14" s="80">
        <v>16975.261559999999</v>
      </c>
      <c r="E14" s="80"/>
      <c r="F14" s="80"/>
      <c r="G14" s="80"/>
      <c r="H14" s="80"/>
    </row>
    <row r="15" spans="1:8" s="71" customFormat="1" ht="30" customHeight="1">
      <c r="A15" s="81" t="s">
        <v>1409</v>
      </c>
      <c r="B15" s="80">
        <v>1270</v>
      </c>
      <c r="C15" s="80">
        <v>1120</v>
      </c>
      <c r="D15" s="80">
        <v>150</v>
      </c>
      <c r="E15" s="80"/>
      <c r="F15" s="80"/>
      <c r="G15" s="80"/>
      <c r="H15" s="80"/>
    </row>
    <row r="16" spans="1:8" s="72" customFormat="1" ht="30" customHeight="1">
      <c r="A16" s="81" t="s">
        <v>1410</v>
      </c>
      <c r="B16" s="80">
        <v>97</v>
      </c>
      <c r="C16" s="80">
        <v>17</v>
      </c>
      <c r="D16" s="80">
        <v>80</v>
      </c>
      <c r="E16" s="80"/>
      <c r="F16" s="80"/>
      <c r="G16" s="80"/>
      <c r="H16" s="80"/>
    </row>
    <row r="17" spans="1:8" s="71" customFormat="1" ht="37.5">
      <c r="A17" s="81" t="s">
        <v>1411</v>
      </c>
      <c r="B17" s="80">
        <v>0</v>
      </c>
      <c r="C17" s="80"/>
      <c r="D17" s="80"/>
      <c r="E17" s="80"/>
      <c r="F17" s="80"/>
      <c r="G17" s="80"/>
      <c r="H17" s="80"/>
    </row>
    <row r="18" spans="1:8" s="71" customFormat="1" ht="37.5">
      <c r="A18" s="81" t="s">
        <v>1412</v>
      </c>
      <c r="B18" s="80">
        <v>0</v>
      </c>
      <c r="C18" s="80"/>
      <c r="D18" s="80"/>
      <c r="E18" s="80"/>
      <c r="F18" s="80"/>
      <c r="G18" s="80"/>
      <c r="H18" s="80"/>
    </row>
    <row r="19" spans="1:8" s="72" customFormat="1" ht="30" customHeight="1">
      <c r="A19" s="79" t="s">
        <v>1413</v>
      </c>
      <c r="B19" s="80">
        <v>10300.449936999999</v>
      </c>
      <c r="C19" s="80">
        <v>79.091897000000003</v>
      </c>
      <c r="D19" s="80">
        <v>10221.358039999999</v>
      </c>
      <c r="E19" s="80"/>
      <c r="F19" s="80"/>
      <c r="G19" s="80"/>
      <c r="H19" s="80"/>
    </row>
    <row r="20" spans="1:8" s="72" customFormat="1" ht="30" customHeight="1">
      <c r="A20" s="79" t="s">
        <v>1414</v>
      </c>
      <c r="B20" s="80">
        <v>93754.734240999998</v>
      </c>
      <c r="C20" s="80">
        <v>13433.399216</v>
      </c>
      <c r="D20" s="80">
        <v>80321.335024999993</v>
      </c>
      <c r="E20" s="80"/>
      <c r="F20" s="80"/>
      <c r="G20" s="80"/>
      <c r="H20" s="80"/>
    </row>
    <row r="21" spans="1:8" s="71" customFormat="1" ht="30" customHeight="1">
      <c r="A21" s="290"/>
      <c r="B21" s="290"/>
      <c r="C21" s="290"/>
      <c r="D21" s="290"/>
      <c r="E21" s="290"/>
      <c r="F21" s="290"/>
      <c r="G21" s="290"/>
      <c r="H21" s="290"/>
    </row>
    <row r="22" spans="1:8" s="71" customFormat="1" ht="30" customHeight="1">
      <c r="A22" s="82"/>
      <c r="B22" s="83"/>
      <c r="C22" s="84"/>
      <c r="D22" s="84"/>
      <c r="E22" s="84"/>
      <c r="F22" s="84"/>
      <c r="G22" s="84"/>
      <c r="H22" s="84"/>
    </row>
    <row r="23" spans="1:8" s="71" customFormat="1" ht="30" customHeight="1">
      <c r="A23" s="291"/>
      <c r="B23" s="291"/>
      <c r="C23" s="291"/>
      <c r="D23" s="291"/>
      <c r="E23" s="291"/>
      <c r="F23" s="291"/>
      <c r="G23" s="291"/>
      <c r="H23" s="291"/>
    </row>
  </sheetData>
  <mergeCells count="3">
    <mergeCell ref="A1:H1"/>
    <mergeCell ref="A21:H21"/>
    <mergeCell ref="A23:H23"/>
  </mergeCells>
  <phoneticPr fontId="95" type="noConversion"/>
  <pageMargins left="0.75138888888888899" right="0.75138888888888899" top="1" bottom="1" header="0.51180555555555596" footer="0.51180555555555596"/>
  <pageSetup paperSize="9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3"/>
  <sheetViews>
    <sheetView workbookViewId="0">
      <selection activeCell="L15" sqref="L15"/>
    </sheetView>
  </sheetViews>
  <sheetFormatPr defaultColWidth="8" defaultRowHeight="30" customHeight="1"/>
  <cols>
    <col min="1" max="1" width="35.375" style="45" customWidth="1"/>
    <col min="2" max="2" width="13.875" style="45" customWidth="1"/>
    <col min="3" max="3" width="13.75" style="45" customWidth="1"/>
    <col min="4" max="4" width="11.75" style="45" customWidth="1"/>
    <col min="5" max="6" width="12.75" style="45" customWidth="1"/>
    <col min="7" max="8" width="12.125" style="45" customWidth="1"/>
    <col min="9" max="16384" width="8" style="45"/>
  </cols>
  <sheetData>
    <row r="1" spans="1:8" ht="30" customHeight="1">
      <c r="A1" s="258" t="s">
        <v>44</v>
      </c>
      <c r="B1" s="258"/>
      <c r="C1" s="258"/>
      <c r="D1" s="258"/>
      <c r="E1" s="258"/>
      <c r="F1" s="258"/>
      <c r="G1" s="258"/>
      <c r="H1" s="258"/>
    </row>
    <row r="2" spans="1:8" ht="30" customHeight="1">
      <c r="A2" s="63"/>
      <c r="B2" s="64"/>
      <c r="C2" s="65"/>
      <c r="D2" s="66"/>
      <c r="E2" s="64"/>
      <c r="F2" s="64"/>
      <c r="G2" s="64"/>
      <c r="H2" s="50" t="s">
        <v>61</v>
      </c>
    </row>
    <row r="3" spans="1:8" ht="75">
      <c r="A3" s="67" t="s">
        <v>1246</v>
      </c>
      <c r="B3" s="54" t="s">
        <v>1121</v>
      </c>
      <c r="C3" s="53" t="s">
        <v>1392</v>
      </c>
      <c r="D3" s="53" t="s">
        <v>1393</v>
      </c>
      <c r="E3" s="54" t="s">
        <v>1394</v>
      </c>
      <c r="F3" s="54" t="s">
        <v>1395</v>
      </c>
      <c r="G3" s="54" t="s">
        <v>1396</v>
      </c>
      <c r="H3" s="54" t="s">
        <v>1397</v>
      </c>
    </row>
    <row r="4" spans="1:8" ht="30" customHeight="1">
      <c r="A4" s="55" t="s">
        <v>1398</v>
      </c>
      <c r="B4" s="56">
        <v>83454.289999999994</v>
      </c>
      <c r="C4" s="56">
        <v>13354.307319</v>
      </c>
      <c r="D4" s="56">
        <v>70099.976985000001</v>
      </c>
      <c r="E4" s="56"/>
      <c r="F4" s="56"/>
      <c r="G4" s="56"/>
      <c r="H4" s="56"/>
    </row>
    <row r="5" spans="1:8" s="62" customFormat="1" ht="30" customHeight="1">
      <c r="A5" s="68" t="s">
        <v>1399</v>
      </c>
      <c r="B5" s="56">
        <v>82444.874012999993</v>
      </c>
      <c r="C5" s="69">
        <v>55018.254413000002</v>
      </c>
      <c r="D5" s="69">
        <v>27426.619600000002</v>
      </c>
      <c r="E5" s="56"/>
      <c r="F5" s="56"/>
      <c r="G5" s="56"/>
      <c r="H5" s="56"/>
    </row>
    <row r="6" spans="1:8" ht="30" customHeight="1">
      <c r="A6" s="57" t="s">
        <v>1400</v>
      </c>
      <c r="B6" s="56">
        <v>35955.853813000002</v>
      </c>
      <c r="C6" s="56">
        <v>24484.054413000002</v>
      </c>
      <c r="D6" s="56">
        <v>11471.7994</v>
      </c>
      <c r="E6" s="56"/>
      <c r="F6" s="56"/>
      <c r="G6" s="56"/>
      <c r="H6" s="56"/>
    </row>
    <row r="7" spans="1:8" ht="30" customHeight="1">
      <c r="A7" s="57" t="s">
        <v>1401</v>
      </c>
      <c r="B7" s="56">
        <v>250</v>
      </c>
      <c r="C7" s="56">
        <v>150</v>
      </c>
      <c r="D7" s="56">
        <v>100</v>
      </c>
      <c r="E7" s="56"/>
      <c r="F7" s="56"/>
      <c r="G7" s="56"/>
      <c r="H7" s="56"/>
    </row>
    <row r="8" spans="1:8" ht="30" customHeight="1">
      <c r="A8" s="57" t="s">
        <v>1402</v>
      </c>
      <c r="B8" s="56">
        <v>45224.820200000002</v>
      </c>
      <c r="C8" s="56">
        <v>29400</v>
      </c>
      <c r="D8" s="56">
        <v>15824.8202</v>
      </c>
      <c r="E8" s="56"/>
      <c r="F8" s="56"/>
      <c r="G8" s="56"/>
      <c r="H8" s="56"/>
    </row>
    <row r="9" spans="1:8" ht="30" customHeight="1">
      <c r="A9" s="57" t="s">
        <v>1403</v>
      </c>
      <c r="B9" s="56">
        <v>990</v>
      </c>
      <c r="C9" s="56">
        <v>980</v>
      </c>
      <c r="D9" s="56">
        <v>10</v>
      </c>
      <c r="E9" s="56"/>
      <c r="F9" s="56"/>
      <c r="G9" s="56"/>
      <c r="H9" s="56"/>
    </row>
    <row r="10" spans="1:8" ht="30" customHeight="1">
      <c r="A10" s="57" t="s">
        <v>1404</v>
      </c>
      <c r="B10" s="56">
        <v>24.2</v>
      </c>
      <c r="C10" s="56">
        <v>4.2</v>
      </c>
      <c r="D10" s="56">
        <v>20</v>
      </c>
      <c r="E10" s="56"/>
      <c r="F10" s="56"/>
      <c r="G10" s="56"/>
      <c r="H10" s="56"/>
    </row>
    <row r="11" spans="1:8" ht="37.5">
      <c r="A11" s="70" t="s">
        <v>1415</v>
      </c>
      <c r="B11" s="56">
        <v>0</v>
      </c>
      <c r="C11" s="56"/>
      <c r="D11" s="56"/>
      <c r="E11" s="56"/>
      <c r="F11" s="56"/>
      <c r="G11" s="56"/>
      <c r="H11" s="56"/>
    </row>
    <row r="12" spans="1:8" ht="37.5">
      <c r="A12" s="70" t="s">
        <v>1416</v>
      </c>
      <c r="B12" s="56">
        <v>0</v>
      </c>
      <c r="C12" s="56"/>
      <c r="D12" s="56"/>
      <c r="E12" s="56"/>
      <c r="F12" s="56"/>
      <c r="G12" s="56"/>
      <c r="H12" s="56"/>
    </row>
    <row r="13" spans="1:8" ht="30" customHeight="1">
      <c r="A13" s="60"/>
      <c r="B13" s="61"/>
      <c r="C13" s="61"/>
      <c r="D13" s="60"/>
      <c r="E13" s="61"/>
      <c r="F13" s="61"/>
      <c r="G13" s="61"/>
      <c r="H13" s="61"/>
    </row>
  </sheetData>
  <mergeCells count="1">
    <mergeCell ref="A1:H1"/>
  </mergeCells>
  <phoneticPr fontId="95" type="noConversion"/>
  <pageMargins left="0.75" right="0.75" top="1" bottom="1" header="0.51180555555555596" footer="0.51180555555555596"/>
  <pageSetup paperSize="9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0"/>
  <sheetViews>
    <sheetView workbookViewId="0">
      <selection activeCell="K18" sqref="K18"/>
    </sheetView>
  </sheetViews>
  <sheetFormatPr defaultColWidth="8" defaultRowHeight="14.25" customHeight="1"/>
  <cols>
    <col min="1" max="1" width="33.125" style="45" customWidth="1"/>
    <col min="2" max="2" width="14.375" style="45" customWidth="1"/>
    <col min="3" max="3" width="14.25" style="45" customWidth="1"/>
    <col min="4" max="4" width="13.875" style="45" customWidth="1"/>
    <col min="5" max="5" width="15.875" style="45" customWidth="1"/>
    <col min="6" max="6" width="11" style="45" customWidth="1"/>
    <col min="7" max="8" width="12.875" style="45" customWidth="1"/>
    <col min="9" max="16384" width="8" style="45"/>
  </cols>
  <sheetData>
    <row r="1" spans="1:8" ht="37.5" customHeight="1">
      <c r="A1" s="258" t="s">
        <v>45</v>
      </c>
      <c r="B1" s="258"/>
      <c r="C1" s="258"/>
      <c r="D1" s="258"/>
      <c r="E1" s="258"/>
      <c r="F1" s="258"/>
      <c r="G1" s="258"/>
      <c r="H1" s="258"/>
    </row>
    <row r="2" spans="1:8" s="44" customFormat="1" ht="15.75" customHeight="1">
      <c r="A2" s="46"/>
      <c r="B2" s="47"/>
      <c r="C2" s="48"/>
      <c r="D2" s="49"/>
      <c r="E2" s="47"/>
      <c r="F2" s="47"/>
      <c r="G2" s="47"/>
      <c r="H2" s="50" t="s">
        <v>61</v>
      </c>
    </row>
    <row r="3" spans="1:8" s="44" customFormat="1" ht="75">
      <c r="A3" s="51" t="s">
        <v>1246</v>
      </c>
      <c r="B3" s="52" t="s">
        <v>1121</v>
      </c>
      <c r="C3" s="53" t="s">
        <v>1392</v>
      </c>
      <c r="D3" s="53" t="s">
        <v>1393</v>
      </c>
      <c r="E3" s="54" t="s">
        <v>1394</v>
      </c>
      <c r="F3" s="54" t="s">
        <v>1395</v>
      </c>
      <c r="G3" s="54" t="s">
        <v>1396</v>
      </c>
      <c r="H3" s="54" t="s">
        <v>1397</v>
      </c>
    </row>
    <row r="4" spans="1:8" s="44" customFormat="1" ht="24" customHeight="1">
      <c r="A4" s="55" t="s">
        <v>1417</v>
      </c>
      <c r="B4" s="56">
        <v>72144.424075999996</v>
      </c>
      <c r="C4" s="56">
        <v>54939.162515999997</v>
      </c>
      <c r="D4" s="56">
        <v>17205.261559999999</v>
      </c>
      <c r="E4" s="56"/>
      <c r="F4" s="56"/>
      <c r="G4" s="56"/>
      <c r="H4" s="56"/>
    </row>
    <row r="5" spans="1:8" s="44" customFormat="1" ht="24" customHeight="1">
      <c r="A5" s="57" t="s">
        <v>1408</v>
      </c>
      <c r="B5" s="56">
        <v>70777.424075999996</v>
      </c>
      <c r="C5" s="56">
        <v>53802.162515999997</v>
      </c>
      <c r="D5" s="56">
        <v>16975.261559999999</v>
      </c>
      <c r="E5" s="56"/>
      <c r="F5" s="56"/>
      <c r="G5" s="56"/>
      <c r="H5" s="56"/>
    </row>
    <row r="6" spans="1:8" s="44" customFormat="1" ht="24" customHeight="1">
      <c r="A6" s="57" t="s">
        <v>1418</v>
      </c>
      <c r="B6" s="56">
        <v>1270</v>
      </c>
      <c r="C6" s="56">
        <v>1120</v>
      </c>
      <c r="D6" s="56">
        <v>150</v>
      </c>
      <c r="E6" s="56"/>
      <c r="F6" s="56"/>
      <c r="G6" s="56"/>
      <c r="H6" s="56"/>
    </row>
    <row r="7" spans="1:8" s="44" customFormat="1" ht="24" customHeight="1">
      <c r="A7" s="58" t="s">
        <v>1419</v>
      </c>
      <c r="B7" s="56">
        <v>97</v>
      </c>
      <c r="C7" s="56">
        <v>17</v>
      </c>
      <c r="D7" s="56">
        <v>80</v>
      </c>
      <c r="E7" s="56"/>
      <c r="F7" s="56"/>
      <c r="G7" s="56"/>
      <c r="H7" s="56"/>
    </row>
    <row r="8" spans="1:8" s="44" customFormat="1" ht="37.5">
      <c r="A8" s="59" t="s">
        <v>1420</v>
      </c>
      <c r="B8" s="56">
        <v>0</v>
      </c>
      <c r="C8" s="56"/>
      <c r="D8" s="56"/>
      <c r="E8" s="56"/>
      <c r="F8" s="56"/>
      <c r="G8" s="56"/>
      <c r="H8" s="56"/>
    </row>
    <row r="9" spans="1:8" s="44" customFormat="1" ht="37.5">
      <c r="A9" s="59" t="s">
        <v>1421</v>
      </c>
      <c r="B9" s="56">
        <v>0</v>
      </c>
      <c r="C9" s="56"/>
      <c r="D9" s="56"/>
      <c r="E9" s="56"/>
      <c r="F9" s="56"/>
      <c r="G9" s="56"/>
      <c r="H9" s="56"/>
    </row>
    <row r="10" spans="1:8" ht="15.75" customHeight="1">
      <c r="A10" s="60"/>
      <c r="B10" s="61"/>
      <c r="C10" s="61"/>
      <c r="D10" s="60"/>
      <c r="E10" s="61"/>
      <c r="F10" s="61"/>
      <c r="G10" s="61"/>
      <c r="H10" s="61"/>
    </row>
  </sheetData>
  <mergeCells count="1">
    <mergeCell ref="A1:H1"/>
  </mergeCells>
  <phoneticPr fontId="95" type="noConversion"/>
  <pageMargins left="0.75" right="0.75" top="1" bottom="1" header="0.51180555555555596" footer="0.51180555555555596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P30"/>
  <sheetViews>
    <sheetView workbookViewId="0">
      <selection activeCell="B22" sqref="B22:B28"/>
    </sheetView>
  </sheetViews>
  <sheetFormatPr defaultColWidth="9" defaultRowHeight="23.1" customHeight="1"/>
  <cols>
    <col min="1" max="1" width="46.5" style="225" customWidth="1"/>
    <col min="2" max="2" width="32.75" style="225" customWidth="1"/>
    <col min="3" max="16384" width="9" style="225"/>
  </cols>
  <sheetData>
    <row r="1" spans="1:250" s="223" customFormat="1" ht="30" customHeight="1">
      <c r="A1" s="257" t="s">
        <v>6</v>
      </c>
      <c r="B1" s="257"/>
    </row>
    <row r="2" spans="1:250" s="224" customFormat="1" ht="23.1" customHeight="1">
      <c r="A2" s="232"/>
      <c r="B2" s="12" t="s">
        <v>61</v>
      </c>
      <c r="C2" s="225"/>
      <c r="D2" s="225"/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  <c r="IG2" s="225"/>
      <c r="IH2" s="225"/>
      <c r="II2" s="225"/>
      <c r="IJ2" s="225"/>
      <c r="IK2" s="225"/>
      <c r="IL2" s="225"/>
      <c r="IM2" s="225"/>
      <c r="IN2" s="225"/>
      <c r="IO2" s="225"/>
      <c r="IP2" s="225"/>
    </row>
    <row r="3" spans="1:250" s="224" customFormat="1" ht="23.1" customHeight="1">
      <c r="A3" s="229" t="s">
        <v>120</v>
      </c>
      <c r="B3" s="233" t="s">
        <v>121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  <c r="DE3" s="225"/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225"/>
      <c r="EF3" s="225"/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225"/>
      <c r="FZ3" s="225"/>
      <c r="GA3" s="225"/>
      <c r="GB3" s="225"/>
      <c r="GC3" s="225"/>
      <c r="GD3" s="225"/>
      <c r="GE3" s="225"/>
      <c r="GF3" s="225"/>
      <c r="GG3" s="225"/>
      <c r="GH3" s="225"/>
      <c r="GI3" s="225"/>
      <c r="GJ3" s="225"/>
      <c r="GK3" s="225"/>
      <c r="GL3" s="225"/>
      <c r="GM3" s="225"/>
      <c r="GN3" s="225"/>
      <c r="GO3" s="225"/>
      <c r="GP3" s="225"/>
      <c r="GQ3" s="225"/>
      <c r="GR3" s="225"/>
      <c r="GS3" s="225"/>
      <c r="GT3" s="225"/>
      <c r="GU3" s="225"/>
      <c r="GV3" s="225"/>
      <c r="GW3" s="225"/>
      <c r="GX3" s="225"/>
      <c r="GY3" s="225"/>
      <c r="GZ3" s="225"/>
      <c r="HA3" s="225"/>
      <c r="HB3" s="225"/>
      <c r="HC3" s="225"/>
      <c r="HD3" s="225"/>
      <c r="HE3" s="225"/>
      <c r="HF3" s="225"/>
      <c r="HG3" s="225"/>
      <c r="HH3" s="225"/>
      <c r="HI3" s="225"/>
      <c r="HJ3" s="225"/>
      <c r="HK3" s="225"/>
      <c r="HL3" s="225"/>
      <c r="HM3" s="225"/>
      <c r="HN3" s="225"/>
      <c r="HO3" s="225"/>
      <c r="HP3" s="225"/>
      <c r="HQ3" s="225"/>
      <c r="HR3" s="225"/>
      <c r="HS3" s="225"/>
      <c r="HT3" s="225"/>
      <c r="HU3" s="225"/>
      <c r="HV3" s="225"/>
      <c r="HW3" s="225"/>
      <c r="HX3" s="225"/>
      <c r="HY3" s="225"/>
      <c r="HZ3" s="225"/>
      <c r="IA3" s="225"/>
      <c r="IB3" s="225"/>
      <c r="IC3" s="225"/>
      <c r="ID3" s="225"/>
      <c r="IE3" s="225"/>
      <c r="IF3" s="225"/>
      <c r="IG3" s="225"/>
      <c r="IH3" s="225"/>
      <c r="II3" s="225"/>
      <c r="IJ3" s="225"/>
      <c r="IK3" s="225"/>
      <c r="IL3" s="225"/>
      <c r="IM3" s="225"/>
      <c r="IN3" s="225"/>
      <c r="IO3" s="225"/>
      <c r="IP3" s="225"/>
    </row>
    <row r="4" spans="1:250" s="224" customFormat="1" ht="23.1" customHeight="1">
      <c r="A4" s="182" t="s">
        <v>122</v>
      </c>
      <c r="B4" s="183">
        <v>63363</v>
      </c>
      <c r="C4" s="225"/>
      <c r="D4" s="225"/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</row>
    <row r="5" spans="1:250" s="224" customFormat="1" ht="23.1" customHeight="1">
      <c r="A5" s="184" t="s">
        <v>123</v>
      </c>
      <c r="B5" s="185">
        <v>19565</v>
      </c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  <c r="EA5" s="225"/>
      <c r="EB5" s="225"/>
      <c r="EC5" s="225"/>
      <c r="ED5" s="225"/>
      <c r="EE5" s="225"/>
      <c r="EF5" s="225"/>
      <c r="EG5" s="225"/>
      <c r="EH5" s="225"/>
      <c r="EI5" s="225"/>
      <c r="EJ5" s="225"/>
      <c r="EK5" s="225"/>
      <c r="EL5" s="225"/>
      <c r="EM5" s="225"/>
      <c r="EN5" s="225"/>
      <c r="EO5" s="225"/>
      <c r="EP5" s="225"/>
      <c r="EQ5" s="225"/>
      <c r="ER5" s="225"/>
      <c r="ES5" s="225"/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5"/>
      <c r="FF5" s="225"/>
      <c r="FG5" s="225"/>
      <c r="FH5" s="225"/>
      <c r="FI5" s="225"/>
      <c r="FJ5" s="225"/>
      <c r="FK5" s="225"/>
      <c r="FL5" s="225"/>
      <c r="FM5" s="225"/>
      <c r="FN5" s="225"/>
      <c r="FO5" s="225"/>
      <c r="FP5" s="225"/>
      <c r="FQ5" s="225"/>
      <c r="FR5" s="225"/>
      <c r="FS5" s="225"/>
      <c r="FT5" s="225"/>
      <c r="FU5" s="225"/>
      <c r="FV5" s="225"/>
      <c r="FW5" s="225"/>
      <c r="FX5" s="225"/>
      <c r="FY5" s="225"/>
      <c r="FZ5" s="225"/>
      <c r="GA5" s="225"/>
      <c r="GB5" s="225"/>
      <c r="GC5" s="225"/>
      <c r="GD5" s="225"/>
      <c r="GE5" s="225"/>
      <c r="GF5" s="225"/>
      <c r="GG5" s="225"/>
      <c r="GH5" s="225"/>
      <c r="GI5" s="225"/>
      <c r="GJ5" s="225"/>
      <c r="GK5" s="225"/>
      <c r="GL5" s="225"/>
      <c r="GM5" s="225"/>
      <c r="GN5" s="225"/>
      <c r="GO5" s="225"/>
      <c r="GP5" s="225"/>
      <c r="GQ5" s="225"/>
      <c r="GR5" s="225"/>
      <c r="GS5" s="225"/>
      <c r="GT5" s="225"/>
      <c r="GU5" s="225"/>
      <c r="GV5" s="225"/>
      <c r="GW5" s="225"/>
      <c r="GX5" s="225"/>
      <c r="GY5" s="225"/>
      <c r="GZ5" s="225"/>
      <c r="HA5" s="225"/>
      <c r="HB5" s="225"/>
      <c r="HC5" s="225"/>
      <c r="HD5" s="225"/>
      <c r="HE5" s="225"/>
      <c r="HF5" s="225"/>
      <c r="HG5" s="225"/>
      <c r="HH5" s="225"/>
      <c r="HI5" s="225"/>
      <c r="HJ5" s="225"/>
      <c r="HK5" s="225"/>
      <c r="HL5" s="225"/>
      <c r="HM5" s="225"/>
      <c r="HN5" s="225"/>
      <c r="HO5" s="225"/>
      <c r="HP5" s="225"/>
      <c r="HQ5" s="225"/>
      <c r="HR5" s="225"/>
      <c r="HS5" s="225"/>
      <c r="HT5" s="225"/>
      <c r="HU5" s="225"/>
      <c r="HV5" s="225"/>
      <c r="HW5" s="225"/>
      <c r="HX5" s="225"/>
      <c r="HY5" s="225"/>
      <c r="HZ5" s="225"/>
      <c r="IA5" s="225"/>
      <c r="IB5" s="225"/>
      <c r="IC5" s="225"/>
      <c r="ID5" s="225"/>
      <c r="IE5" s="225"/>
      <c r="IF5" s="225"/>
      <c r="IG5" s="225"/>
      <c r="IH5" s="225"/>
      <c r="II5" s="225"/>
      <c r="IJ5" s="225"/>
      <c r="IK5" s="225"/>
      <c r="IL5" s="225"/>
      <c r="IM5" s="225"/>
      <c r="IN5" s="225"/>
      <c r="IO5" s="225"/>
      <c r="IP5" s="225"/>
    </row>
    <row r="6" spans="1:250" s="224" customFormat="1" ht="23.1" customHeight="1">
      <c r="A6" s="184" t="s">
        <v>124</v>
      </c>
      <c r="B6" s="18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</row>
    <row r="7" spans="1:250" s="224" customFormat="1" ht="23.1" customHeight="1">
      <c r="A7" s="184" t="s">
        <v>125</v>
      </c>
      <c r="B7" s="185">
        <v>2967</v>
      </c>
      <c r="C7" s="225"/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225"/>
      <c r="FL7" s="225"/>
      <c r="FM7" s="225"/>
      <c r="FN7" s="225"/>
      <c r="FO7" s="225"/>
      <c r="FP7" s="225"/>
      <c r="FQ7" s="225"/>
      <c r="FR7" s="225"/>
      <c r="FS7" s="225"/>
      <c r="FT7" s="225"/>
      <c r="FU7" s="225"/>
      <c r="FV7" s="225"/>
      <c r="FW7" s="225"/>
      <c r="FX7" s="225"/>
      <c r="FY7" s="225"/>
      <c r="FZ7" s="225"/>
      <c r="GA7" s="225"/>
      <c r="GB7" s="225"/>
      <c r="GC7" s="225"/>
      <c r="GD7" s="225"/>
      <c r="GE7" s="225"/>
      <c r="GF7" s="225"/>
      <c r="GG7" s="225"/>
      <c r="GH7" s="225"/>
      <c r="GI7" s="225"/>
      <c r="GJ7" s="225"/>
      <c r="GK7" s="225"/>
      <c r="GL7" s="225"/>
      <c r="GM7" s="225"/>
      <c r="GN7" s="225"/>
      <c r="GO7" s="225"/>
      <c r="GP7" s="225"/>
      <c r="GQ7" s="225"/>
      <c r="GR7" s="225"/>
      <c r="GS7" s="225"/>
      <c r="GT7" s="225"/>
      <c r="GU7" s="225"/>
      <c r="GV7" s="225"/>
      <c r="GW7" s="225"/>
      <c r="GX7" s="225"/>
      <c r="GY7" s="225"/>
      <c r="GZ7" s="225"/>
      <c r="HA7" s="225"/>
      <c r="HB7" s="225"/>
      <c r="HC7" s="225"/>
      <c r="HD7" s="225"/>
      <c r="HE7" s="225"/>
      <c r="HF7" s="225"/>
      <c r="HG7" s="225"/>
      <c r="HH7" s="225"/>
      <c r="HI7" s="225"/>
      <c r="HJ7" s="225"/>
      <c r="HK7" s="225"/>
      <c r="HL7" s="225"/>
      <c r="HM7" s="225"/>
      <c r="HN7" s="225"/>
      <c r="HO7" s="225"/>
      <c r="HP7" s="225"/>
      <c r="HQ7" s="225"/>
      <c r="HR7" s="225"/>
      <c r="HS7" s="225"/>
      <c r="HT7" s="225"/>
      <c r="HU7" s="225"/>
      <c r="HV7" s="225"/>
      <c r="HW7" s="225"/>
      <c r="HX7" s="225"/>
      <c r="HY7" s="225"/>
      <c r="HZ7" s="225"/>
      <c r="IA7" s="225"/>
      <c r="IB7" s="225"/>
      <c r="IC7" s="225"/>
      <c r="ID7" s="225"/>
      <c r="IE7" s="225"/>
      <c r="IF7" s="225"/>
      <c r="IG7" s="225"/>
      <c r="IH7" s="225"/>
      <c r="II7" s="225"/>
      <c r="IJ7" s="225"/>
      <c r="IK7" s="225"/>
      <c r="IL7" s="225"/>
      <c r="IM7" s="225"/>
      <c r="IN7" s="225"/>
      <c r="IO7" s="225"/>
      <c r="IP7" s="225"/>
    </row>
    <row r="8" spans="1:250" s="224" customFormat="1" ht="23.1" customHeight="1">
      <c r="A8" s="184" t="s">
        <v>126</v>
      </c>
      <c r="B8" s="185"/>
      <c r="C8" s="225"/>
      <c r="D8" s="225"/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225"/>
      <c r="CN8" s="225"/>
      <c r="CO8" s="225"/>
      <c r="CP8" s="225"/>
      <c r="CQ8" s="225"/>
      <c r="CR8" s="225"/>
      <c r="CS8" s="225"/>
      <c r="CT8" s="225"/>
      <c r="CU8" s="225"/>
      <c r="CV8" s="225"/>
      <c r="CW8" s="225"/>
      <c r="CX8" s="225"/>
      <c r="CY8" s="225"/>
      <c r="CZ8" s="225"/>
      <c r="DA8" s="225"/>
      <c r="DB8" s="225"/>
      <c r="DC8" s="225"/>
      <c r="DD8" s="225"/>
      <c r="DE8" s="225"/>
      <c r="DF8" s="225"/>
      <c r="DG8" s="225"/>
      <c r="DH8" s="225"/>
      <c r="DI8" s="225"/>
      <c r="DJ8" s="225"/>
      <c r="DK8" s="225"/>
      <c r="DL8" s="225"/>
      <c r="DM8" s="225"/>
      <c r="DN8" s="225"/>
      <c r="DO8" s="225"/>
      <c r="DP8" s="225"/>
      <c r="DQ8" s="225"/>
      <c r="DR8" s="225"/>
      <c r="DS8" s="225"/>
      <c r="DT8" s="225"/>
      <c r="DU8" s="225"/>
      <c r="DV8" s="225"/>
      <c r="DW8" s="225"/>
      <c r="DX8" s="225"/>
      <c r="DY8" s="225"/>
      <c r="DZ8" s="225"/>
      <c r="EA8" s="225"/>
      <c r="EB8" s="225"/>
      <c r="EC8" s="225"/>
      <c r="ED8" s="225"/>
      <c r="EE8" s="225"/>
      <c r="EF8" s="225"/>
      <c r="EG8" s="225"/>
      <c r="EH8" s="225"/>
      <c r="EI8" s="225"/>
      <c r="EJ8" s="225"/>
      <c r="EK8" s="225"/>
      <c r="EL8" s="225"/>
      <c r="EM8" s="225"/>
      <c r="EN8" s="225"/>
      <c r="EO8" s="225"/>
      <c r="EP8" s="225"/>
      <c r="EQ8" s="225"/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225"/>
      <c r="FX8" s="225"/>
      <c r="FY8" s="225"/>
      <c r="FZ8" s="225"/>
      <c r="GA8" s="225"/>
      <c r="GB8" s="225"/>
      <c r="GC8" s="225"/>
      <c r="GD8" s="225"/>
      <c r="GE8" s="225"/>
      <c r="GF8" s="225"/>
      <c r="GG8" s="225"/>
      <c r="GH8" s="225"/>
      <c r="GI8" s="225"/>
      <c r="GJ8" s="225"/>
      <c r="GK8" s="225"/>
      <c r="GL8" s="225"/>
      <c r="GM8" s="225"/>
      <c r="GN8" s="225"/>
      <c r="GO8" s="225"/>
      <c r="GP8" s="225"/>
      <c r="GQ8" s="225"/>
      <c r="GR8" s="225"/>
      <c r="GS8" s="225"/>
      <c r="GT8" s="225"/>
      <c r="GU8" s="225"/>
      <c r="GV8" s="225"/>
      <c r="GW8" s="225"/>
      <c r="GX8" s="225"/>
      <c r="GY8" s="225"/>
      <c r="GZ8" s="225"/>
      <c r="HA8" s="225"/>
      <c r="HB8" s="225"/>
      <c r="HC8" s="225"/>
      <c r="HD8" s="225"/>
      <c r="HE8" s="225"/>
      <c r="HF8" s="225"/>
      <c r="HG8" s="225"/>
      <c r="HH8" s="225"/>
      <c r="HI8" s="225"/>
      <c r="HJ8" s="225"/>
      <c r="HK8" s="225"/>
      <c r="HL8" s="225"/>
      <c r="HM8" s="225"/>
      <c r="HN8" s="225"/>
      <c r="HO8" s="225"/>
      <c r="HP8" s="225"/>
      <c r="HQ8" s="225"/>
      <c r="HR8" s="225"/>
      <c r="HS8" s="225"/>
      <c r="HT8" s="225"/>
      <c r="HU8" s="225"/>
      <c r="HV8" s="225"/>
      <c r="HW8" s="225"/>
      <c r="HX8" s="225"/>
      <c r="HY8" s="225"/>
      <c r="HZ8" s="225"/>
      <c r="IA8" s="225"/>
      <c r="IB8" s="225"/>
      <c r="IC8" s="225"/>
      <c r="ID8" s="225"/>
      <c r="IE8" s="225"/>
      <c r="IF8" s="225"/>
      <c r="IG8" s="225"/>
      <c r="IH8" s="225"/>
      <c r="II8" s="225"/>
      <c r="IJ8" s="225"/>
      <c r="IK8" s="225"/>
      <c r="IL8" s="225"/>
      <c r="IM8" s="225"/>
      <c r="IN8" s="225"/>
      <c r="IO8" s="225"/>
      <c r="IP8" s="225"/>
    </row>
    <row r="9" spans="1:250" s="224" customFormat="1" ht="23.1" customHeight="1">
      <c r="A9" s="184" t="s">
        <v>127</v>
      </c>
      <c r="B9" s="185">
        <v>2689</v>
      </c>
      <c r="C9" s="225"/>
      <c r="D9" s="225"/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  <c r="CV9" s="225"/>
      <c r="CW9" s="225"/>
      <c r="CX9" s="225"/>
      <c r="CY9" s="225"/>
      <c r="CZ9" s="225"/>
      <c r="DA9" s="225"/>
      <c r="DB9" s="225"/>
      <c r="DC9" s="225"/>
      <c r="DD9" s="225"/>
      <c r="DE9" s="225"/>
      <c r="DF9" s="225"/>
      <c r="DG9" s="225"/>
      <c r="DH9" s="225"/>
      <c r="DI9" s="225"/>
      <c r="DJ9" s="225"/>
      <c r="DK9" s="225"/>
      <c r="DL9" s="225"/>
      <c r="DM9" s="225"/>
      <c r="DN9" s="225"/>
      <c r="DO9" s="225"/>
      <c r="DP9" s="225"/>
      <c r="DQ9" s="225"/>
      <c r="DR9" s="225"/>
      <c r="DS9" s="225"/>
      <c r="DT9" s="225"/>
      <c r="DU9" s="225"/>
      <c r="DV9" s="225"/>
      <c r="DW9" s="225"/>
      <c r="DX9" s="225"/>
      <c r="DY9" s="225"/>
      <c r="DZ9" s="225"/>
      <c r="EA9" s="225"/>
      <c r="EB9" s="225"/>
      <c r="EC9" s="225"/>
      <c r="ED9" s="225"/>
      <c r="EE9" s="225"/>
      <c r="EF9" s="225"/>
      <c r="EG9" s="225"/>
      <c r="EH9" s="225"/>
      <c r="EI9" s="225"/>
      <c r="EJ9" s="225"/>
      <c r="EK9" s="225"/>
      <c r="EL9" s="225"/>
      <c r="EM9" s="225"/>
      <c r="EN9" s="225"/>
      <c r="EO9" s="225"/>
      <c r="EP9" s="225"/>
      <c r="EQ9" s="225"/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225"/>
      <c r="FL9" s="225"/>
      <c r="FM9" s="225"/>
      <c r="FN9" s="225"/>
      <c r="FO9" s="225"/>
      <c r="FP9" s="225"/>
      <c r="FQ9" s="225"/>
      <c r="FR9" s="225"/>
      <c r="FS9" s="225"/>
      <c r="FT9" s="225"/>
      <c r="FU9" s="225"/>
      <c r="FV9" s="225"/>
      <c r="FW9" s="225"/>
      <c r="FX9" s="225"/>
      <c r="FY9" s="225"/>
      <c r="FZ9" s="225"/>
      <c r="GA9" s="225"/>
      <c r="GB9" s="225"/>
      <c r="GC9" s="225"/>
      <c r="GD9" s="225"/>
      <c r="GE9" s="225"/>
      <c r="GF9" s="225"/>
      <c r="GG9" s="225"/>
      <c r="GH9" s="225"/>
      <c r="GI9" s="225"/>
      <c r="GJ9" s="225"/>
      <c r="GK9" s="225"/>
      <c r="GL9" s="225"/>
      <c r="GM9" s="225"/>
      <c r="GN9" s="225"/>
      <c r="GO9" s="225"/>
      <c r="GP9" s="225"/>
      <c r="GQ9" s="225"/>
      <c r="GR9" s="225"/>
      <c r="GS9" s="225"/>
      <c r="GT9" s="225"/>
      <c r="GU9" s="225"/>
      <c r="GV9" s="225"/>
      <c r="GW9" s="225"/>
      <c r="GX9" s="225"/>
      <c r="GY9" s="225"/>
      <c r="GZ9" s="225"/>
      <c r="HA9" s="225"/>
      <c r="HB9" s="225"/>
      <c r="HC9" s="225"/>
      <c r="HD9" s="225"/>
      <c r="HE9" s="225"/>
      <c r="HF9" s="225"/>
      <c r="HG9" s="225"/>
      <c r="HH9" s="225"/>
      <c r="HI9" s="225"/>
      <c r="HJ9" s="225"/>
      <c r="HK9" s="225"/>
      <c r="HL9" s="225"/>
      <c r="HM9" s="225"/>
      <c r="HN9" s="225"/>
      <c r="HO9" s="225"/>
      <c r="HP9" s="225"/>
      <c r="HQ9" s="225"/>
      <c r="HR9" s="225"/>
      <c r="HS9" s="225"/>
      <c r="HT9" s="225"/>
      <c r="HU9" s="225"/>
      <c r="HV9" s="225"/>
      <c r="HW9" s="225"/>
      <c r="HX9" s="225"/>
      <c r="HY9" s="225"/>
      <c r="HZ9" s="225"/>
      <c r="IA9" s="225"/>
      <c r="IB9" s="225"/>
      <c r="IC9" s="225"/>
      <c r="ID9" s="225"/>
      <c r="IE9" s="225"/>
      <c r="IF9" s="225"/>
      <c r="IG9" s="225"/>
      <c r="IH9" s="225"/>
      <c r="II9" s="225"/>
      <c r="IJ9" s="225"/>
      <c r="IK9" s="225"/>
      <c r="IL9" s="225"/>
      <c r="IM9" s="225"/>
      <c r="IN9" s="225"/>
      <c r="IO9" s="225"/>
      <c r="IP9" s="225"/>
    </row>
    <row r="10" spans="1:250" s="224" customFormat="1" ht="23.1" customHeight="1">
      <c r="A10" s="184" t="s">
        <v>128</v>
      </c>
      <c r="B10" s="185"/>
      <c r="C10" s="225"/>
      <c r="D10" s="225"/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25"/>
      <c r="BU10" s="225"/>
      <c r="BV10" s="225"/>
      <c r="BW10" s="225"/>
      <c r="BX10" s="225"/>
      <c r="BY10" s="225"/>
      <c r="BZ10" s="225"/>
      <c r="CA10" s="225"/>
      <c r="CB10" s="225"/>
      <c r="CC10" s="225"/>
      <c r="CD10" s="225"/>
      <c r="CE10" s="225"/>
      <c r="CF10" s="225"/>
      <c r="CG10" s="225"/>
      <c r="CH10" s="225"/>
      <c r="CI10" s="225"/>
      <c r="CJ10" s="225"/>
      <c r="CK10" s="225"/>
      <c r="CL10" s="225"/>
      <c r="CM10" s="225"/>
      <c r="CN10" s="225"/>
      <c r="CO10" s="225"/>
      <c r="CP10" s="225"/>
      <c r="CQ10" s="225"/>
      <c r="CR10" s="225"/>
      <c r="CS10" s="225"/>
      <c r="CT10" s="225"/>
      <c r="CU10" s="225"/>
      <c r="CV10" s="225"/>
      <c r="CW10" s="225"/>
      <c r="CX10" s="225"/>
      <c r="CY10" s="225"/>
      <c r="CZ10" s="225"/>
      <c r="DA10" s="225"/>
      <c r="DB10" s="225"/>
      <c r="DC10" s="225"/>
      <c r="DD10" s="225"/>
      <c r="DE10" s="225"/>
      <c r="DF10" s="225"/>
      <c r="DG10" s="225"/>
      <c r="DH10" s="225"/>
      <c r="DI10" s="225"/>
      <c r="DJ10" s="225"/>
      <c r="DK10" s="225"/>
      <c r="DL10" s="225"/>
      <c r="DM10" s="225"/>
      <c r="DN10" s="225"/>
      <c r="DO10" s="225"/>
      <c r="DP10" s="225"/>
      <c r="DQ10" s="225"/>
      <c r="DR10" s="225"/>
      <c r="DS10" s="225"/>
      <c r="DT10" s="22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25"/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5"/>
      <c r="FH10" s="225"/>
      <c r="FI10" s="225"/>
      <c r="FJ10" s="225"/>
      <c r="FK10" s="225"/>
      <c r="FL10" s="225"/>
      <c r="FM10" s="225"/>
      <c r="FN10" s="225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225"/>
      <c r="GL10" s="225"/>
      <c r="GM10" s="225"/>
      <c r="GN10" s="225"/>
      <c r="GO10" s="225"/>
      <c r="GP10" s="225"/>
      <c r="GQ10" s="225"/>
      <c r="GR10" s="225"/>
      <c r="GS10" s="225"/>
      <c r="GT10" s="225"/>
      <c r="GU10" s="225"/>
      <c r="GV10" s="225"/>
      <c r="GW10" s="225"/>
      <c r="GX10" s="225"/>
      <c r="GY10" s="225"/>
      <c r="GZ10" s="225"/>
      <c r="HA10" s="225"/>
      <c r="HB10" s="225"/>
      <c r="HC10" s="225"/>
      <c r="HD10" s="225"/>
      <c r="HE10" s="225"/>
      <c r="HF10" s="225"/>
      <c r="HG10" s="225"/>
      <c r="HH10" s="225"/>
      <c r="HI10" s="225"/>
      <c r="HJ10" s="225"/>
      <c r="HK10" s="225"/>
      <c r="HL10" s="225"/>
      <c r="HM10" s="225"/>
      <c r="HN10" s="225"/>
      <c r="HO10" s="225"/>
      <c r="HP10" s="225"/>
      <c r="HQ10" s="225"/>
      <c r="HR10" s="225"/>
      <c r="HS10" s="225"/>
      <c r="HT10" s="225"/>
      <c r="HU10" s="225"/>
      <c r="HV10" s="225"/>
      <c r="HW10" s="225"/>
      <c r="HX10" s="225"/>
      <c r="HY10" s="225"/>
      <c r="HZ10" s="225"/>
      <c r="IA10" s="225"/>
      <c r="IB10" s="225"/>
      <c r="IC10" s="225"/>
      <c r="ID10" s="225"/>
      <c r="IE10" s="225"/>
      <c r="IF10" s="225"/>
      <c r="IG10" s="225"/>
      <c r="IH10" s="225"/>
      <c r="II10" s="225"/>
      <c r="IJ10" s="225"/>
      <c r="IK10" s="225"/>
      <c r="IL10" s="225"/>
      <c r="IM10" s="225"/>
      <c r="IN10" s="225"/>
      <c r="IO10" s="225"/>
      <c r="IP10" s="225"/>
    </row>
    <row r="11" spans="1:250" s="224" customFormat="1" ht="23.1" customHeight="1">
      <c r="A11" s="184" t="s">
        <v>129</v>
      </c>
      <c r="B11" s="185">
        <v>2661</v>
      </c>
      <c r="C11" s="225"/>
      <c r="D11" s="225"/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225"/>
      <c r="GL11" s="225"/>
      <c r="GM11" s="225"/>
      <c r="GN11" s="225"/>
      <c r="GO11" s="225"/>
      <c r="GP11" s="225"/>
      <c r="GQ11" s="225"/>
      <c r="GR11" s="225"/>
      <c r="GS11" s="225"/>
      <c r="GT11" s="225"/>
      <c r="GU11" s="225"/>
      <c r="GV11" s="225"/>
      <c r="GW11" s="225"/>
      <c r="GX11" s="225"/>
      <c r="GY11" s="225"/>
      <c r="GZ11" s="225"/>
      <c r="HA11" s="225"/>
      <c r="HB11" s="225"/>
      <c r="HC11" s="225"/>
      <c r="HD11" s="225"/>
      <c r="HE11" s="225"/>
      <c r="HF11" s="225"/>
      <c r="HG11" s="225"/>
      <c r="HH11" s="225"/>
      <c r="HI11" s="225"/>
      <c r="HJ11" s="225"/>
      <c r="HK11" s="225"/>
      <c r="HL11" s="225"/>
      <c r="HM11" s="225"/>
      <c r="HN11" s="225"/>
      <c r="HO11" s="225"/>
      <c r="HP11" s="225"/>
      <c r="HQ11" s="225"/>
      <c r="HR11" s="225"/>
      <c r="HS11" s="225"/>
      <c r="HT11" s="225"/>
      <c r="HU11" s="225"/>
      <c r="HV11" s="225"/>
      <c r="HW11" s="225"/>
      <c r="HX11" s="225"/>
      <c r="HY11" s="225"/>
      <c r="HZ11" s="225"/>
      <c r="IA11" s="225"/>
      <c r="IB11" s="225"/>
      <c r="IC11" s="225"/>
      <c r="ID11" s="225"/>
      <c r="IE11" s="225"/>
      <c r="IF11" s="225"/>
      <c r="IG11" s="225"/>
      <c r="IH11" s="225"/>
      <c r="II11" s="225"/>
      <c r="IJ11" s="225"/>
      <c r="IK11" s="225"/>
      <c r="IL11" s="225"/>
      <c r="IM11" s="225"/>
      <c r="IN11" s="225"/>
      <c r="IO11" s="225"/>
      <c r="IP11" s="225"/>
    </row>
    <row r="12" spans="1:250" s="224" customFormat="1" ht="23.1" customHeight="1">
      <c r="A12" s="184" t="s">
        <v>130</v>
      </c>
      <c r="B12" s="185">
        <v>4511</v>
      </c>
      <c r="C12" s="225"/>
      <c r="D12" s="225"/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  <c r="GB12" s="225"/>
      <c r="GC12" s="225"/>
      <c r="GD12" s="225"/>
      <c r="GE12" s="225"/>
      <c r="GF12" s="225"/>
      <c r="GG12" s="225"/>
      <c r="GH12" s="225"/>
      <c r="GI12" s="225"/>
      <c r="GJ12" s="225"/>
      <c r="GK12" s="225"/>
      <c r="GL12" s="225"/>
      <c r="GM12" s="225"/>
      <c r="GN12" s="225"/>
      <c r="GO12" s="225"/>
      <c r="GP12" s="225"/>
      <c r="GQ12" s="225"/>
      <c r="GR12" s="225"/>
      <c r="GS12" s="225"/>
      <c r="GT12" s="225"/>
      <c r="GU12" s="225"/>
      <c r="GV12" s="225"/>
      <c r="GW12" s="225"/>
      <c r="GX12" s="225"/>
      <c r="GY12" s="225"/>
      <c r="GZ12" s="225"/>
      <c r="HA12" s="225"/>
      <c r="HB12" s="225"/>
      <c r="HC12" s="225"/>
      <c r="HD12" s="225"/>
      <c r="HE12" s="225"/>
      <c r="HF12" s="225"/>
      <c r="HG12" s="225"/>
      <c r="HH12" s="225"/>
      <c r="HI12" s="225"/>
      <c r="HJ12" s="225"/>
      <c r="HK12" s="225"/>
      <c r="HL12" s="225"/>
      <c r="HM12" s="225"/>
      <c r="HN12" s="225"/>
      <c r="HO12" s="225"/>
      <c r="HP12" s="225"/>
      <c r="HQ12" s="225"/>
      <c r="HR12" s="225"/>
      <c r="HS12" s="225"/>
      <c r="HT12" s="225"/>
      <c r="HU12" s="225"/>
      <c r="HV12" s="225"/>
      <c r="HW12" s="225"/>
      <c r="HX12" s="225"/>
      <c r="HY12" s="225"/>
      <c r="HZ12" s="225"/>
      <c r="IA12" s="225"/>
      <c r="IB12" s="225"/>
      <c r="IC12" s="225"/>
      <c r="ID12" s="225"/>
      <c r="IE12" s="225"/>
      <c r="IF12" s="225"/>
      <c r="IG12" s="225"/>
      <c r="IH12" s="225"/>
      <c r="II12" s="225"/>
      <c r="IJ12" s="225"/>
      <c r="IK12" s="225"/>
      <c r="IL12" s="225"/>
      <c r="IM12" s="225"/>
      <c r="IN12" s="225"/>
      <c r="IO12" s="225"/>
      <c r="IP12" s="225"/>
    </row>
    <row r="13" spans="1:250" s="224" customFormat="1" ht="23.1" customHeight="1">
      <c r="A13" s="184" t="s">
        <v>131</v>
      </c>
      <c r="B13" s="185">
        <v>1300</v>
      </c>
      <c r="C13" s="225"/>
      <c r="D13" s="22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  <c r="IN13" s="225"/>
      <c r="IO13" s="225"/>
      <c r="IP13" s="225"/>
    </row>
    <row r="14" spans="1:250" s="224" customFormat="1" ht="23.1" customHeight="1">
      <c r="A14" s="184" t="s">
        <v>132</v>
      </c>
      <c r="B14" s="185">
        <v>1680</v>
      </c>
      <c r="C14" s="225"/>
      <c r="D14" s="22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</row>
    <row r="15" spans="1:250" s="224" customFormat="1" ht="23.1" customHeight="1">
      <c r="A15" s="184" t="s">
        <v>133</v>
      </c>
      <c r="B15" s="185">
        <v>15667</v>
      </c>
      <c r="C15" s="225"/>
      <c r="D15" s="22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  <c r="II15" s="225"/>
      <c r="IJ15" s="225"/>
      <c r="IK15" s="225"/>
      <c r="IL15" s="225"/>
      <c r="IM15" s="225"/>
      <c r="IN15" s="225"/>
      <c r="IO15" s="225"/>
      <c r="IP15" s="225"/>
    </row>
    <row r="16" spans="1:250" s="224" customFormat="1" ht="23.1" customHeight="1">
      <c r="A16" s="184" t="s">
        <v>134</v>
      </c>
      <c r="B16" s="185">
        <v>3500</v>
      </c>
      <c r="C16" s="225"/>
      <c r="D16" s="22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  <c r="II16" s="225"/>
      <c r="IJ16" s="225"/>
      <c r="IK16" s="225"/>
      <c r="IL16" s="225"/>
      <c r="IM16" s="225"/>
      <c r="IN16" s="225"/>
      <c r="IO16" s="225"/>
      <c r="IP16" s="225"/>
    </row>
    <row r="17" spans="1:250" s="224" customFormat="1" ht="23.1" customHeight="1">
      <c r="A17" s="184" t="s">
        <v>135</v>
      </c>
      <c r="B17" s="185">
        <v>1100</v>
      </c>
      <c r="C17" s="225"/>
      <c r="D17" s="22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  <c r="II17" s="225"/>
      <c r="IJ17" s="225"/>
      <c r="IK17" s="225"/>
      <c r="IL17" s="225"/>
      <c r="IM17" s="225"/>
      <c r="IN17" s="225"/>
      <c r="IO17" s="225"/>
      <c r="IP17" s="225"/>
    </row>
    <row r="18" spans="1:250" s="224" customFormat="1" ht="23.1" customHeight="1">
      <c r="A18" s="184" t="s">
        <v>136</v>
      </c>
      <c r="B18" s="185">
        <v>7600</v>
      </c>
      <c r="C18" s="225"/>
      <c r="D18" s="22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</row>
    <row r="19" spans="1:250" s="224" customFormat="1" ht="23.1" customHeight="1">
      <c r="A19" s="184" t="s">
        <v>137</v>
      </c>
      <c r="B19" s="185">
        <v>48</v>
      </c>
      <c r="C19" s="225"/>
      <c r="D19" s="22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  <c r="GN19" s="225"/>
      <c r="GO19" s="225"/>
      <c r="GP19" s="225"/>
      <c r="GQ19" s="225"/>
      <c r="GR19" s="225"/>
      <c r="GS19" s="225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5"/>
      <c r="IL19" s="225"/>
      <c r="IM19" s="225"/>
      <c r="IN19" s="225"/>
      <c r="IO19" s="225"/>
      <c r="IP19" s="225"/>
    </row>
    <row r="20" spans="1:250" s="224" customFormat="1" ht="23.1" customHeight="1">
      <c r="A20" s="184" t="s">
        <v>138</v>
      </c>
      <c r="B20" s="185">
        <v>75</v>
      </c>
      <c r="C20" s="225"/>
      <c r="D20" s="22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  <c r="HG20" s="225"/>
      <c r="HH20" s="225"/>
      <c r="HI20" s="225"/>
      <c r="HJ20" s="225"/>
      <c r="HK20" s="225"/>
      <c r="HL20" s="225"/>
      <c r="HM20" s="225"/>
      <c r="HN20" s="225"/>
      <c r="HO20" s="225"/>
      <c r="HP20" s="225"/>
      <c r="HQ20" s="225"/>
      <c r="HR20" s="225"/>
      <c r="HS20" s="225"/>
      <c r="HT20" s="225"/>
      <c r="HU20" s="225"/>
      <c r="HV20" s="225"/>
      <c r="HW20" s="225"/>
      <c r="HX20" s="225"/>
      <c r="HY20" s="225"/>
      <c r="HZ20" s="225"/>
      <c r="IA20" s="225"/>
      <c r="IB20" s="225"/>
      <c r="IC20" s="225"/>
      <c r="ID20" s="225"/>
      <c r="IE20" s="225"/>
      <c r="IF20" s="225"/>
      <c r="IG20" s="225"/>
      <c r="IH20" s="225"/>
      <c r="II20" s="225"/>
      <c r="IJ20" s="225"/>
      <c r="IK20" s="225"/>
      <c r="IL20" s="225"/>
      <c r="IM20" s="225"/>
      <c r="IN20" s="225"/>
      <c r="IO20" s="225"/>
      <c r="IP20" s="225"/>
    </row>
    <row r="21" spans="1:250" s="224" customFormat="1" ht="23.1" customHeight="1">
      <c r="A21" s="182" t="s">
        <v>139</v>
      </c>
      <c r="B21" s="183">
        <v>16665</v>
      </c>
      <c r="C21" s="225"/>
      <c r="D21" s="22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5"/>
      <c r="GF21" s="225"/>
      <c r="GG21" s="225"/>
      <c r="GH21" s="225"/>
      <c r="GI21" s="225"/>
      <c r="GJ21" s="225"/>
      <c r="GK21" s="225"/>
      <c r="GL21" s="225"/>
      <c r="GM21" s="225"/>
      <c r="GN21" s="225"/>
      <c r="GO21" s="225"/>
      <c r="GP21" s="225"/>
      <c r="GQ21" s="225"/>
      <c r="GR21" s="225"/>
      <c r="GS21" s="225"/>
      <c r="GT21" s="225"/>
      <c r="GU21" s="225"/>
      <c r="GV21" s="225"/>
      <c r="GW21" s="225"/>
      <c r="GX21" s="225"/>
      <c r="GY21" s="225"/>
      <c r="GZ21" s="225"/>
      <c r="HA21" s="225"/>
      <c r="HB21" s="225"/>
      <c r="HC21" s="225"/>
      <c r="HD21" s="225"/>
      <c r="HE21" s="225"/>
      <c r="HF21" s="225"/>
      <c r="HG21" s="225"/>
      <c r="HH21" s="225"/>
      <c r="HI21" s="225"/>
      <c r="HJ21" s="225"/>
      <c r="HK21" s="225"/>
      <c r="HL21" s="225"/>
      <c r="HM21" s="225"/>
      <c r="HN21" s="225"/>
      <c r="HO21" s="225"/>
      <c r="HP21" s="225"/>
      <c r="HQ21" s="225"/>
      <c r="HR21" s="225"/>
      <c r="HS21" s="225"/>
      <c r="HT21" s="225"/>
      <c r="HU21" s="225"/>
      <c r="HV21" s="225"/>
      <c r="HW21" s="225"/>
      <c r="HX21" s="225"/>
      <c r="HY21" s="225"/>
      <c r="HZ21" s="225"/>
      <c r="IA21" s="225"/>
      <c r="IB21" s="225"/>
      <c r="IC21" s="225"/>
      <c r="ID21" s="225"/>
      <c r="IE21" s="225"/>
      <c r="IF21" s="225"/>
      <c r="IG21" s="225"/>
      <c r="IH21" s="225"/>
      <c r="II21" s="225"/>
      <c r="IJ21" s="225"/>
      <c r="IK21" s="225"/>
      <c r="IL21" s="225"/>
      <c r="IM21" s="225"/>
      <c r="IN21" s="225"/>
      <c r="IO21" s="225"/>
      <c r="IP21" s="225"/>
    </row>
    <row r="22" spans="1:250" s="224" customFormat="1" ht="23.1" customHeight="1">
      <c r="A22" s="184" t="s">
        <v>140</v>
      </c>
      <c r="B22" s="185">
        <v>3122</v>
      </c>
      <c r="C22" s="225"/>
      <c r="D22" s="22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5"/>
      <c r="GF22" s="225"/>
      <c r="GG22" s="225"/>
      <c r="GH22" s="225"/>
      <c r="GI22" s="225"/>
      <c r="GJ22" s="225"/>
      <c r="GK22" s="225"/>
      <c r="GL22" s="225"/>
      <c r="GM22" s="225"/>
      <c r="GN22" s="225"/>
      <c r="GO22" s="225"/>
      <c r="GP22" s="225"/>
      <c r="GQ22" s="225"/>
      <c r="GR22" s="225"/>
      <c r="GS22" s="225"/>
      <c r="GT22" s="225"/>
      <c r="GU22" s="225"/>
      <c r="GV22" s="225"/>
      <c r="GW22" s="225"/>
      <c r="GX22" s="225"/>
      <c r="GY22" s="225"/>
      <c r="GZ22" s="225"/>
      <c r="HA22" s="225"/>
      <c r="HB22" s="225"/>
      <c r="HC22" s="225"/>
      <c r="HD22" s="225"/>
      <c r="HE22" s="225"/>
      <c r="HF22" s="225"/>
      <c r="HG22" s="225"/>
      <c r="HH22" s="225"/>
      <c r="HI22" s="225"/>
      <c r="HJ22" s="225"/>
      <c r="HK22" s="225"/>
      <c r="HL22" s="225"/>
      <c r="HM22" s="225"/>
      <c r="HN22" s="225"/>
      <c r="HO22" s="225"/>
      <c r="HP22" s="225"/>
      <c r="HQ22" s="225"/>
      <c r="HR22" s="225"/>
      <c r="HS22" s="225"/>
      <c r="HT22" s="225"/>
      <c r="HU22" s="225"/>
      <c r="HV22" s="225"/>
      <c r="HW22" s="225"/>
      <c r="HX22" s="225"/>
      <c r="HY22" s="225"/>
      <c r="HZ22" s="225"/>
      <c r="IA22" s="225"/>
      <c r="IB22" s="225"/>
      <c r="IC22" s="225"/>
      <c r="ID22" s="225"/>
      <c r="IE22" s="225"/>
      <c r="IF22" s="225"/>
      <c r="IG22" s="225"/>
      <c r="IH22" s="225"/>
      <c r="II22" s="225"/>
      <c r="IJ22" s="225"/>
      <c r="IK22" s="225"/>
      <c r="IL22" s="225"/>
      <c r="IM22" s="225"/>
      <c r="IN22" s="225"/>
      <c r="IO22" s="225"/>
      <c r="IP22" s="225"/>
    </row>
    <row r="23" spans="1:250" s="224" customFormat="1" ht="23.1" customHeight="1">
      <c r="A23" s="184" t="s">
        <v>141</v>
      </c>
      <c r="B23" s="185">
        <v>5026</v>
      </c>
      <c r="C23" s="225"/>
      <c r="D23" s="22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</row>
    <row r="24" spans="1:250" s="224" customFormat="1" ht="23.1" customHeight="1">
      <c r="A24" s="184" t="s">
        <v>142</v>
      </c>
      <c r="B24" s="185">
        <v>5314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  <c r="GB24" s="225"/>
      <c r="GC24" s="225"/>
      <c r="GD24" s="225"/>
      <c r="GE24" s="225"/>
      <c r="GF24" s="225"/>
      <c r="GG24" s="225"/>
      <c r="GH24" s="225"/>
      <c r="GI24" s="225"/>
      <c r="GJ24" s="225"/>
      <c r="GK24" s="225"/>
      <c r="GL24" s="225"/>
      <c r="GM24" s="225"/>
      <c r="GN24" s="225"/>
      <c r="GO24" s="225"/>
      <c r="GP24" s="225"/>
      <c r="GQ24" s="225"/>
      <c r="GR24" s="225"/>
      <c r="GS24" s="225"/>
      <c r="GT24" s="225"/>
      <c r="GU24" s="225"/>
      <c r="GV24" s="225"/>
      <c r="GW24" s="225"/>
      <c r="GX24" s="225"/>
      <c r="GY24" s="225"/>
      <c r="GZ24" s="225"/>
      <c r="HA24" s="225"/>
      <c r="HB24" s="225"/>
      <c r="HC24" s="225"/>
      <c r="HD24" s="225"/>
      <c r="HE24" s="225"/>
      <c r="HF24" s="225"/>
      <c r="HG24" s="225"/>
      <c r="HH24" s="225"/>
      <c r="HI24" s="225"/>
      <c r="HJ24" s="225"/>
      <c r="HK24" s="225"/>
      <c r="HL24" s="225"/>
      <c r="HM24" s="225"/>
      <c r="HN24" s="225"/>
      <c r="HO24" s="225"/>
      <c r="HP24" s="225"/>
      <c r="HQ24" s="225"/>
      <c r="HR24" s="225"/>
      <c r="HS24" s="225"/>
      <c r="HT24" s="225"/>
      <c r="HU24" s="225"/>
      <c r="HV24" s="225"/>
      <c r="HW24" s="225"/>
      <c r="HX24" s="225"/>
      <c r="HY24" s="225"/>
      <c r="HZ24" s="225"/>
      <c r="IA24" s="225"/>
      <c r="IB24" s="225"/>
      <c r="IC24" s="225"/>
      <c r="ID24" s="225"/>
      <c r="IE24" s="225"/>
      <c r="IF24" s="225"/>
      <c r="IG24" s="225"/>
      <c r="IH24" s="225"/>
      <c r="II24" s="225"/>
      <c r="IJ24" s="225"/>
      <c r="IK24" s="225"/>
      <c r="IL24" s="225"/>
      <c r="IM24" s="225"/>
      <c r="IN24" s="225"/>
      <c r="IO24" s="225"/>
      <c r="IP24" s="225"/>
    </row>
    <row r="25" spans="1:250" s="224" customFormat="1" ht="23.1" customHeight="1">
      <c r="A25" s="184" t="s">
        <v>143</v>
      </c>
      <c r="B25" s="185"/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</row>
    <row r="26" spans="1:250" s="224" customFormat="1" ht="23.1" customHeight="1">
      <c r="A26" s="184" t="s">
        <v>144</v>
      </c>
      <c r="B26" s="185">
        <v>2503</v>
      </c>
      <c r="C26" s="225"/>
      <c r="D26" s="22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</row>
    <row r="27" spans="1:250" s="224" customFormat="1" ht="23.1" customHeight="1">
      <c r="A27" s="184" t="s">
        <v>145</v>
      </c>
      <c r="B27" s="185"/>
      <c r="C27" s="225"/>
      <c r="D27" s="22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</row>
    <row r="28" spans="1:250" s="224" customFormat="1" ht="23.1" customHeight="1">
      <c r="A28" s="184" t="s">
        <v>146</v>
      </c>
      <c r="B28" s="185">
        <v>700</v>
      </c>
      <c r="C28" s="225"/>
      <c r="D28" s="22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</row>
    <row r="29" spans="1:250" s="224" customFormat="1" ht="23.1" customHeight="1">
      <c r="A29" s="231" t="s">
        <v>147</v>
      </c>
      <c r="B29" s="183">
        <v>80028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  <c r="CH29" s="225"/>
      <c r="CI29" s="225"/>
      <c r="CJ29" s="225"/>
      <c r="CK29" s="225"/>
      <c r="CL29" s="225"/>
      <c r="CM29" s="225"/>
      <c r="CN29" s="225"/>
      <c r="CO29" s="225"/>
      <c r="CP29" s="225"/>
      <c r="CQ29" s="225"/>
      <c r="CR29" s="225"/>
      <c r="CS29" s="225"/>
      <c r="CT29" s="225"/>
      <c r="CU29" s="225"/>
      <c r="CV29" s="225"/>
      <c r="CW29" s="225"/>
      <c r="CX29" s="225"/>
      <c r="CY29" s="225"/>
      <c r="CZ29" s="225"/>
      <c r="DA29" s="225"/>
      <c r="DB29" s="225"/>
      <c r="DC29" s="225"/>
      <c r="DD29" s="225"/>
      <c r="DE29" s="225"/>
      <c r="DF29" s="225"/>
      <c r="DG29" s="225"/>
      <c r="DH29" s="225"/>
      <c r="DI29" s="225"/>
      <c r="DJ29" s="225"/>
      <c r="DK29" s="225"/>
      <c r="DL29" s="225"/>
      <c r="DM29" s="225"/>
      <c r="DN29" s="225"/>
      <c r="DO29" s="225"/>
      <c r="DP29" s="225"/>
      <c r="DQ29" s="225"/>
      <c r="DR29" s="225"/>
      <c r="DS29" s="225"/>
      <c r="DT29" s="225"/>
      <c r="DU29" s="225"/>
      <c r="DV29" s="225"/>
      <c r="DW29" s="225"/>
      <c r="DX29" s="225"/>
      <c r="DY29" s="225"/>
      <c r="DZ29" s="225"/>
      <c r="EA29" s="225"/>
      <c r="EB29" s="225"/>
      <c r="EC29" s="225"/>
      <c r="ED29" s="225"/>
      <c r="EE29" s="225"/>
      <c r="EF29" s="225"/>
      <c r="EG29" s="225"/>
      <c r="EH29" s="225"/>
      <c r="EI29" s="225"/>
      <c r="EJ29" s="225"/>
      <c r="EK29" s="225"/>
      <c r="EL29" s="225"/>
      <c r="EM29" s="225"/>
      <c r="EN29" s="225"/>
      <c r="EO29" s="225"/>
      <c r="EP29" s="225"/>
      <c r="EQ29" s="225"/>
      <c r="ER29" s="225"/>
      <c r="ES29" s="225"/>
      <c r="ET29" s="225"/>
      <c r="EU29" s="225"/>
      <c r="EV29" s="225"/>
      <c r="EW29" s="225"/>
      <c r="EX29" s="225"/>
      <c r="EY29" s="225"/>
      <c r="EZ29" s="225"/>
      <c r="FA29" s="225"/>
      <c r="FB29" s="225"/>
      <c r="FC29" s="225"/>
      <c r="FD29" s="225"/>
      <c r="FE29" s="225"/>
      <c r="FF29" s="225"/>
      <c r="FG29" s="225"/>
      <c r="FH29" s="225"/>
      <c r="FI29" s="225"/>
      <c r="FJ29" s="225"/>
      <c r="FK29" s="225"/>
      <c r="FL29" s="225"/>
      <c r="FM29" s="225"/>
      <c r="FN29" s="225"/>
      <c r="FO29" s="225"/>
      <c r="FP29" s="225"/>
      <c r="FQ29" s="225"/>
      <c r="FR29" s="225"/>
      <c r="FS29" s="225"/>
      <c r="FT29" s="225"/>
      <c r="FU29" s="225"/>
      <c r="FV29" s="225"/>
      <c r="FW29" s="225"/>
      <c r="FX29" s="225"/>
      <c r="FY29" s="225"/>
      <c r="FZ29" s="225"/>
      <c r="GA29" s="225"/>
      <c r="GB29" s="225"/>
      <c r="GC29" s="225"/>
      <c r="GD29" s="225"/>
      <c r="GE29" s="225"/>
      <c r="GF29" s="225"/>
      <c r="GG29" s="225"/>
      <c r="GH29" s="225"/>
      <c r="GI29" s="225"/>
      <c r="GJ29" s="225"/>
      <c r="GK29" s="225"/>
      <c r="GL29" s="225"/>
      <c r="GM29" s="225"/>
      <c r="GN29" s="225"/>
      <c r="GO29" s="225"/>
      <c r="GP29" s="225"/>
      <c r="GQ29" s="225"/>
      <c r="GR29" s="225"/>
      <c r="GS29" s="225"/>
      <c r="GT29" s="225"/>
      <c r="GU29" s="225"/>
      <c r="GV29" s="225"/>
      <c r="GW29" s="225"/>
      <c r="GX29" s="225"/>
      <c r="GY29" s="225"/>
      <c r="GZ29" s="225"/>
      <c r="HA29" s="225"/>
      <c r="HB29" s="225"/>
      <c r="HC29" s="225"/>
      <c r="HD29" s="225"/>
      <c r="HE29" s="225"/>
      <c r="HF29" s="225"/>
      <c r="HG29" s="225"/>
      <c r="HH29" s="225"/>
      <c r="HI29" s="225"/>
      <c r="HJ29" s="225"/>
      <c r="HK29" s="225"/>
      <c r="HL29" s="225"/>
      <c r="HM29" s="225"/>
      <c r="HN29" s="225"/>
      <c r="HO29" s="225"/>
      <c r="HP29" s="225"/>
      <c r="HQ29" s="225"/>
      <c r="HR29" s="225"/>
      <c r="HS29" s="225"/>
      <c r="HT29" s="225"/>
      <c r="HU29" s="225"/>
      <c r="HV29" s="225"/>
      <c r="HW29" s="225"/>
      <c r="HX29" s="225"/>
      <c r="HY29" s="225"/>
      <c r="HZ29" s="225"/>
      <c r="IA29" s="225"/>
      <c r="IB29" s="225"/>
      <c r="IC29" s="225"/>
      <c r="ID29" s="225"/>
      <c r="IE29" s="225"/>
      <c r="IF29" s="225"/>
      <c r="IG29" s="225"/>
      <c r="IH29" s="225"/>
      <c r="II29" s="225"/>
      <c r="IJ29" s="225"/>
      <c r="IK29" s="225"/>
      <c r="IL29" s="225"/>
      <c r="IM29" s="225"/>
      <c r="IN29" s="225"/>
      <c r="IO29" s="225"/>
      <c r="IP29" s="225"/>
    </row>
    <row r="30" spans="1:250" s="224" customFormat="1" ht="23.1" customHeight="1"/>
  </sheetData>
  <mergeCells count="1">
    <mergeCell ref="A1:B1"/>
  </mergeCells>
  <phoneticPr fontId="95" type="noConversion"/>
  <printOptions horizontalCentered="1"/>
  <pageMargins left="0.75138888888888899" right="0.75138888888888899" top="1" bottom="1" header="0.51180555555555596" footer="0.51180555555555596"/>
  <pageSetup paperSize="9" orientation="portrait" useFirstPageNumber="1"/>
  <headerFooter>
    <oddFooter>&amp;C第 &amp;P 页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L23"/>
  <sheetViews>
    <sheetView workbookViewId="0">
      <selection activeCell="C14" sqref="C14"/>
    </sheetView>
  </sheetViews>
  <sheetFormatPr defaultColWidth="9" defaultRowHeight="13.5"/>
  <cols>
    <col min="1" max="1" width="15.75" customWidth="1"/>
    <col min="2" max="2" width="16.375" customWidth="1"/>
    <col min="3" max="3" width="15.875" customWidth="1"/>
    <col min="4" max="4" width="11.25" customWidth="1"/>
    <col min="5" max="5" width="14.25" customWidth="1"/>
    <col min="6" max="6" width="11" customWidth="1"/>
  </cols>
  <sheetData>
    <row r="1" spans="1:12" ht="30" customHeight="1">
      <c r="A1" s="292" t="s">
        <v>48</v>
      </c>
      <c r="B1" s="258"/>
      <c r="C1" s="258"/>
      <c r="D1" s="258"/>
      <c r="E1" s="258"/>
      <c r="F1" s="258"/>
      <c r="G1" s="292"/>
      <c r="H1" s="258"/>
      <c r="I1" s="258"/>
      <c r="J1" s="258"/>
      <c r="K1" s="258"/>
      <c r="L1" s="258"/>
    </row>
    <row r="2" spans="1:12" ht="30" customHeight="1">
      <c r="A2" s="293" t="s">
        <v>61</v>
      </c>
      <c r="B2" s="293"/>
      <c r="C2" s="293"/>
      <c r="D2" s="293"/>
      <c r="E2" s="293"/>
      <c r="F2" s="293"/>
    </row>
    <row r="3" spans="1:12" ht="30" customHeight="1">
      <c r="A3" s="294" t="s">
        <v>1121</v>
      </c>
      <c r="B3" s="294" t="s">
        <v>1422</v>
      </c>
      <c r="C3" s="294" t="s">
        <v>1423</v>
      </c>
      <c r="D3" s="294" t="s">
        <v>1424</v>
      </c>
      <c r="E3" s="294"/>
      <c r="F3" s="294"/>
    </row>
    <row r="4" spans="1:12" ht="30" customHeight="1">
      <c r="A4" s="294"/>
      <c r="B4" s="294"/>
      <c r="C4" s="294"/>
      <c r="D4" s="41" t="s">
        <v>1425</v>
      </c>
      <c r="E4" s="41" t="s">
        <v>1426</v>
      </c>
      <c r="F4" s="41" t="s">
        <v>1427</v>
      </c>
    </row>
    <row r="5" spans="1:12" ht="30" customHeight="1">
      <c r="A5" s="42">
        <f>C5+F5</f>
        <v>1097.7341959999999</v>
      </c>
      <c r="B5" s="43">
        <v>0</v>
      </c>
      <c r="C5" s="43">
        <v>477.43419599999999</v>
      </c>
      <c r="D5" s="43">
        <v>0</v>
      </c>
      <c r="E5" s="43">
        <v>0</v>
      </c>
      <c r="F5" s="43">
        <v>620.29999999999995</v>
      </c>
    </row>
    <row r="23" spans="7:7">
      <c r="G23" s="40"/>
    </row>
  </sheetData>
  <mergeCells count="7">
    <mergeCell ref="A1:F1"/>
    <mergeCell ref="G1:L1"/>
    <mergeCell ref="A2:F2"/>
    <mergeCell ref="D3:F3"/>
    <mergeCell ref="A3:A4"/>
    <mergeCell ref="B3:B4"/>
    <mergeCell ref="C3:C4"/>
  </mergeCells>
  <phoneticPr fontId="95" type="noConversion"/>
  <pageMargins left="0.75" right="0.75" top="1" bottom="1" header="0.5" footer="0.5"/>
  <pageSetup paperSize="9"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0"/>
  <sheetViews>
    <sheetView workbookViewId="0">
      <selection activeCell="K13" sqref="K13"/>
    </sheetView>
  </sheetViews>
  <sheetFormatPr defaultColWidth="14.625" defaultRowHeight="30" customHeight="1"/>
  <cols>
    <col min="1" max="5" width="14.625" customWidth="1"/>
    <col min="6" max="6" width="14.125" customWidth="1"/>
    <col min="7" max="7" width="14.625" customWidth="1"/>
  </cols>
  <sheetData>
    <row r="1" spans="1:6" ht="30" customHeight="1">
      <c r="A1" s="292" t="s">
        <v>1428</v>
      </c>
      <c r="B1" s="258"/>
      <c r="C1" s="258"/>
      <c r="D1" s="258"/>
      <c r="E1" s="258"/>
      <c r="F1" s="258"/>
    </row>
    <row r="2" spans="1:6" ht="30" customHeight="1">
      <c r="A2" s="295" t="s">
        <v>1429</v>
      </c>
      <c r="B2" s="295"/>
      <c r="C2" s="295"/>
      <c r="D2" s="295"/>
      <c r="E2" s="295"/>
      <c r="F2" s="295"/>
    </row>
    <row r="3" spans="1:6" ht="30" customHeight="1">
      <c r="A3" s="36" t="s">
        <v>1430</v>
      </c>
      <c r="B3" s="36" t="s">
        <v>1431</v>
      </c>
      <c r="C3" s="36" t="s">
        <v>1432</v>
      </c>
      <c r="D3" s="36" t="s">
        <v>1433</v>
      </c>
      <c r="E3" s="36" t="s">
        <v>1434</v>
      </c>
      <c r="F3" s="36" t="s">
        <v>1121</v>
      </c>
    </row>
    <row r="4" spans="1:6" ht="30" customHeight="1">
      <c r="A4" s="37"/>
      <c r="B4" s="37"/>
      <c r="C4" s="37"/>
      <c r="D4" s="37"/>
      <c r="E4" s="37"/>
      <c r="F4" s="38"/>
    </row>
    <row r="5" spans="1:6" ht="30" customHeight="1">
      <c r="A5" s="39"/>
      <c r="B5" s="39"/>
      <c r="C5" s="39"/>
      <c r="D5" s="39"/>
      <c r="E5" s="39"/>
      <c r="F5" s="39"/>
    </row>
    <row r="6" spans="1:6" ht="30" customHeight="1">
      <c r="A6" s="296" t="s">
        <v>1435</v>
      </c>
      <c r="B6" s="296"/>
      <c r="C6" s="296"/>
      <c r="D6" s="296"/>
      <c r="E6" s="296"/>
      <c r="F6" s="296"/>
    </row>
    <row r="30" spans="17:17" ht="30" customHeight="1">
      <c r="Q30" s="40"/>
    </row>
  </sheetData>
  <mergeCells count="3">
    <mergeCell ref="A1:F1"/>
    <mergeCell ref="A2:F2"/>
    <mergeCell ref="A6:F6"/>
  </mergeCells>
  <phoneticPr fontId="95" type="noConversion"/>
  <pageMargins left="0.75" right="0.75" top="1" bottom="1" header="0.5" footer="0.5"/>
  <pageSetup paperSize="9"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Y20"/>
  <sheetViews>
    <sheetView zoomScale="85" zoomScaleNormal="85" workbookViewId="0">
      <selection activeCell="B29" sqref="B29"/>
    </sheetView>
  </sheetViews>
  <sheetFormatPr defaultColWidth="18.5" defaultRowHeight="13.5"/>
  <cols>
    <col min="1" max="2" width="46.625" style="9" customWidth="1"/>
    <col min="3" max="16359" width="18.5" style="9" customWidth="1"/>
    <col min="16360" max="16384" width="18.5" style="10"/>
  </cols>
  <sheetData>
    <row r="1" spans="1:16379" ht="30" customHeight="1">
      <c r="A1" s="258" t="s">
        <v>54</v>
      </c>
      <c r="B1" s="25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</row>
    <row r="2" spans="1:16379" ht="24.95" customHeight="1">
      <c r="A2" s="297" t="s">
        <v>61</v>
      </c>
      <c r="B2" s="297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</row>
    <row r="3" spans="1:16379" s="30" customFormat="1" ht="36.950000000000003" customHeight="1">
      <c r="A3" s="31" t="s">
        <v>1436</v>
      </c>
      <c r="B3" s="32" t="s">
        <v>1437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3"/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3"/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3"/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3"/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3"/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3"/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3"/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3"/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3"/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3"/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3"/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3"/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3"/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3"/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3"/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3"/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3"/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3"/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3"/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3"/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3"/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3"/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3"/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3"/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3"/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3"/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3"/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3"/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3"/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3"/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3"/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3"/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3"/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3"/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3"/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3"/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3"/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3"/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3"/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3"/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3"/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3"/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3"/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3"/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3"/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3"/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3"/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3"/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3"/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3"/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3"/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3"/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3"/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3"/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3"/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3"/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3"/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3"/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3"/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3"/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3"/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3"/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3"/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3"/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3"/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3"/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3"/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3"/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3"/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3"/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3"/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3"/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3"/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3"/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3"/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3"/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3"/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3"/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3"/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3"/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3"/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3"/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3"/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3"/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3"/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3"/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3"/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3"/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3"/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3"/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3"/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3"/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3"/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3"/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3"/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3"/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3"/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3"/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3"/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3"/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3"/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3"/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3"/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3"/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3"/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3"/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3"/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3"/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3"/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3"/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3"/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3"/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3"/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3"/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3"/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3"/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3"/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3"/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3"/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3"/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3"/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3"/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3"/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3"/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3"/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3"/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3"/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3"/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3"/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3"/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3"/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3"/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3"/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3"/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3"/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3"/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3"/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3"/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3"/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3"/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3"/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3"/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3"/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3"/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3"/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3"/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3"/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3"/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3"/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3"/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3"/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3"/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3"/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3"/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3"/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3"/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3"/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3"/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3"/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3"/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3"/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3"/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3"/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3"/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3"/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3"/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3"/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3"/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3"/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3"/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3"/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3"/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3"/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3"/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3"/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3"/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3"/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3"/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3"/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3"/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3"/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3"/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3"/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3"/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3"/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3"/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3"/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3"/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3"/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3"/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3"/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3"/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3"/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3"/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3"/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3"/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3"/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3"/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3"/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3"/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3"/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3"/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3"/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3"/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3"/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3"/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3"/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3"/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3"/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3"/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3"/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3"/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3"/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3"/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3"/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3"/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3"/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3"/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3"/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3"/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3"/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3"/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3"/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3"/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3"/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3"/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3"/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3"/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3"/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3"/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3"/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3"/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3"/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3"/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3"/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3"/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3"/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3"/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3"/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3"/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3"/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3"/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3"/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3"/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3"/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3"/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3"/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3"/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3"/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3"/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3"/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3"/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3"/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3"/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3"/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3"/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3"/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3"/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3"/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3"/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3"/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3"/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3"/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3"/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3"/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3"/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3"/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3"/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3"/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3"/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3"/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3"/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3"/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3"/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3"/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3"/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3"/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3"/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3"/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3"/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3"/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3"/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3"/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3"/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3"/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3"/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3"/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3"/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3"/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3"/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3"/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3"/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3"/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3"/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3"/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3"/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3"/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3"/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3"/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3"/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3"/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3"/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3"/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3"/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3"/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3"/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3"/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3"/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3"/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3"/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3"/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3"/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3"/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3"/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3"/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3"/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3"/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3"/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3"/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3"/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3"/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3"/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3"/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3"/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3"/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3"/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3"/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3"/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3"/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3"/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3"/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3"/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3"/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3"/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3"/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3"/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3"/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3"/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3"/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3"/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3"/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3"/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3"/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3"/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3"/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3"/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3"/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3"/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3"/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3"/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3"/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3"/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3"/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3"/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3"/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3"/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3"/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3"/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3"/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3"/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3"/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3"/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3"/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3"/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3"/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3"/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3"/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3"/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3"/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3"/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3"/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3"/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3"/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3"/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3"/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3"/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3"/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3"/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3"/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3"/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3"/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3"/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3"/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3"/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3"/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3"/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3"/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3"/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3"/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3"/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3"/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3"/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3"/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3"/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3"/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3"/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3"/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3"/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3"/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3"/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3"/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3"/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3"/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3"/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3"/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3"/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3"/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3"/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3"/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3"/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3"/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3"/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3"/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3"/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3"/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3"/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3"/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3"/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3"/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3"/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3"/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3"/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3"/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3"/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3"/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3"/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3"/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3"/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3"/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3"/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3"/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3"/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3"/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3"/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3"/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3"/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3"/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3"/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3"/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3"/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3"/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3"/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3"/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3"/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3"/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3"/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3"/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3"/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3"/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3"/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3"/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3"/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3"/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3"/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3"/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3"/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3"/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3"/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3"/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3"/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3"/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3"/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3"/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3"/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3"/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3"/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3"/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3"/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3"/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3"/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3"/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3"/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3"/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3"/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3"/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3"/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3"/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3"/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3"/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3"/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3"/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3"/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3"/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3"/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3"/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3"/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3"/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3"/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3"/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3"/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3"/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3"/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3"/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3"/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3"/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3"/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3"/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3"/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3"/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3"/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3"/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3"/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3"/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3"/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3"/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3"/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3"/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3"/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3"/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3"/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3"/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3"/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3"/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3"/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3"/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3"/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3"/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3"/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3"/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3"/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3"/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3"/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3"/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3"/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3"/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3"/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3"/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3"/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3"/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3"/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3"/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3"/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3"/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3"/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3"/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3"/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3"/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3"/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3"/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3"/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3"/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3"/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3"/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3"/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3"/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3"/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3"/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3"/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3"/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3"/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3"/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3"/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3"/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3"/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3"/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3"/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3"/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3"/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3"/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3"/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3"/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3"/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3"/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3"/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3"/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3"/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3"/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3"/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3"/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3"/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3"/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3"/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3"/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3"/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3"/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3"/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3"/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3"/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3"/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3"/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3"/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3"/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3"/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3"/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3"/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3"/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3"/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3"/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3"/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3"/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3"/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3"/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3"/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3"/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3"/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3"/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3"/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3"/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3"/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3"/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3"/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3"/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3"/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3"/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3"/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3"/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3"/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3"/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3"/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3"/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3"/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3"/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3"/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3"/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3"/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3"/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3"/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3"/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3"/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3"/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3"/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3"/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3"/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3"/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3"/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3"/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3"/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3"/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3"/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3"/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3"/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3"/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3"/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3"/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3"/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3"/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3"/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3"/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3"/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3"/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3"/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3"/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3"/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3"/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3"/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3"/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3"/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3"/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3"/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3"/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3"/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3"/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3"/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3"/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3"/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3"/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3"/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3"/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3"/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3"/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3"/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3"/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3"/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3"/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3"/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3"/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3"/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3"/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3"/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3"/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3"/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3"/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3"/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3"/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3"/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3"/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3"/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3"/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3"/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3"/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3"/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3"/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3"/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3"/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3"/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3"/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3"/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3"/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3"/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3"/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3"/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3"/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3"/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3"/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3"/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3"/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3"/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3"/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3"/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3"/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3"/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3"/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3"/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3"/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3"/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3"/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3"/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3"/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3"/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3"/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3"/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3"/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3"/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3"/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3"/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3"/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3"/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3"/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3"/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3"/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3"/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3"/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3"/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3"/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3"/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3"/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3"/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3"/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3"/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3"/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3"/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3"/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3"/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3"/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3"/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3"/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3"/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3"/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3"/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3"/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3"/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3"/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3"/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3"/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3"/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3"/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3"/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3"/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3"/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3"/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3"/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3"/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3"/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3"/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3"/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3"/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3"/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3"/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3"/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3"/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3"/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3"/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3"/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3"/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3"/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3"/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3"/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3"/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3"/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3"/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3"/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3"/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3"/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3"/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3"/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3"/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3"/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3"/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3"/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3"/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3"/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3"/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3"/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3"/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3"/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3"/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3"/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3"/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3"/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3"/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3"/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3"/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3"/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3"/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3"/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3"/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3"/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3"/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3"/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3"/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3"/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3"/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3"/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3"/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3"/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3"/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3"/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3"/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3"/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3"/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3"/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3"/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3"/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3"/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3"/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3"/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3"/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3"/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3"/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3"/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3"/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3"/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3"/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3"/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3"/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3"/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3"/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3"/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3"/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3"/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3"/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3"/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3"/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3"/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3"/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3"/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3"/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3"/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3"/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3"/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3"/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3"/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3"/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3"/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3"/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3"/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3"/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3"/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3"/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3"/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3"/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3"/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3"/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3"/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3"/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3"/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3"/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3"/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3"/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3"/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3"/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3"/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3"/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3"/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3"/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3"/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3"/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3"/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3"/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3"/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3"/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3"/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3"/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3"/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3"/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3"/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3"/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3"/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3"/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3"/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3"/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3"/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3"/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3"/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3"/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3"/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3"/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3"/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3"/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3"/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3"/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3"/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3"/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3"/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3"/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3"/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3"/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3"/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3"/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3"/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3"/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3"/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3"/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3"/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3"/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3"/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3"/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3"/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3"/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3"/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3"/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3"/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3"/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3"/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3"/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3"/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3"/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3"/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3"/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3"/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3"/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3"/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3"/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3"/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3"/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3"/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3"/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3"/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3"/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3"/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3"/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3"/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3"/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3"/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3"/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3"/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3"/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3"/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3"/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3"/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3"/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3"/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3"/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3"/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3"/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3"/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3"/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3"/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3"/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3"/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3"/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3"/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3"/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3"/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3"/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3"/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3"/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3"/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3"/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3"/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3"/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3"/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3"/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3"/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3"/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3"/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3"/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3"/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3"/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3"/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3"/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3"/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3"/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3"/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3"/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3"/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3"/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3"/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3"/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3"/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3"/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3"/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3"/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3"/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3"/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3"/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3"/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3"/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3"/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3"/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3"/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3"/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3"/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3"/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3"/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3"/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3"/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3"/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3"/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3"/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3"/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3"/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3"/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3"/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3"/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3"/>
      <c r="XDW3" s="33"/>
      <c r="XDX3" s="33"/>
      <c r="XDY3" s="33"/>
      <c r="XDZ3" s="33"/>
      <c r="XEA3" s="33"/>
      <c r="XEB3" s="33"/>
      <c r="XEC3" s="33"/>
      <c r="XED3" s="33"/>
      <c r="XEE3" s="33"/>
      <c r="XEF3" s="35"/>
      <c r="XEG3" s="35"/>
      <c r="XEH3" s="35"/>
      <c r="XEI3" s="35"/>
      <c r="XEJ3" s="35"/>
      <c r="XEK3" s="35"/>
      <c r="XEL3" s="35"/>
      <c r="XEM3" s="35"/>
      <c r="XEN3" s="35"/>
      <c r="XEO3" s="35"/>
      <c r="XEP3" s="35"/>
      <c r="XEQ3" s="35"/>
      <c r="XER3" s="35"/>
      <c r="XES3" s="35"/>
      <c r="XET3" s="35"/>
      <c r="XEU3" s="35"/>
      <c r="XEV3" s="35"/>
      <c r="XEW3" s="35"/>
      <c r="XEX3" s="35"/>
      <c r="XEY3" s="35"/>
    </row>
    <row r="4" spans="1:16379" s="30" customFormat="1" ht="36.950000000000003" customHeight="1">
      <c r="A4" s="298" t="s">
        <v>1438</v>
      </c>
      <c r="B4" s="298" t="s">
        <v>1439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  <c r="IA4" s="33"/>
      <c r="IB4" s="33"/>
      <c r="IC4" s="33"/>
      <c r="ID4" s="33"/>
      <c r="IE4" s="33"/>
      <c r="IF4" s="33"/>
      <c r="IG4" s="33"/>
      <c r="IH4" s="33"/>
      <c r="II4" s="33"/>
      <c r="IJ4" s="33"/>
      <c r="IK4" s="33"/>
      <c r="IL4" s="33"/>
      <c r="IM4" s="33"/>
      <c r="IN4" s="33"/>
      <c r="IO4" s="33"/>
      <c r="IP4" s="33"/>
      <c r="IQ4" s="33"/>
      <c r="IR4" s="33"/>
      <c r="IS4" s="33"/>
      <c r="IT4" s="33"/>
      <c r="IU4" s="33"/>
      <c r="IV4" s="33"/>
      <c r="IW4" s="33"/>
      <c r="IX4" s="33"/>
      <c r="IY4" s="33"/>
      <c r="IZ4" s="33"/>
      <c r="JA4" s="33"/>
      <c r="JB4" s="33"/>
      <c r="JC4" s="33"/>
      <c r="JD4" s="33"/>
      <c r="JE4" s="33"/>
      <c r="JF4" s="33"/>
      <c r="JG4" s="33"/>
      <c r="JH4" s="33"/>
      <c r="JI4" s="33"/>
      <c r="JJ4" s="33"/>
      <c r="JK4" s="33"/>
      <c r="JL4" s="33"/>
      <c r="JM4" s="33"/>
      <c r="JN4" s="33"/>
      <c r="JO4" s="33"/>
      <c r="JP4" s="33"/>
      <c r="JQ4" s="33"/>
      <c r="JR4" s="33"/>
      <c r="JS4" s="33"/>
      <c r="JT4" s="33"/>
      <c r="JU4" s="33"/>
      <c r="JV4" s="33"/>
      <c r="JW4" s="33"/>
      <c r="JX4" s="33"/>
      <c r="JY4" s="33"/>
      <c r="JZ4" s="33"/>
      <c r="KA4" s="33"/>
      <c r="KB4" s="33"/>
      <c r="KC4" s="33"/>
      <c r="KD4" s="33"/>
      <c r="KE4" s="33"/>
      <c r="KF4" s="33"/>
      <c r="KG4" s="33"/>
      <c r="KH4" s="33"/>
      <c r="KI4" s="33"/>
      <c r="KJ4" s="33"/>
      <c r="KK4" s="33"/>
      <c r="KL4" s="33"/>
      <c r="KM4" s="33"/>
      <c r="KN4" s="33"/>
      <c r="KO4" s="33"/>
      <c r="KP4" s="33"/>
      <c r="KQ4" s="33"/>
      <c r="KR4" s="33"/>
      <c r="KS4" s="33"/>
      <c r="KT4" s="33"/>
      <c r="KU4" s="33"/>
      <c r="KV4" s="33"/>
      <c r="KW4" s="33"/>
      <c r="KX4" s="33"/>
      <c r="KY4" s="33"/>
      <c r="KZ4" s="33"/>
      <c r="LA4" s="33"/>
      <c r="LB4" s="33"/>
      <c r="LC4" s="33"/>
      <c r="LD4" s="33"/>
      <c r="LE4" s="33"/>
      <c r="LF4" s="33"/>
      <c r="LG4" s="33"/>
      <c r="LH4" s="33"/>
      <c r="LI4" s="33"/>
      <c r="LJ4" s="33"/>
      <c r="LK4" s="33"/>
      <c r="LL4" s="33"/>
      <c r="LM4" s="33"/>
      <c r="LN4" s="33"/>
      <c r="LO4" s="33"/>
      <c r="LP4" s="33"/>
      <c r="LQ4" s="33"/>
      <c r="LR4" s="33"/>
      <c r="LS4" s="33"/>
      <c r="LT4" s="33"/>
      <c r="LU4" s="33"/>
      <c r="LV4" s="33"/>
      <c r="LW4" s="33"/>
      <c r="LX4" s="33"/>
      <c r="LY4" s="33"/>
      <c r="LZ4" s="33"/>
      <c r="MA4" s="33"/>
      <c r="MB4" s="33"/>
      <c r="MC4" s="33"/>
      <c r="MD4" s="33"/>
      <c r="ME4" s="33"/>
      <c r="MF4" s="33"/>
      <c r="MG4" s="33"/>
      <c r="MH4" s="33"/>
      <c r="MI4" s="33"/>
      <c r="MJ4" s="33"/>
      <c r="MK4" s="33"/>
      <c r="ML4" s="33"/>
      <c r="MM4" s="33"/>
      <c r="MN4" s="33"/>
      <c r="MO4" s="33"/>
      <c r="MP4" s="33"/>
      <c r="MQ4" s="33"/>
      <c r="MR4" s="33"/>
      <c r="MS4" s="33"/>
      <c r="MT4" s="33"/>
      <c r="MU4" s="33"/>
      <c r="MV4" s="33"/>
      <c r="MW4" s="33"/>
      <c r="MX4" s="33"/>
      <c r="MY4" s="33"/>
      <c r="MZ4" s="33"/>
      <c r="NA4" s="33"/>
      <c r="NB4" s="33"/>
      <c r="NC4" s="33"/>
      <c r="ND4" s="33"/>
      <c r="NE4" s="33"/>
      <c r="NF4" s="33"/>
      <c r="NG4" s="33"/>
      <c r="NH4" s="33"/>
      <c r="NI4" s="33"/>
      <c r="NJ4" s="33"/>
      <c r="NK4" s="33"/>
      <c r="NL4" s="33"/>
      <c r="NM4" s="33"/>
      <c r="NN4" s="33"/>
      <c r="NO4" s="33"/>
      <c r="NP4" s="33"/>
      <c r="NQ4" s="33"/>
      <c r="NR4" s="33"/>
      <c r="NS4" s="33"/>
      <c r="NT4" s="33"/>
      <c r="NU4" s="33"/>
      <c r="NV4" s="33"/>
      <c r="NW4" s="33"/>
      <c r="NX4" s="33"/>
      <c r="NY4" s="33"/>
      <c r="NZ4" s="33"/>
      <c r="OA4" s="33"/>
      <c r="OB4" s="33"/>
      <c r="OC4" s="33"/>
      <c r="OD4" s="33"/>
      <c r="OE4" s="33"/>
      <c r="OF4" s="33"/>
      <c r="OG4" s="33"/>
      <c r="OH4" s="33"/>
      <c r="OI4" s="33"/>
      <c r="OJ4" s="33"/>
      <c r="OK4" s="33"/>
      <c r="OL4" s="33"/>
      <c r="OM4" s="33"/>
      <c r="ON4" s="33"/>
      <c r="OO4" s="33"/>
      <c r="OP4" s="33"/>
      <c r="OQ4" s="33"/>
      <c r="OR4" s="33"/>
      <c r="OS4" s="33"/>
      <c r="OT4" s="33"/>
      <c r="OU4" s="33"/>
      <c r="OV4" s="33"/>
      <c r="OW4" s="33"/>
      <c r="OX4" s="33"/>
      <c r="OY4" s="33"/>
      <c r="OZ4" s="33"/>
      <c r="PA4" s="33"/>
      <c r="PB4" s="33"/>
      <c r="PC4" s="33"/>
      <c r="PD4" s="33"/>
      <c r="PE4" s="33"/>
      <c r="PF4" s="33"/>
      <c r="PG4" s="33"/>
      <c r="PH4" s="33"/>
      <c r="PI4" s="33"/>
      <c r="PJ4" s="33"/>
      <c r="PK4" s="33"/>
      <c r="PL4" s="33"/>
      <c r="PM4" s="33"/>
      <c r="PN4" s="33"/>
      <c r="PO4" s="33"/>
      <c r="PP4" s="33"/>
      <c r="PQ4" s="33"/>
      <c r="PR4" s="33"/>
      <c r="PS4" s="33"/>
      <c r="PT4" s="33"/>
      <c r="PU4" s="33"/>
      <c r="PV4" s="33"/>
      <c r="PW4" s="33"/>
      <c r="PX4" s="33"/>
      <c r="PY4" s="33"/>
      <c r="PZ4" s="33"/>
      <c r="QA4" s="33"/>
      <c r="QB4" s="33"/>
      <c r="QC4" s="33"/>
      <c r="QD4" s="33"/>
      <c r="QE4" s="33"/>
      <c r="QF4" s="33"/>
      <c r="QG4" s="33"/>
      <c r="QH4" s="33"/>
      <c r="QI4" s="33"/>
      <c r="QJ4" s="33"/>
      <c r="QK4" s="33"/>
      <c r="QL4" s="33"/>
      <c r="QM4" s="33"/>
      <c r="QN4" s="33"/>
      <c r="QO4" s="33"/>
      <c r="QP4" s="33"/>
      <c r="QQ4" s="33"/>
      <c r="QR4" s="33"/>
      <c r="QS4" s="33"/>
      <c r="QT4" s="33"/>
      <c r="QU4" s="33"/>
      <c r="QV4" s="33"/>
      <c r="QW4" s="33"/>
      <c r="QX4" s="33"/>
      <c r="QY4" s="33"/>
      <c r="QZ4" s="33"/>
      <c r="RA4" s="33"/>
      <c r="RB4" s="33"/>
      <c r="RC4" s="33"/>
      <c r="RD4" s="33"/>
      <c r="RE4" s="33"/>
      <c r="RF4" s="33"/>
      <c r="RG4" s="33"/>
      <c r="RH4" s="33"/>
      <c r="RI4" s="33"/>
      <c r="RJ4" s="33"/>
      <c r="RK4" s="33"/>
      <c r="RL4" s="33"/>
      <c r="RM4" s="33"/>
      <c r="RN4" s="33"/>
      <c r="RO4" s="33"/>
      <c r="RP4" s="33"/>
      <c r="RQ4" s="33"/>
      <c r="RR4" s="33"/>
      <c r="RS4" s="33"/>
      <c r="RT4" s="33"/>
      <c r="RU4" s="33"/>
      <c r="RV4" s="33"/>
      <c r="RW4" s="33"/>
      <c r="RX4" s="33"/>
      <c r="RY4" s="33"/>
      <c r="RZ4" s="33"/>
      <c r="SA4" s="33"/>
      <c r="SB4" s="33"/>
      <c r="SC4" s="33"/>
      <c r="SD4" s="33"/>
      <c r="SE4" s="33"/>
      <c r="SF4" s="33"/>
      <c r="SG4" s="33"/>
      <c r="SH4" s="33"/>
      <c r="SI4" s="33"/>
      <c r="SJ4" s="33"/>
      <c r="SK4" s="33"/>
      <c r="SL4" s="33"/>
      <c r="SM4" s="33"/>
      <c r="SN4" s="33"/>
      <c r="SO4" s="33"/>
      <c r="SP4" s="33"/>
      <c r="SQ4" s="33"/>
      <c r="SR4" s="33"/>
      <c r="SS4" s="33"/>
      <c r="ST4" s="33"/>
      <c r="SU4" s="33"/>
      <c r="SV4" s="33"/>
      <c r="SW4" s="33"/>
      <c r="SX4" s="33"/>
      <c r="SY4" s="33"/>
      <c r="SZ4" s="33"/>
      <c r="TA4" s="33"/>
      <c r="TB4" s="33"/>
      <c r="TC4" s="33"/>
      <c r="TD4" s="33"/>
      <c r="TE4" s="33"/>
      <c r="TF4" s="33"/>
      <c r="TG4" s="33"/>
      <c r="TH4" s="33"/>
      <c r="TI4" s="33"/>
      <c r="TJ4" s="33"/>
      <c r="TK4" s="33"/>
      <c r="TL4" s="33"/>
      <c r="TM4" s="33"/>
      <c r="TN4" s="33"/>
      <c r="TO4" s="33"/>
      <c r="TP4" s="33"/>
      <c r="TQ4" s="33"/>
      <c r="TR4" s="33"/>
      <c r="TS4" s="33"/>
      <c r="TT4" s="33"/>
      <c r="TU4" s="33"/>
      <c r="TV4" s="33"/>
      <c r="TW4" s="33"/>
      <c r="TX4" s="33"/>
      <c r="TY4" s="33"/>
      <c r="TZ4" s="33"/>
      <c r="UA4" s="33"/>
      <c r="UB4" s="33"/>
      <c r="UC4" s="33"/>
      <c r="UD4" s="33"/>
      <c r="UE4" s="33"/>
      <c r="UF4" s="33"/>
      <c r="UG4" s="33"/>
      <c r="UH4" s="33"/>
      <c r="UI4" s="33"/>
      <c r="UJ4" s="33"/>
      <c r="UK4" s="33"/>
      <c r="UL4" s="33"/>
      <c r="UM4" s="33"/>
      <c r="UN4" s="33"/>
      <c r="UO4" s="33"/>
      <c r="UP4" s="33"/>
      <c r="UQ4" s="33"/>
      <c r="UR4" s="33"/>
      <c r="US4" s="33"/>
      <c r="UT4" s="33"/>
      <c r="UU4" s="33"/>
      <c r="UV4" s="33"/>
      <c r="UW4" s="33"/>
      <c r="UX4" s="33"/>
      <c r="UY4" s="33"/>
      <c r="UZ4" s="33"/>
      <c r="VA4" s="33"/>
      <c r="VB4" s="33"/>
      <c r="VC4" s="33"/>
      <c r="VD4" s="33"/>
      <c r="VE4" s="33"/>
      <c r="VF4" s="33"/>
      <c r="VG4" s="33"/>
      <c r="VH4" s="33"/>
      <c r="VI4" s="33"/>
      <c r="VJ4" s="33"/>
      <c r="VK4" s="33"/>
      <c r="VL4" s="33"/>
      <c r="VM4" s="33"/>
      <c r="VN4" s="33"/>
      <c r="VO4" s="33"/>
      <c r="VP4" s="33"/>
      <c r="VQ4" s="33"/>
      <c r="VR4" s="33"/>
      <c r="VS4" s="33"/>
      <c r="VT4" s="33"/>
      <c r="VU4" s="33"/>
      <c r="VV4" s="33"/>
      <c r="VW4" s="33"/>
      <c r="VX4" s="33"/>
      <c r="VY4" s="33"/>
      <c r="VZ4" s="33"/>
      <c r="WA4" s="33"/>
      <c r="WB4" s="33"/>
      <c r="WC4" s="33"/>
      <c r="WD4" s="33"/>
      <c r="WE4" s="33"/>
      <c r="WF4" s="33"/>
      <c r="WG4" s="33"/>
      <c r="WH4" s="33"/>
      <c r="WI4" s="33"/>
      <c r="WJ4" s="33"/>
      <c r="WK4" s="33"/>
      <c r="WL4" s="33"/>
      <c r="WM4" s="33"/>
      <c r="WN4" s="33"/>
      <c r="WO4" s="33"/>
      <c r="WP4" s="33"/>
      <c r="WQ4" s="33"/>
      <c r="WR4" s="33"/>
      <c r="WS4" s="33"/>
      <c r="WT4" s="33"/>
      <c r="WU4" s="33"/>
      <c r="WV4" s="33"/>
      <c r="WW4" s="33"/>
      <c r="WX4" s="33"/>
      <c r="WY4" s="33"/>
      <c r="WZ4" s="33"/>
      <c r="XA4" s="33"/>
      <c r="XB4" s="33"/>
      <c r="XC4" s="33"/>
      <c r="XD4" s="33"/>
      <c r="XE4" s="33"/>
      <c r="XF4" s="33"/>
      <c r="XG4" s="33"/>
      <c r="XH4" s="33"/>
      <c r="XI4" s="33"/>
      <c r="XJ4" s="33"/>
      <c r="XK4" s="33"/>
      <c r="XL4" s="33"/>
      <c r="XM4" s="33"/>
      <c r="XN4" s="33"/>
      <c r="XO4" s="33"/>
      <c r="XP4" s="33"/>
      <c r="XQ4" s="33"/>
      <c r="XR4" s="33"/>
      <c r="XS4" s="33"/>
      <c r="XT4" s="33"/>
      <c r="XU4" s="33"/>
      <c r="XV4" s="33"/>
      <c r="XW4" s="33"/>
      <c r="XX4" s="33"/>
      <c r="XY4" s="33"/>
      <c r="XZ4" s="33"/>
      <c r="YA4" s="33"/>
      <c r="YB4" s="33"/>
      <c r="YC4" s="33"/>
      <c r="YD4" s="33"/>
      <c r="YE4" s="33"/>
      <c r="YF4" s="33"/>
      <c r="YG4" s="33"/>
      <c r="YH4" s="33"/>
      <c r="YI4" s="33"/>
      <c r="YJ4" s="33"/>
      <c r="YK4" s="33"/>
      <c r="YL4" s="33"/>
      <c r="YM4" s="33"/>
      <c r="YN4" s="33"/>
      <c r="YO4" s="33"/>
      <c r="YP4" s="33"/>
      <c r="YQ4" s="33"/>
      <c r="YR4" s="33"/>
      <c r="YS4" s="33"/>
      <c r="YT4" s="33"/>
      <c r="YU4" s="33"/>
      <c r="YV4" s="33"/>
      <c r="YW4" s="33"/>
      <c r="YX4" s="33"/>
      <c r="YY4" s="33"/>
      <c r="YZ4" s="33"/>
      <c r="ZA4" s="33"/>
      <c r="ZB4" s="33"/>
      <c r="ZC4" s="33"/>
      <c r="ZD4" s="33"/>
      <c r="ZE4" s="33"/>
      <c r="ZF4" s="33"/>
      <c r="ZG4" s="33"/>
      <c r="ZH4" s="33"/>
      <c r="ZI4" s="33"/>
      <c r="ZJ4" s="33"/>
      <c r="ZK4" s="33"/>
      <c r="ZL4" s="33"/>
      <c r="ZM4" s="33"/>
      <c r="ZN4" s="33"/>
      <c r="ZO4" s="33"/>
      <c r="ZP4" s="33"/>
      <c r="ZQ4" s="33"/>
      <c r="ZR4" s="33"/>
      <c r="ZS4" s="33"/>
      <c r="ZT4" s="33"/>
      <c r="ZU4" s="33"/>
      <c r="ZV4" s="33"/>
      <c r="ZW4" s="33"/>
      <c r="ZX4" s="33"/>
      <c r="ZY4" s="33"/>
      <c r="ZZ4" s="33"/>
      <c r="AAA4" s="33"/>
      <c r="AAB4" s="33"/>
      <c r="AAC4" s="33"/>
      <c r="AAD4" s="33"/>
      <c r="AAE4" s="33"/>
      <c r="AAF4" s="33"/>
      <c r="AAG4" s="33"/>
      <c r="AAH4" s="33"/>
      <c r="AAI4" s="33"/>
      <c r="AAJ4" s="33"/>
      <c r="AAK4" s="33"/>
      <c r="AAL4" s="33"/>
      <c r="AAM4" s="33"/>
      <c r="AAN4" s="33"/>
      <c r="AAO4" s="33"/>
      <c r="AAP4" s="33"/>
      <c r="AAQ4" s="33"/>
      <c r="AAR4" s="33"/>
      <c r="AAS4" s="33"/>
      <c r="AAT4" s="33"/>
      <c r="AAU4" s="33"/>
      <c r="AAV4" s="33"/>
      <c r="AAW4" s="33"/>
      <c r="AAX4" s="33"/>
      <c r="AAY4" s="33"/>
      <c r="AAZ4" s="33"/>
      <c r="ABA4" s="33"/>
      <c r="ABB4" s="33"/>
      <c r="ABC4" s="33"/>
      <c r="ABD4" s="33"/>
      <c r="ABE4" s="33"/>
      <c r="ABF4" s="33"/>
      <c r="ABG4" s="33"/>
      <c r="ABH4" s="33"/>
      <c r="ABI4" s="33"/>
      <c r="ABJ4" s="33"/>
      <c r="ABK4" s="33"/>
      <c r="ABL4" s="33"/>
      <c r="ABM4" s="33"/>
      <c r="ABN4" s="33"/>
      <c r="ABO4" s="33"/>
      <c r="ABP4" s="33"/>
      <c r="ABQ4" s="33"/>
      <c r="ABR4" s="33"/>
      <c r="ABS4" s="33"/>
      <c r="ABT4" s="33"/>
      <c r="ABU4" s="33"/>
      <c r="ABV4" s="33"/>
      <c r="ABW4" s="33"/>
      <c r="ABX4" s="33"/>
      <c r="ABY4" s="33"/>
      <c r="ABZ4" s="33"/>
      <c r="ACA4" s="33"/>
      <c r="ACB4" s="33"/>
      <c r="ACC4" s="33"/>
      <c r="ACD4" s="33"/>
      <c r="ACE4" s="33"/>
      <c r="ACF4" s="33"/>
      <c r="ACG4" s="33"/>
      <c r="ACH4" s="33"/>
      <c r="ACI4" s="33"/>
      <c r="ACJ4" s="33"/>
      <c r="ACK4" s="33"/>
      <c r="ACL4" s="33"/>
      <c r="ACM4" s="33"/>
      <c r="ACN4" s="33"/>
      <c r="ACO4" s="33"/>
      <c r="ACP4" s="33"/>
      <c r="ACQ4" s="33"/>
      <c r="ACR4" s="33"/>
      <c r="ACS4" s="33"/>
      <c r="ACT4" s="33"/>
      <c r="ACU4" s="33"/>
      <c r="ACV4" s="33"/>
      <c r="ACW4" s="33"/>
      <c r="ACX4" s="33"/>
      <c r="ACY4" s="33"/>
      <c r="ACZ4" s="33"/>
      <c r="ADA4" s="33"/>
      <c r="ADB4" s="33"/>
      <c r="ADC4" s="33"/>
      <c r="ADD4" s="33"/>
      <c r="ADE4" s="33"/>
      <c r="ADF4" s="33"/>
      <c r="ADG4" s="33"/>
      <c r="ADH4" s="33"/>
      <c r="ADI4" s="33"/>
      <c r="ADJ4" s="33"/>
      <c r="ADK4" s="33"/>
      <c r="ADL4" s="33"/>
      <c r="ADM4" s="33"/>
      <c r="ADN4" s="33"/>
      <c r="ADO4" s="33"/>
      <c r="ADP4" s="33"/>
      <c r="ADQ4" s="33"/>
      <c r="ADR4" s="33"/>
      <c r="ADS4" s="33"/>
      <c r="ADT4" s="33"/>
      <c r="ADU4" s="33"/>
      <c r="ADV4" s="33"/>
      <c r="ADW4" s="33"/>
      <c r="ADX4" s="33"/>
      <c r="ADY4" s="33"/>
      <c r="ADZ4" s="33"/>
      <c r="AEA4" s="33"/>
      <c r="AEB4" s="33"/>
      <c r="AEC4" s="33"/>
      <c r="AED4" s="33"/>
      <c r="AEE4" s="33"/>
      <c r="AEF4" s="33"/>
      <c r="AEG4" s="33"/>
      <c r="AEH4" s="33"/>
      <c r="AEI4" s="33"/>
      <c r="AEJ4" s="33"/>
      <c r="AEK4" s="33"/>
      <c r="AEL4" s="33"/>
      <c r="AEM4" s="33"/>
      <c r="AEN4" s="33"/>
      <c r="AEO4" s="33"/>
      <c r="AEP4" s="33"/>
      <c r="AEQ4" s="33"/>
      <c r="AER4" s="33"/>
      <c r="AES4" s="33"/>
      <c r="AET4" s="33"/>
      <c r="AEU4" s="33"/>
      <c r="AEV4" s="33"/>
      <c r="AEW4" s="33"/>
      <c r="AEX4" s="33"/>
      <c r="AEY4" s="33"/>
      <c r="AEZ4" s="33"/>
      <c r="AFA4" s="33"/>
      <c r="AFB4" s="33"/>
      <c r="AFC4" s="33"/>
      <c r="AFD4" s="33"/>
      <c r="AFE4" s="33"/>
      <c r="AFF4" s="33"/>
      <c r="AFG4" s="33"/>
      <c r="AFH4" s="33"/>
      <c r="AFI4" s="33"/>
      <c r="AFJ4" s="33"/>
      <c r="AFK4" s="33"/>
      <c r="AFL4" s="33"/>
      <c r="AFM4" s="33"/>
      <c r="AFN4" s="33"/>
      <c r="AFO4" s="33"/>
      <c r="AFP4" s="33"/>
      <c r="AFQ4" s="33"/>
      <c r="AFR4" s="33"/>
      <c r="AFS4" s="33"/>
      <c r="AFT4" s="33"/>
      <c r="AFU4" s="33"/>
      <c r="AFV4" s="33"/>
      <c r="AFW4" s="33"/>
      <c r="AFX4" s="33"/>
      <c r="AFY4" s="33"/>
      <c r="AFZ4" s="33"/>
      <c r="AGA4" s="33"/>
      <c r="AGB4" s="33"/>
      <c r="AGC4" s="33"/>
      <c r="AGD4" s="33"/>
      <c r="AGE4" s="33"/>
      <c r="AGF4" s="33"/>
      <c r="AGG4" s="33"/>
      <c r="AGH4" s="33"/>
      <c r="AGI4" s="33"/>
      <c r="AGJ4" s="33"/>
      <c r="AGK4" s="33"/>
      <c r="AGL4" s="33"/>
      <c r="AGM4" s="33"/>
      <c r="AGN4" s="33"/>
      <c r="AGO4" s="33"/>
      <c r="AGP4" s="33"/>
      <c r="AGQ4" s="33"/>
      <c r="AGR4" s="33"/>
      <c r="AGS4" s="33"/>
      <c r="AGT4" s="33"/>
      <c r="AGU4" s="33"/>
      <c r="AGV4" s="33"/>
      <c r="AGW4" s="33"/>
      <c r="AGX4" s="33"/>
      <c r="AGY4" s="33"/>
      <c r="AGZ4" s="33"/>
      <c r="AHA4" s="33"/>
      <c r="AHB4" s="33"/>
      <c r="AHC4" s="33"/>
      <c r="AHD4" s="33"/>
      <c r="AHE4" s="33"/>
      <c r="AHF4" s="33"/>
      <c r="AHG4" s="33"/>
      <c r="AHH4" s="33"/>
      <c r="AHI4" s="33"/>
      <c r="AHJ4" s="33"/>
      <c r="AHK4" s="33"/>
      <c r="AHL4" s="33"/>
      <c r="AHM4" s="33"/>
      <c r="AHN4" s="33"/>
      <c r="AHO4" s="33"/>
      <c r="AHP4" s="33"/>
      <c r="AHQ4" s="33"/>
      <c r="AHR4" s="33"/>
      <c r="AHS4" s="33"/>
      <c r="AHT4" s="33"/>
      <c r="AHU4" s="33"/>
      <c r="AHV4" s="33"/>
      <c r="AHW4" s="33"/>
      <c r="AHX4" s="33"/>
      <c r="AHY4" s="33"/>
      <c r="AHZ4" s="33"/>
      <c r="AIA4" s="33"/>
      <c r="AIB4" s="33"/>
      <c r="AIC4" s="33"/>
      <c r="AID4" s="33"/>
      <c r="AIE4" s="33"/>
      <c r="AIF4" s="33"/>
      <c r="AIG4" s="33"/>
      <c r="AIH4" s="33"/>
      <c r="AII4" s="33"/>
      <c r="AIJ4" s="33"/>
      <c r="AIK4" s="33"/>
      <c r="AIL4" s="33"/>
      <c r="AIM4" s="33"/>
      <c r="AIN4" s="33"/>
      <c r="AIO4" s="33"/>
      <c r="AIP4" s="33"/>
      <c r="AIQ4" s="33"/>
      <c r="AIR4" s="33"/>
      <c r="AIS4" s="33"/>
      <c r="AIT4" s="33"/>
      <c r="AIU4" s="33"/>
      <c r="AIV4" s="33"/>
      <c r="AIW4" s="33"/>
      <c r="AIX4" s="33"/>
      <c r="AIY4" s="33"/>
      <c r="AIZ4" s="33"/>
      <c r="AJA4" s="33"/>
      <c r="AJB4" s="33"/>
      <c r="AJC4" s="33"/>
      <c r="AJD4" s="33"/>
      <c r="AJE4" s="33"/>
      <c r="AJF4" s="33"/>
      <c r="AJG4" s="33"/>
      <c r="AJH4" s="33"/>
      <c r="AJI4" s="33"/>
      <c r="AJJ4" s="33"/>
      <c r="AJK4" s="33"/>
      <c r="AJL4" s="33"/>
      <c r="AJM4" s="33"/>
      <c r="AJN4" s="33"/>
      <c r="AJO4" s="33"/>
      <c r="AJP4" s="33"/>
      <c r="AJQ4" s="33"/>
      <c r="AJR4" s="33"/>
      <c r="AJS4" s="33"/>
      <c r="AJT4" s="33"/>
      <c r="AJU4" s="33"/>
      <c r="AJV4" s="33"/>
      <c r="AJW4" s="33"/>
      <c r="AJX4" s="33"/>
      <c r="AJY4" s="33"/>
      <c r="AJZ4" s="33"/>
      <c r="AKA4" s="33"/>
      <c r="AKB4" s="33"/>
      <c r="AKC4" s="33"/>
      <c r="AKD4" s="33"/>
      <c r="AKE4" s="33"/>
      <c r="AKF4" s="33"/>
      <c r="AKG4" s="33"/>
      <c r="AKH4" s="33"/>
      <c r="AKI4" s="33"/>
      <c r="AKJ4" s="33"/>
      <c r="AKK4" s="33"/>
      <c r="AKL4" s="33"/>
      <c r="AKM4" s="33"/>
      <c r="AKN4" s="33"/>
      <c r="AKO4" s="33"/>
      <c r="AKP4" s="33"/>
      <c r="AKQ4" s="33"/>
      <c r="AKR4" s="33"/>
      <c r="AKS4" s="33"/>
      <c r="AKT4" s="33"/>
      <c r="AKU4" s="33"/>
      <c r="AKV4" s="33"/>
      <c r="AKW4" s="33"/>
      <c r="AKX4" s="33"/>
      <c r="AKY4" s="33"/>
      <c r="AKZ4" s="33"/>
      <c r="ALA4" s="33"/>
      <c r="ALB4" s="33"/>
      <c r="ALC4" s="33"/>
      <c r="ALD4" s="33"/>
      <c r="ALE4" s="33"/>
      <c r="ALF4" s="33"/>
      <c r="ALG4" s="33"/>
      <c r="ALH4" s="33"/>
      <c r="ALI4" s="33"/>
      <c r="ALJ4" s="33"/>
      <c r="ALK4" s="33"/>
      <c r="ALL4" s="33"/>
      <c r="ALM4" s="33"/>
      <c r="ALN4" s="33"/>
      <c r="ALO4" s="33"/>
      <c r="ALP4" s="33"/>
      <c r="ALQ4" s="33"/>
      <c r="ALR4" s="33"/>
      <c r="ALS4" s="33"/>
      <c r="ALT4" s="33"/>
      <c r="ALU4" s="33"/>
      <c r="ALV4" s="33"/>
      <c r="ALW4" s="33"/>
      <c r="ALX4" s="33"/>
      <c r="ALY4" s="33"/>
      <c r="ALZ4" s="33"/>
      <c r="AMA4" s="33"/>
      <c r="AMB4" s="33"/>
      <c r="AMC4" s="33"/>
      <c r="AMD4" s="33"/>
      <c r="AME4" s="33"/>
      <c r="AMF4" s="33"/>
      <c r="AMG4" s="33"/>
      <c r="AMH4" s="33"/>
      <c r="AMI4" s="33"/>
      <c r="AMJ4" s="33"/>
      <c r="AMK4" s="33"/>
      <c r="AML4" s="33"/>
      <c r="AMM4" s="33"/>
      <c r="AMN4" s="33"/>
      <c r="AMO4" s="33"/>
      <c r="AMP4" s="33"/>
      <c r="AMQ4" s="33"/>
      <c r="AMR4" s="33"/>
      <c r="AMS4" s="33"/>
      <c r="AMT4" s="33"/>
      <c r="AMU4" s="33"/>
      <c r="AMV4" s="33"/>
      <c r="AMW4" s="33"/>
      <c r="AMX4" s="33"/>
      <c r="AMY4" s="33"/>
      <c r="AMZ4" s="33"/>
      <c r="ANA4" s="33"/>
      <c r="ANB4" s="33"/>
      <c r="ANC4" s="33"/>
      <c r="AND4" s="33"/>
      <c r="ANE4" s="33"/>
      <c r="ANF4" s="33"/>
      <c r="ANG4" s="33"/>
      <c r="ANH4" s="33"/>
      <c r="ANI4" s="33"/>
      <c r="ANJ4" s="33"/>
      <c r="ANK4" s="33"/>
      <c r="ANL4" s="33"/>
      <c r="ANM4" s="33"/>
      <c r="ANN4" s="33"/>
      <c r="ANO4" s="33"/>
      <c r="ANP4" s="33"/>
      <c r="ANQ4" s="33"/>
      <c r="ANR4" s="33"/>
      <c r="ANS4" s="33"/>
      <c r="ANT4" s="33"/>
      <c r="ANU4" s="33"/>
      <c r="ANV4" s="33"/>
      <c r="ANW4" s="33"/>
      <c r="ANX4" s="33"/>
      <c r="ANY4" s="33"/>
      <c r="ANZ4" s="33"/>
      <c r="AOA4" s="33"/>
      <c r="AOB4" s="33"/>
      <c r="AOC4" s="33"/>
      <c r="AOD4" s="33"/>
      <c r="AOE4" s="33"/>
      <c r="AOF4" s="33"/>
      <c r="AOG4" s="33"/>
      <c r="AOH4" s="33"/>
      <c r="AOI4" s="33"/>
      <c r="AOJ4" s="33"/>
      <c r="AOK4" s="33"/>
      <c r="AOL4" s="33"/>
      <c r="AOM4" s="33"/>
      <c r="AON4" s="33"/>
      <c r="AOO4" s="33"/>
      <c r="AOP4" s="33"/>
      <c r="AOQ4" s="33"/>
      <c r="AOR4" s="33"/>
      <c r="AOS4" s="33"/>
      <c r="AOT4" s="33"/>
      <c r="AOU4" s="33"/>
      <c r="AOV4" s="33"/>
      <c r="AOW4" s="33"/>
      <c r="AOX4" s="33"/>
      <c r="AOY4" s="33"/>
      <c r="AOZ4" s="33"/>
      <c r="APA4" s="33"/>
      <c r="APB4" s="33"/>
      <c r="APC4" s="33"/>
      <c r="APD4" s="33"/>
      <c r="APE4" s="33"/>
      <c r="APF4" s="33"/>
      <c r="APG4" s="33"/>
      <c r="APH4" s="33"/>
      <c r="API4" s="33"/>
      <c r="APJ4" s="33"/>
      <c r="APK4" s="33"/>
      <c r="APL4" s="33"/>
      <c r="APM4" s="33"/>
      <c r="APN4" s="33"/>
      <c r="APO4" s="33"/>
      <c r="APP4" s="33"/>
      <c r="APQ4" s="33"/>
      <c r="APR4" s="33"/>
      <c r="APS4" s="33"/>
      <c r="APT4" s="33"/>
      <c r="APU4" s="33"/>
      <c r="APV4" s="33"/>
      <c r="APW4" s="33"/>
      <c r="APX4" s="33"/>
      <c r="APY4" s="33"/>
      <c r="APZ4" s="33"/>
      <c r="AQA4" s="33"/>
      <c r="AQB4" s="33"/>
      <c r="AQC4" s="33"/>
      <c r="AQD4" s="33"/>
      <c r="AQE4" s="33"/>
      <c r="AQF4" s="33"/>
      <c r="AQG4" s="33"/>
      <c r="AQH4" s="33"/>
      <c r="AQI4" s="33"/>
      <c r="AQJ4" s="33"/>
      <c r="AQK4" s="33"/>
      <c r="AQL4" s="33"/>
      <c r="AQM4" s="33"/>
      <c r="AQN4" s="33"/>
      <c r="AQO4" s="33"/>
      <c r="AQP4" s="33"/>
      <c r="AQQ4" s="33"/>
      <c r="AQR4" s="33"/>
      <c r="AQS4" s="33"/>
      <c r="AQT4" s="33"/>
      <c r="AQU4" s="33"/>
      <c r="AQV4" s="33"/>
      <c r="AQW4" s="33"/>
      <c r="AQX4" s="33"/>
      <c r="AQY4" s="33"/>
      <c r="AQZ4" s="33"/>
      <c r="ARA4" s="33"/>
      <c r="ARB4" s="33"/>
      <c r="ARC4" s="33"/>
      <c r="ARD4" s="33"/>
      <c r="ARE4" s="33"/>
      <c r="ARF4" s="33"/>
      <c r="ARG4" s="33"/>
      <c r="ARH4" s="33"/>
      <c r="ARI4" s="33"/>
      <c r="ARJ4" s="33"/>
      <c r="ARK4" s="33"/>
      <c r="ARL4" s="33"/>
      <c r="ARM4" s="33"/>
      <c r="ARN4" s="33"/>
      <c r="ARO4" s="33"/>
      <c r="ARP4" s="33"/>
      <c r="ARQ4" s="33"/>
      <c r="ARR4" s="33"/>
      <c r="ARS4" s="33"/>
      <c r="ART4" s="33"/>
      <c r="ARU4" s="33"/>
      <c r="ARV4" s="33"/>
      <c r="ARW4" s="33"/>
      <c r="ARX4" s="33"/>
      <c r="ARY4" s="33"/>
      <c r="ARZ4" s="33"/>
      <c r="ASA4" s="33"/>
      <c r="ASB4" s="33"/>
      <c r="ASC4" s="33"/>
      <c r="ASD4" s="33"/>
      <c r="ASE4" s="33"/>
      <c r="ASF4" s="33"/>
      <c r="ASG4" s="33"/>
      <c r="ASH4" s="33"/>
      <c r="ASI4" s="33"/>
      <c r="ASJ4" s="33"/>
      <c r="ASK4" s="33"/>
      <c r="ASL4" s="33"/>
      <c r="ASM4" s="33"/>
      <c r="ASN4" s="33"/>
      <c r="ASO4" s="33"/>
      <c r="ASP4" s="33"/>
      <c r="ASQ4" s="33"/>
      <c r="ASR4" s="33"/>
      <c r="ASS4" s="33"/>
      <c r="AST4" s="33"/>
      <c r="ASU4" s="33"/>
      <c r="ASV4" s="33"/>
      <c r="ASW4" s="33"/>
      <c r="ASX4" s="33"/>
      <c r="ASY4" s="33"/>
      <c r="ASZ4" s="33"/>
      <c r="ATA4" s="33"/>
      <c r="ATB4" s="33"/>
      <c r="ATC4" s="33"/>
      <c r="ATD4" s="33"/>
      <c r="ATE4" s="33"/>
      <c r="ATF4" s="33"/>
      <c r="ATG4" s="33"/>
      <c r="ATH4" s="33"/>
      <c r="ATI4" s="33"/>
      <c r="ATJ4" s="33"/>
      <c r="ATK4" s="33"/>
      <c r="ATL4" s="33"/>
      <c r="ATM4" s="33"/>
      <c r="ATN4" s="33"/>
      <c r="ATO4" s="33"/>
      <c r="ATP4" s="33"/>
      <c r="ATQ4" s="33"/>
      <c r="ATR4" s="33"/>
      <c r="ATS4" s="33"/>
      <c r="ATT4" s="33"/>
      <c r="ATU4" s="33"/>
      <c r="ATV4" s="33"/>
      <c r="ATW4" s="33"/>
      <c r="ATX4" s="33"/>
      <c r="ATY4" s="33"/>
      <c r="ATZ4" s="33"/>
      <c r="AUA4" s="33"/>
      <c r="AUB4" s="33"/>
      <c r="AUC4" s="33"/>
      <c r="AUD4" s="33"/>
      <c r="AUE4" s="33"/>
      <c r="AUF4" s="33"/>
      <c r="AUG4" s="33"/>
      <c r="AUH4" s="33"/>
      <c r="AUI4" s="33"/>
      <c r="AUJ4" s="33"/>
      <c r="AUK4" s="33"/>
      <c r="AUL4" s="33"/>
      <c r="AUM4" s="33"/>
      <c r="AUN4" s="33"/>
      <c r="AUO4" s="33"/>
      <c r="AUP4" s="33"/>
      <c r="AUQ4" s="33"/>
      <c r="AUR4" s="33"/>
      <c r="AUS4" s="33"/>
      <c r="AUT4" s="33"/>
      <c r="AUU4" s="33"/>
      <c r="AUV4" s="33"/>
      <c r="AUW4" s="33"/>
      <c r="AUX4" s="33"/>
      <c r="AUY4" s="33"/>
      <c r="AUZ4" s="33"/>
      <c r="AVA4" s="33"/>
      <c r="AVB4" s="33"/>
      <c r="AVC4" s="33"/>
      <c r="AVD4" s="33"/>
      <c r="AVE4" s="33"/>
      <c r="AVF4" s="33"/>
      <c r="AVG4" s="33"/>
      <c r="AVH4" s="33"/>
      <c r="AVI4" s="33"/>
      <c r="AVJ4" s="33"/>
      <c r="AVK4" s="33"/>
      <c r="AVL4" s="33"/>
      <c r="AVM4" s="33"/>
      <c r="AVN4" s="33"/>
      <c r="AVO4" s="33"/>
      <c r="AVP4" s="33"/>
      <c r="AVQ4" s="33"/>
      <c r="AVR4" s="33"/>
      <c r="AVS4" s="33"/>
      <c r="AVT4" s="33"/>
      <c r="AVU4" s="33"/>
      <c r="AVV4" s="33"/>
      <c r="AVW4" s="33"/>
      <c r="AVX4" s="33"/>
      <c r="AVY4" s="33"/>
      <c r="AVZ4" s="33"/>
      <c r="AWA4" s="33"/>
      <c r="AWB4" s="33"/>
      <c r="AWC4" s="33"/>
      <c r="AWD4" s="33"/>
      <c r="AWE4" s="33"/>
      <c r="AWF4" s="33"/>
      <c r="AWG4" s="33"/>
      <c r="AWH4" s="33"/>
      <c r="AWI4" s="33"/>
      <c r="AWJ4" s="33"/>
      <c r="AWK4" s="33"/>
      <c r="AWL4" s="33"/>
      <c r="AWM4" s="33"/>
      <c r="AWN4" s="33"/>
      <c r="AWO4" s="33"/>
      <c r="AWP4" s="33"/>
      <c r="AWQ4" s="33"/>
      <c r="AWR4" s="33"/>
      <c r="AWS4" s="33"/>
      <c r="AWT4" s="33"/>
      <c r="AWU4" s="33"/>
      <c r="AWV4" s="33"/>
      <c r="AWW4" s="33"/>
      <c r="AWX4" s="33"/>
      <c r="AWY4" s="33"/>
      <c r="AWZ4" s="33"/>
      <c r="AXA4" s="33"/>
      <c r="AXB4" s="33"/>
      <c r="AXC4" s="33"/>
      <c r="AXD4" s="33"/>
      <c r="AXE4" s="33"/>
      <c r="AXF4" s="33"/>
      <c r="AXG4" s="33"/>
      <c r="AXH4" s="33"/>
      <c r="AXI4" s="33"/>
      <c r="AXJ4" s="33"/>
      <c r="AXK4" s="33"/>
      <c r="AXL4" s="33"/>
      <c r="AXM4" s="33"/>
      <c r="AXN4" s="33"/>
      <c r="AXO4" s="33"/>
      <c r="AXP4" s="33"/>
      <c r="AXQ4" s="33"/>
      <c r="AXR4" s="33"/>
      <c r="AXS4" s="33"/>
      <c r="AXT4" s="33"/>
      <c r="AXU4" s="33"/>
      <c r="AXV4" s="33"/>
      <c r="AXW4" s="33"/>
      <c r="AXX4" s="33"/>
      <c r="AXY4" s="33"/>
      <c r="AXZ4" s="33"/>
      <c r="AYA4" s="33"/>
      <c r="AYB4" s="33"/>
      <c r="AYC4" s="33"/>
      <c r="AYD4" s="33"/>
      <c r="AYE4" s="33"/>
      <c r="AYF4" s="33"/>
      <c r="AYG4" s="33"/>
      <c r="AYH4" s="33"/>
      <c r="AYI4" s="33"/>
      <c r="AYJ4" s="33"/>
      <c r="AYK4" s="33"/>
      <c r="AYL4" s="33"/>
      <c r="AYM4" s="33"/>
      <c r="AYN4" s="33"/>
      <c r="AYO4" s="33"/>
      <c r="AYP4" s="33"/>
      <c r="AYQ4" s="33"/>
      <c r="AYR4" s="33"/>
      <c r="AYS4" s="33"/>
      <c r="AYT4" s="33"/>
      <c r="AYU4" s="33"/>
      <c r="AYV4" s="33"/>
      <c r="AYW4" s="33"/>
      <c r="AYX4" s="33"/>
      <c r="AYY4" s="33"/>
      <c r="AYZ4" s="33"/>
      <c r="AZA4" s="33"/>
      <c r="AZB4" s="33"/>
      <c r="AZC4" s="33"/>
      <c r="AZD4" s="33"/>
      <c r="AZE4" s="33"/>
      <c r="AZF4" s="33"/>
      <c r="AZG4" s="33"/>
      <c r="AZH4" s="33"/>
      <c r="AZI4" s="33"/>
      <c r="AZJ4" s="33"/>
      <c r="AZK4" s="33"/>
      <c r="AZL4" s="33"/>
      <c r="AZM4" s="33"/>
      <c r="AZN4" s="33"/>
      <c r="AZO4" s="33"/>
      <c r="AZP4" s="33"/>
      <c r="AZQ4" s="33"/>
      <c r="AZR4" s="33"/>
      <c r="AZS4" s="33"/>
      <c r="AZT4" s="33"/>
      <c r="AZU4" s="33"/>
      <c r="AZV4" s="33"/>
      <c r="AZW4" s="33"/>
      <c r="AZX4" s="33"/>
      <c r="AZY4" s="33"/>
      <c r="AZZ4" s="33"/>
      <c r="BAA4" s="33"/>
      <c r="BAB4" s="33"/>
      <c r="BAC4" s="33"/>
      <c r="BAD4" s="33"/>
      <c r="BAE4" s="33"/>
      <c r="BAF4" s="33"/>
      <c r="BAG4" s="33"/>
      <c r="BAH4" s="33"/>
      <c r="BAI4" s="33"/>
      <c r="BAJ4" s="33"/>
      <c r="BAK4" s="33"/>
      <c r="BAL4" s="33"/>
      <c r="BAM4" s="33"/>
      <c r="BAN4" s="33"/>
      <c r="BAO4" s="33"/>
      <c r="BAP4" s="33"/>
      <c r="BAQ4" s="33"/>
      <c r="BAR4" s="33"/>
      <c r="BAS4" s="33"/>
      <c r="BAT4" s="33"/>
      <c r="BAU4" s="33"/>
      <c r="BAV4" s="33"/>
      <c r="BAW4" s="33"/>
      <c r="BAX4" s="33"/>
      <c r="BAY4" s="33"/>
      <c r="BAZ4" s="33"/>
      <c r="BBA4" s="33"/>
      <c r="BBB4" s="33"/>
      <c r="BBC4" s="33"/>
      <c r="BBD4" s="33"/>
      <c r="BBE4" s="33"/>
      <c r="BBF4" s="33"/>
      <c r="BBG4" s="33"/>
      <c r="BBH4" s="33"/>
      <c r="BBI4" s="33"/>
      <c r="BBJ4" s="33"/>
      <c r="BBK4" s="33"/>
      <c r="BBL4" s="33"/>
      <c r="BBM4" s="33"/>
      <c r="BBN4" s="33"/>
      <c r="BBO4" s="33"/>
      <c r="BBP4" s="33"/>
      <c r="BBQ4" s="33"/>
      <c r="BBR4" s="33"/>
      <c r="BBS4" s="33"/>
      <c r="BBT4" s="33"/>
      <c r="BBU4" s="33"/>
      <c r="BBV4" s="33"/>
      <c r="BBW4" s="33"/>
      <c r="BBX4" s="33"/>
      <c r="BBY4" s="33"/>
      <c r="BBZ4" s="33"/>
      <c r="BCA4" s="33"/>
      <c r="BCB4" s="33"/>
      <c r="BCC4" s="33"/>
      <c r="BCD4" s="33"/>
      <c r="BCE4" s="33"/>
      <c r="BCF4" s="33"/>
      <c r="BCG4" s="33"/>
      <c r="BCH4" s="33"/>
      <c r="BCI4" s="33"/>
      <c r="BCJ4" s="33"/>
      <c r="BCK4" s="33"/>
      <c r="BCL4" s="33"/>
      <c r="BCM4" s="33"/>
      <c r="BCN4" s="33"/>
      <c r="BCO4" s="33"/>
      <c r="BCP4" s="33"/>
      <c r="BCQ4" s="33"/>
      <c r="BCR4" s="33"/>
      <c r="BCS4" s="33"/>
      <c r="BCT4" s="33"/>
      <c r="BCU4" s="33"/>
      <c r="BCV4" s="33"/>
      <c r="BCW4" s="33"/>
      <c r="BCX4" s="33"/>
      <c r="BCY4" s="33"/>
      <c r="BCZ4" s="33"/>
      <c r="BDA4" s="33"/>
      <c r="BDB4" s="33"/>
      <c r="BDC4" s="33"/>
      <c r="BDD4" s="33"/>
      <c r="BDE4" s="33"/>
      <c r="BDF4" s="33"/>
      <c r="BDG4" s="33"/>
      <c r="BDH4" s="33"/>
      <c r="BDI4" s="33"/>
      <c r="BDJ4" s="33"/>
      <c r="BDK4" s="33"/>
      <c r="BDL4" s="33"/>
      <c r="BDM4" s="33"/>
      <c r="BDN4" s="33"/>
      <c r="BDO4" s="33"/>
      <c r="BDP4" s="33"/>
      <c r="BDQ4" s="33"/>
      <c r="BDR4" s="33"/>
      <c r="BDS4" s="33"/>
      <c r="BDT4" s="33"/>
      <c r="BDU4" s="33"/>
      <c r="BDV4" s="33"/>
      <c r="BDW4" s="33"/>
      <c r="BDX4" s="33"/>
      <c r="BDY4" s="33"/>
      <c r="BDZ4" s="33"/>
      <c r="BEA4" s="33"/>
      <c r="BEB4" s="33"/>
      <c r="BEC4" s="33"/>
      <c r="BED4" s="33"/>
      <c r="BEE4" s="33"/>
      <c r="BEF4" s="33"/>
      <c r="BEG4" s="33"/>
      <c r="BEH4" s="33"/>
      <c r="BEI4" s="33"/>
      <c r="BEJ4" s="33"/>
      <c r="BEK4" s="33"/>
      <c r="BEL4" s="33"/>
      <c r="BEM4" s="33"/>
      <c r="BEN4" s="33"/>
      <c r="BEO4" s="33"/>
      <c r="BEP4" s="33"/>
      <c r="BEQ4" s="33"/>
      <c r="BER4" s="33"/>
      <c r="BES4" s="33"/>
      <c r="BET4" s="33"/>
      <c r="BEU4" s="33"/>
      <c r="BEV4" s="33"/>
      <c r="BEW4" s="33"/>
      <c r="BEX4" s="33"/>
      <c r="BEY4" s="33"/>
      <c r="BEZ4" s="33"/>
      <c r="BFA4" s="33"/>
      <c r="BFB4" s="33"/>
      <c r="BFC4" s="33"/>
      <c r="BFD4" s="33"/>
      <c r="BFE4" s="33"/>
      <c r="BFF4" s="33"/>
      <c r="BFG4" s="33"/>
      <c r="BFH4" s="33"/>
      <c r="BFI4" s="33"/>
      <c r="BFJ4" s="33"/>
      <c r="BFK4" s="33"/>
      <c r="BFL4" s="33"/>
      <c r="BFM4" s="33"/>
      <c r="BFN4" s="33"/>
      <c r="BFO4" s="33"/>
      <c r="BFP4" s="33"/>
      <c r="BFQ4" s="33"/>
      <c r="BFR4" s="33"/>
      <c r="BFS4" s="33"/>
      <c r="BFT4" s="33"/>
      <c r="BFU4" s="33"/>
      <c r="BFV4" s="33"/>
      <c r="BFW4" s="33"/>
      <c r="BFX4" s="33"/>
      <c r="BFY4" s="33"/>
      <c r="BFZ4" s="33"/>
      <c r="BGA4" s="33"/>
      <c r="BGB4" s="33"/>
      <c r="BGC4" s="33"/>
      <c r="BGD4" s="33"/>
      <c r="BGE4" s="33"/>
      <c r="BGF4" s="33"/>
      <c r="BGG4" s="33"/>
      <c r="BGH4" s="33"/>
      <c r="BGI4" s="33"/>
      <c r="BGJ4" s="33"/>
      <c r="BGK4" s="33"/>
      <c r="BGL4" s="33"/>
      <c r="BGM4" s="33"/>
      <c r="BGN4" s="33"/>
      <c r="BGO4" s="33"/>
      <c r="BGP4" s="33"/>
      <c r="BGQ4" s="33"/>
      <c r="BGR4" s="33"/>
      <c r="BGS4" s="33"/>
      <c r="BGT4" s="33"/>
      <c r="BGU4" s="33"/>
      <c r="BGV4" s="33"/>
      <c r="BGW4" s="33"/>
      <c r="BGX4" s="33"/>
      <c r="BGY4" s="33"/>
      <c r="BGZ4" s="33"/>
      <c r="BHA4" s="33"/>
      <c r="BHB4" s="33"/>
      <c r="BHC4" s="33"/>
      <c r="BHD4" s="33"/>
      <c r="BHE4" s="33"/>
      <c r="BHF4" s="33"/>
      <c r="BHG4" s="33"/>
      <c r="BHH4" s="33"/>
      <c r="BHI4" s="33"/>
      <c r="BHJ4" s="33"/>
      <c r="BHK4" s="33"/>
      <c r="BHL4" s="33"/>
      <c r="BHM4" s="33"/>
      <c r="BHN4" s="33"/>
      <c r="BHO4" s="33"/>
      <c r="BHP4" s="33"/>
      <c r="BHQ4" s="33"/>
      <c r="BHR4" s="33"/>
      <c r="BHS4" s="33"/>
      <c r="BHT4" s="33"/>
      <c r="BHU4" s="33"/>
      <c r="BHV4" s="33"/>
      <c r="BHW4" s="33"/>
      <c r="BHX4" s="33"/>
      <c r="BHY4" s="33"/>
      <c r="BHZ4" s="33"/>
      <c r="BIA4" s="33"/>
      <c r="BIB4" s="33"/>
      <c r="BIC4" s="33"/>
      <c r="BID4" s="33"/>
      <c r="BIE4" s="33"/>
      <c r="BIF4" s="33"/>
      <c r="BIG4" s="33"/>
      <c r="BIH4" s="33"/>
      <c r="BII4" s="33"/>
      <c r="BIJ4" s="33"/>
      <c r="BIK4" s="33"/>
      <c r="BIL4" s="33"/>
      <c r="BIM4" s="33"/>
      <c r="BIN4" s="33"/>
      <c r="BIO4" s="33"/>
      <c r="BIP4" s="33"/>
      <c r="BIQ4" s="33"/>
      <c r="BIR4" s="33"/>
      <c r="BIS4" s="33"/>
      <c r="BIT4" s="33"/>
      <c r="BIU4" s="33"/>
      <c r="BIV4" s="33"/>
      <c r="BIW4" s="33"/>
      <c r="BIX4" s="33"/>
      <c r="BIY4" s="33"/>
      <c r="BIZ4" s="33"/>
      <c r="BJA4" s="33"/>
      <c r="BJB4" s="33"/>
      <c r="BJC4" s="33"/>
      <c r="BJD4" s="33"/>
      <c r="BJE4" s="33"/>
      <c r="BJF4" s="33"/>
      <c r="BJG4" s="33"/>
      <c r="BJH4" s="33"/>
      <c r="BJI4" s="33"/>
      <c r="BJJ4" s="33"/>
      <c r="BJK4" s="33"/>
      <c r="BJL4" s="33"/>
      <c r="BJM4" s="33"/>
      <c r="BJN4" s="33"/>
      <c r="BJO4" s="33"/>
      <c r="BJP4" s="33"/>
      <c r="BJQ4" s="33"/>
      <c r="BJR4" s="33"/>
      <c r="BJS4" s="33"/>
      <c r="BJT4" s="33"/>
      <c r="BJU4" s="33"/>
      <c r="BJV4" s="33"/>
      <c r="BJW4" s="33"/>
      <c r="BJX4" s="33"/>
      <c r="BJY4" s="33"/>
      <c r="BJZ4" s="33"/>
      <c r="BKA4" s="33"/>
      <c r="BKB4" s="33"/>
      <c r="BKC4" s="33"/>
      <c r="BKD4" s="33"/>
      <c r="BKE4" s="33"/>
      <c r="BKF4" s="33"/>
      <c r="BKG4" s="33"/>
      <c r="BKH4" s="33"/>
      <c r="BKI4" s="33"/>
      <c r="BKJ4" s="33"/>
      <c r="BKK4" s="33"/>
      <c r="BKL4" s="33"/>
      <c r="BKM4" s="33"/>
      <c r="BKN4" s="33"/>
      <c r="BKO4" s="33"/>
      <c r="BKP4" s="33"/>
      <c r="BKQ4" s="33"/>
      <c r="BKR4" s="33"/>
      <c r="BKS4" s="33"/>
      <c r="BKT4" s="33"/>
      <c r="BKU4" s="33"/>
      <c r="BKV4" s="33"/>
      <c r="BKW4" s="33"/>
      <c r="BKX4" s="33"/>
      <c r="BKY4" s="33"/>
      <c r="BKZ4" s="33"/>
      <c r="BLA4" s="33"/>
      <c r="BLB4" s="33"/>
      <c r="BLC4" s="33"/>
      <c r="BLD4" s="33"/>
      <c r="BLE4" s="33"/>
      <c r="BLF4" s="33"/>
      <c r="BLG4" s="33"/>
      <c r="BLH4" s="33"/>
      <c r="BLI4" s="33"/>
      <c r="BLJ4" s="33"/>
      <c r="BLK4" s="33"/>
      <c r="BLL4" s="33"/>
      <c r="BLM4" s="33"/>
      <c r="BLN4" s="33"/>
      <c r="BLO4" s="33"/>
      <c r="BLP4" s="33"/>
      <c r="BLQ4" s="33"/>
      <c r="BLR4" s="33"/>
      <c r="BLS4" s="33"/>
      <c r="BLT4" s="33"/>
      <c r="BLU4" s="33"/>
      <c r="BLV4" s="33"/>
      <c r="BLW4" s="33"/>
      <c r="BLX4" s="33"/>
      <c r="BLY4" s="33"/>
      <c r="BLZ4" s="33"/>
      <c r="BMA4" s="33"/>
      <c r="BMB4" s="33"/>
      <c r="BMC4" s="33"/>
      <c r="BMD4" s="33"/>
      <c r="BME4" s="33"/>
      <c r="BMF4" s="33"/>
      <c r="BMG4" s="33"/>
      <c r="BMH4" s="33"/>
      <c r="BMI4" s="33"/>
      <c r="BMJ4" s="33"/>
      <c r="BMK4" s="33"/>
      <c r="BML4" s="33"/>
      <c r="BMM4" s="33"/>
      <c r="BMN4" s="33"/>
      <c r="BMO4" s="33"/>
      <c r="BMP4" s="33"/>
      <c r="BMQ4" s="33"/>
      <c r="BMR4" s="33"/>
      <c r="BMS4" s="33"/>
      <c r="BMT4" s="33"/>
      <c r="BMU4" s="33"/>
      <c r="BMV4" s="33"/>
      <c r="BMW4" s="33"/>
      <c r="BMX4" s="33"/>
      <c r="BMY4" s="33"/>
      <c r="BMZ4" s="33"/>
      <c r="BNA4" s="33"/>
      <c r="BNB4" s="33"/>
      <c r="BNC4" s="33"/>
      <c r="BND4" s="33"/>
      <c r="BNE4" s="33"/>
      <c r="BNF4" s="33"/>
      <c r="BNG4" s="33"/>
      <c r="BNH4" s="33"/>
      <c r="BNI4" s="33"/>
      <c r="BNJ4" s="33"/>
      <c r="BNK4" s="33"/>
      <c r="BNL4" s="33"/>
      <c r="BNM4" s="33"/>
      <c r="BNN4" s="33"/>
      <c r="BNO4" s="33"/>
      <c r="BNP4" s="33"/>
      <c r="BNQ4" s="33"/>
      <c r="BNR4" s="33"/>
      <c r="BNS4" s="33"/>
      <c r="BNT4" s="33"/>
      <c r="BNU4" s="33"/>
      <c r="BNV4" s="33"/>
      <c r="BNW4" s="33"/>
      <c r="BNX4" s="33"/>
      <c r="BNY4" s="33"/>
      <c r="BNZ4" s="33"/>
      <c r="BOA4" s="33"/>
      <c r="BOB4" s="33"/>
      <c r="BOC4" s="33"/>
      <c r="BOD4" s="33"/>
      <c r="BOE4" s="33"/>
      <c r="BOF4" s="33"/>
      <c r="BOG4" s="33"/>
      <c r="BOH4" s="33"/>
      <c r="BOI4" s="33"/>
      <c r="BOJ4" s="33"/>
      <c r="BOK4" s="33"/>
      <c r="BOL4" s="33"/>
      <c r="BOM4" s="33"/>
      <c r="BON4" s="33"/>
      <c r="BOO4" s="33"/>
      <c r="BOP4" s="33"/>
      <c r="BOQ4" s="33"/>
      <c r="BOR4" s="33"/>
      <c r="BOS4" s="33"/>
      <c r="BOT4" s="33"/>
      <c r="BOU4" s="33"/>
      <c r="BOV4" s="33"/>
      <c r="BOW4" s="33"/>
      <c r="BOX4" s="33"/>
      <c r="BOY4" s="33"/>
      <c r="BOZ4" s="33"/>
      <c r="BPA4" s="33"/>
      <c r="BPB4" s="33"/>
      <c r="BPC4" s="33"/>
      <c r="BPD4" s="33"/>
      <c r="BPE4" s="33"/>
      <c r="BPF4" s="33"/>
      <c r="BPG4" s="33"/>
      <c r="BPH4" s="33"/>
      <c r="BPI4" s="33"/>
      <c r="BPJ4" s="33"/>
      <c r="BPK4" s="33"/>
      <c r="BPL4" s="33"/>
      <c r="BPM4" s="33"/>
      <c r="BPN4" s="33"/>
      <c r="BPO4" s="33"/>
      <c r="BPP4" s="33"/>
      <c r="BPQ4" s="33"/>
      <c r="BPR4" s="33"/>
      <c r="BPS4" s="33"/>
      <c r="BPT4" s="33"/>
      <c r="BPU4" s="33"/>
      <c r="BPV4" s="33"/>
      <c r="BPW4" s="33"/>
      <c r="BPX4" s="33"/>
      <c r="BPY4" s="33"/>
      <c r="BPZ4" s="33"/>
      <c r="BQA4" s="33"/>
      <c r="BQB4" s="33"/>
      <c r="BQC4" s="33"/>
      <c r="BQD4" s="33"/>
      <c r="BQE4" s="33"/>
      <c r="BQF4" s="33"/>
      <c r="BQG4" s="33"/>
      <c r="BQH4" s="33"/>
      <c r="BQI4" s="33"/>
      <c r="BQJ4" s="33"/>
      <c r="BQK4" s="33"/>
      <c r="BQL4" s="33"/>
      <c r="BQM4" s="33"/>
      <c r="BQN4" s="33"/>
      <c r="BQO4" s="33"/>
      <c r="BQP4" s="33"/>
      <c r="BQQ4" s="33"/>
      <c r="BQR4" s="33"/>
      <c r="BQS4" s="33"/>
      <c r="BQT4" s="33"/>
      <c r="BQU4" s="33"/>
      <c r="BQV4" s="33"/>
      <c r="BQW4" s="33"/>
      <c r="BQX4" s="33"/>
      <c r="BQY4" s="33"/>
      <c r="BQZ4" s="33"/>
      <c r="BRA4" s="33"/>
      <c r="BRB4" s="33"/>
      <c r="BRC4" s="33"/>
      <c r="BRD4" s="33"/>
      <c r="BRE4" s="33"/>
      <c r="BRF4" s="33"/>
      <c r="BRG4" s="33"/>
      <c r="BRH4" s="33"/>
      <c r="BRI4" s="33"/>
      <c r="BRJ4" s="33"/>
      <c r="BRK4" s="33"/>
      <c r="BRL4" s="33"/>
      <c r="BRM4" s="33"/>
      <c r="BRN4" s="33"/>
      <c r="BRO4" s="33"/>
      <c r="BRP4" s="33"/>
      <c r="BRQ4" s="33"/>
      <c r="BRR4" s="33"/>
      <c r="BRS4" s="33"/>
      <c r="BRT4" s="33"/>
      <c r="BRU4" s="33"/>
      <c r="BRV4" s="33"/>
      <c r="BRW4" s="33"/>
      <c r="BRX4" s="33"/>
      <c r="BRY4" s="33"/>
      <c r="BRZ4" s="33"/>
      <c r="BSA4" s="33"/>
      <c r="BSB4" s="33"/>
      <c r="BSC4" s="33"/>
      <c r="BSD4" s="33"/>
      <c r="BSE4" s="33"/>
      <c r="BSF4" s="33"/>
      <c r="BSG4" s="33"/>
      <c r="BSH4" s="33"/>
      <c r="BSI4" s="33"/>
      <c r="BSJ4" s="33"/>
      <c r="BSK4" s="33"/>
      <c r="BSL4" s="33"/>
      <c r="BSM4" s="33"/>
      <c r="BSN4" s="33"/>
      <c r="BSO4" s="33"/>
      <c r="BSP4" s="33"/>
      <c r="BSQ4" s="33"/>
      <c r="BSR4" s="33"/>
      <c r="BSS4" s="33"/>
      <c r="BST4" s="33"/>
      <c r="BSU4" s="33"/>
      <c r="BSV4" s="33"/>
      <c r="BSW4" s="33"/>
      <c r="BSX4" s="33"/>
      <c r="BSY4" s="33"/>
      <c r="BSZ4" s="33"/>
      <c r="BTA4" s="33"/>
      <c r="BTB4" s="33"/>
      <c r="BTC4" s="33"/>
      <c r="BTD4" s="33"/>
      <c r="BTE4" s="33"/>
      <c r="BTF4" s="33"/>
      <c r="BTG4" s="33"/>
      <c r="BTH4" s="33"/>
      <c r="BTI4" s="33"/>
      <c r="BTJ4" s="33"/>
      <c r="BTK4" s="33"/>
      <c r="BTL4" s="33"/>
      <c r="BTM4" s="33"/>
      <c r="BTN4" s="33"/>
      <c r="BTO4" s="33"/>
      <c r="BTP4" s="33"/>
      <c r="BTQ4" s="33"/>
      <c r="BTR4" s="33"/>
      <c r="BTS4" s="33"/>
      <c r="BTT4" s="33"/>
      <c r="BTU4" s="33"/>
      <c r="BTV4" s="33"/>
      <c r="BTW4" s="33"/>
      <c r="BTX4" s="33"/>
      <c r="BTY4" s="33"/>
      <c r="BTZ4" s="33"/>
      <c r="BUA4" s="33"/>
      <c r="BUB4" s="33"/>
      <c r="BUC4" s="33"/>
      <c r="BUD4" s="33"/>
      <c r="BUE4" s="33"/>
      <c r="BUF4" s="33"/>
      <c r="BUG4" s="33"/>
      <c r="BUH4" s="33"/>
      <c r="BUI4" s="33"/>
      <c r="BUJ4" s="33"/>
      <c r="BUK4" s="33"/>
      <c r="BUL4" s="33"/>
      <c r="BUM4" s="33"/>
      <c r="BUN4" s="33"/>
      <c r="BUO4" s="33"/>
      <c r="BUP4" s="33"/>
      <c r="BUQ4" s="33"/>
      <c r="BUR4" s="33"/>
      <c r="BUS4" s="33"/>
      <c r="BUT4" s="33"/>
      <c r="BUU4" s="33"/>
      <c r="BUV4" s="33"/>
      <c r="BUW4" s="33"/>
      <c r="BUX4" s="33"/>
      <c r="BUY4" s="33"/>
      <c r="BUZ4" s="33"/>
      <c r="BVA4" s="33"/>
      <c r="BVB4" s="33"/>
      <c r="BVC4" s="33"/>
      <c r="BVD4" s="33"/>
      <c r="BVE4" s="33"/>
      <c r="BVF4" s="33"/>
      <c r="BVG4" s="33"/>
      <c r="BVH4" s="33"/>
      <c r="BVI4" s="33"/>
      <c r="BVJ4" s="33"/>
      <c r="BVK4" s="33"/>
      <c r="BVL4" s="33"/>
      <c r="BVM4" s="33"/>
      <c r="BVN4" s="33"/>
      <c r="BVO4" s="33"/>
      <c r="BVP4" s="33"/>
      <c r="BVQ4" s="33"/>
      <c r="BVR4" s="33"/>
      <c r="BVS4" s="33"/>
      <c r="BVT4" s="33"/>
      <c r="BVU4" s="33"/>
      <c r="BVV4" s="33"/>
      <c r="BVW4" s="33"/>
      <c r="BVX4" s="33"/>
      <c r="BVY4" s="33"/>
      <c r="BVZ4" s="33"/>
      <c r="BWA4" s="33"/>
      <c r="BWB4" s="33"/>
      <c r="BWC4" s="33"/>
      <c r="BWD4" s="33"/>
      <c r="BWE4" s="33"/>
      <c r="BWF4" s="33"/>
      <c r="BWG4" s="33"/>
      <c r="BWH4" s="33"/>
      <c r="BWI4" s="33"/>
      <c r="BWJ4" s="33"/>
      <c r="BWK4" s="33"/>
      <c r="BWL4" s="33"/>
      <c r="BWM4" s="33"/>
      <c r="BWN4" s="33"/>
      <c r="BWO4" s="33"/>
      <c r="BWP4" s="33"/>
      <c r="BWQ4" s="33"/>
      <c r="BWR4" s="33"/>
      <c r="BWS4" s="33"/>
      <c r="BWT4" s="33"/>
      <c r="BWU4" s="33"/>
      <c r="BWV4" s="33"/>
      <c r="BWW4" s="33"/>
      <c r="BWX4" s="33"/>
      <c r="BWY4" s="33"/>
      <c r="BWZ4" s="33"/>
      <c r="BXA4" s="33"/>
      <c r="BXB4" s="33"/>
      <c r="BXC4" s="33"/>
      <c r="BXD4" s="33"/>
      <c r="BXE4" s="33"/>
      <c r="BXF4" s="33"/>
      <c r="BXG4" s="33"/>
      <c r="BXH4" s="33"/>
      <c r="BXI4" s="33"/>
      <c r="BXJ4" s="33"/>
      <c r="BXK4" s="33"/>
      <c r="BXL4" s="33"/>
      <c r="BXM4" s="33"/>
      <c r="BXN4" s="33"/>
      <c r="BXO4" s="33"/>
      <c r="BXP4" s="33"/>
      <c r="BXQ4" s="33"/>
      <c r="BXR4" s="33"/>
      <c r="BXS4" s="33"/>
      <c r="BXT4" s="33"/>
      <c r="BXU4" s="33"/>
      <c r="BXV4" s="33"/>
      <c r="BXW4" s="33"/>
      <c r="BXX4" s="33"/>
      <c r="BXY4" s="33"/>
      <c r="BXZ4" s="33"/>
      <c r="BYA4" s="33"/>
      <c r="BYB4" s="33"/>
      <c r="BYC4" s="33"/>
      <c r="BYD4" s="33"/>
      <c r="BYE4" s="33"/>
      <c r="BYF4" s="33"/>
      <c r="BYG4" s="33"/>
      <c r="BYH4" s="33"/>
      <c r="BYI4" s="33"/>
      <c r="BYJ4" s="33"/>
      <c r="BYK4" s="33"/>
      <c r="BYL4" s="33"/>
      <c r="BYM4" s="33"/>
      <c r="BYN4" s="33"/>
      <c r="BYO4" s="33"/>
      <c r="BYP4" s="33"/>
      <c r="BYQ4" s="33"/>
      <c r="BYR4" s="33"/>
      <c r="BYS4" s="33"/>
      <c r="BYT4" s="33"/>
      <c r="BYU4" s="33"/>
      <c r="BYV4" s="33"/>
      <c r="BYW4" s="33"/>
      <c r="BYX4" s="33"/>
      <c r="BYY4" s="33"/>
      <c r="BYZ4" s="33"/>
      <c r="BZA4" s="33"/>
      <c r="BZB4" s="33"/>
      <c r="BZC4" s="33"/>
      <c r="BZD4" s="33"/>
      <c r="BZE4" s="33"/>
      <c r="BZF4" s="33"/>
      <c r="BZG4" s="33"/>
      <c r="BZH4" s="33"/>
      <c r="BZI4" s="33"/>
      <c r="BZJ4" s="33"/>
      <c r="BZK4" s="33"/>
      <c r="BZL4" s="33"/>
      <c r="BZM4" s="33"/>
      <c r="BZN4" s="33"/>
      <c r="BZO4" s="33"/>
      <c r="BZP4" s="33"/>
      <c r="BZQ4" s="33"/>
      <c r="BZR4" s="33"/>
      <c r="BZS4" s="33"/>
      <c r="BZT4" s="33"/>
      <c r="BZU4" s="33"/>
      <c r="BZV4" s="33"/>
      <c r="BZW4" s="33"/>
      <c r="BZX4" s="33"/>
      <c r="BZY4" s="33"/>
      <c r="BZZ4" s="33"/>
      <c r="CAA4" s="33"/>
      <c r="CAB4" s="33"/>
      <c r="CAC4" s="33"/>
      <c r="CAD4" s="33"/>
      <c r="CAE4" s="33"/>
      <c r="CAF4" s="33"/>
      <c r="CAG4" s="33"/>
      <c r="CAH4" s="33"/>
      <c r="CAI4" s="33"/>
      <c r="CAJ4" s="33"/>
      <c r="CAK4" s="33"/>
      <c r="CAL4" s="33"/>
      <c r="CAM4" s="33"/>
      <c r="CAN4" s="33"/>
      <c r="CAO4" s="33"/>
      <c r="CAP4" s="33"/>
      <c r="CAQ4" s="33"/>
      <c r="CAR4" s="33"/>
      <c r="CAS4" s="33"/>
      <c r="CAT4" s="33"/>
      <c r="CAU4" s="33"/>
      <c r="CAV4" s="33"/>
      <c r="CAW4" s="33"/>
      <c r="CAX4" s="33"/>
      <c r="CAY4" s="33"/>
      <c r="CAZ4" s="33"/>
      <c r="CBA4" s="33"/>
      <c r="CBB4" s="33"/>
      <c r="CBC4" s="33"/>
      <c r="CBD4" s="33"/>
      <c r="CBE4" s="33"/>
      <c r="CBF4" s="33"/>
      <c r="CBG4" s="33"/>
      <c r="CBH4" s="33"/>
      <c r="CBI4" s="33"/>
      <c r="CBJ4" s="33"/>
      <c r="CBK4" s="33"/>
      <c r="CBL4" s="33"/>
      <c r="CBM4" s="33"/>
      <c r="CBN4" s="33"/>
      <c r="CBO4" s="33"/>
      <c r="CBP4" s="33"/>
      <c r="CBQ4" s="33"/>
      <c r="CBR4" s="33"/>
      <c r="CBS4" s="33"/>
      <c r="CBT4" s="33"/>
      <c r="CBU4" s="33"/>
      <c r="CBV4" s="33"/>
      <c r="CBW4" s="33"/>
      <c r="CBX4" s="33"/>
      <c r="CBY4" s="33"/>
      <c r="CBZ4" s="33"/>
      <c r="CCA4" s="33"/>
      <c r="CCB4" s="33"/>
      <c r="CCC4" s="33"/>
      <c r="CCD4" s="33"/>
      <c r="CCE4" s="33"/>
      <c r="CCF4" s="33"/>
      <c r="CCG4" s="33"/>
      <c r="CCH4" s="33"/>
      <c r="CCI4" s="33"/>
      <c r="CCJ4" s="33"/>
      <c r="CCK4" s="33"/>
      <c r="CCL4" s="33"/>
      <c r="CCM4" s="33"/>
      <c r="CCN4" s="33"/>
      <c r="CCO4" s="33"/>
      <c r="CCP4" s="33"/>
      <c r="CCQ4" s="33"/>
      <c r="CCR4" s="33"/>
      <c r="CCS4" s="33"/>
      <c r="CCT4" s="33"/>
      <c r="CCU4" s="33"/>
      <c r="CCV4" s="33"/>
      <c r="CCW4" s="33"/>
      <c r="CCX4" s="33"/>
      <c r="CCY4" s="33"/>
      <c r="CCZ4" s="33"/>
      <c r="CDA4" s="33"/>
      <c r="CDB4" s="33"/>
      <c r="CDC4" s="33"/>
      <c r="CDD4" s="33"/>
      <c r="CDE4" s="33"/>
      <c r="CDF4" s="33"/>
      <c r="CDG4" s="33"/>
      <c r="CDH4" s="33"/>
      <c r="CDI4" s="33"/>
      <c r="CDJ4" s="33"/>
      <c r="CDK4" s="33"/>
      <c r="CDL4" s="33"/>
      <c r="CDM4" s="33"/>
      <c r="CDN4" s="33"/>
      <c r="CDO4" s="33"/>
      <c r="CDP4" s="33"/>
      <c r="CDQ4" s="33"/>
      <c r="CDR4" s="33"/>
      <c r="CDS4" s="33"/>
      <c r="CDT4" s="33"/>
      <c r="CDU4" s="33"/>
      <c r="CDV4" s="33"/>
      <c r="CDW4" s="33"/>
      <c r="CDX4" s="33"/>
      <c r="CDY4" s="33"/>
      <c r="CDZ4" s="33"/>
      <c r="CEA4" s="33"/>
      <c r="CEB4" s="33"/>
      <c r="CEC4" s="33"/>
      <c r="CED4" s="33"/>
      <c r="CEE4" s="33"/>
      <c r="CEF4" s="33"/>
      <c r="CEG4" s="33"/>
      <c r="CEH4" s="33"/>
      <c r="CEI4" s="33"/>
      <c r="CEJ4" s="33"/>
      <c r="CEK4" s="33"/>
      <c r="CEL4" s="33"/>
      <c r="CEM4" s="33"/>
      <c r="CEN4" s="33"/>
      <c r="CEO4" s="33"/>
      <c r="CEP4" s="33"/>
      <c r="CEQ4" s="33"/>
      <c r="CER4" s="33"/>
      <c r="CES4" s="33"/>
      <c r="CET4" s="33"/>
      <c r="CEU4" s="33"/>
      <c r="CEV4" s="33"/>
      <c r="CEW4" s="33"/>
      <c r="CEX4" s="33"/>
      <c r="CEY4" s="33"/>
      <c r="CEZ4" s="33"/>
      <c r="CFA4" s="33"/>
      <c r="CFB4" s="33"/>
      <c r="CFC4" s="33"/>
      <c r="CFD4" s="33"/>
      <c r="CFE4" s="33"/>
      <c r="CFF4" s="33"/>
      <c r="CFG4" s="33"/>
      <c r="CFH4" s="33"/>
      <c r="CFI4" s="33"/>
      <c r="CFJ4" s="33"/>
      <c r="CFK4" s="33"/>
      <c r="CFL4" s="33"/>
      <c r="CFM4" s="33"/>
      <c r="CFN4" s="33"/>
      <c r="CFO4" s="33"/>
      <c r="CFP4" s="33"/>
      <c r="CFQ4" s="33"/>
      <c r="CFR4" s="33"/>
      <c r="CFS4" s="33"/>
      <c r="CFT4" s="33"/>
      <c r="CFU4" s="33"/>
      <c r="CFV4" s="33"/>
      <c r="CFW4" s="33"/>
      <c r="CFX4" s="33"/>
      <c r="CFY4" s="33"/>
      <c r="CFZ4" s="33"/>
      <c r="CGA4" s="33"/>
      <c r="CGB4" s="33"/>
      <c r="CGC4" s="33"/>
      <c r="CGD4" s="33"/>
      <c r="CGE4" s="33"/>
      <c r="CGF4" s="33"/>
      <c r="CGG4" s="33"/>
      <c r="CGH4" s="33"/>
      <c r="CGI4" s="33"/>
      <c r="CGJ4" s="33"/>
      <c r="CGK4" s="33"/>
      <c r="CGL4" s="33"/>
      <c r="CGM4" s="33"/>
      <c r="CGN4" s="33"/>
      <c r="CGO4" s="33"/>
      <c r="CGP4" s="33"/>
      <c r="CGQ4" s="33"/>
      <c r="CGR4" s="33"/>
      <c r="CGS4" s="33"/>
      <c r="CGT4" s="33"/>
      <c r="CGU4" s="33"/>
      <c r="CGV4" s="33"/>
      <c r="CGW4" s="33"/>
      <c r="CGX4" s="33"/>
      <c r="CGY4" s="33"/>
      <c r="CGZ4" s="33"/>
      <c r="CHA4" s="33"/>
      <c r="CHB4" s="33"/>
      <c r="CHC4" s="33"/>
      <c r="CHD4" s="33"/>
      <c r="CHE4" s="33"/>
      <c r="CHF4" s="33"/>
      <c r="CHG4" s="33"/>
      <c r="CHH4" s="33"/>
      <c r="CHI4" s="33"/>
      <c r="CHJ4" s="33"/>
      <c r="CHK4" s="33"/>
      <c r="CHL4" s="33"/>
      <c r="CHM4" s="33"/>
      <c r="CHN4" s="33"/>
      <c r="CHO4" s="33"/>
      <c r="CHP4" s="33"/>
      <c r="CHQ4" s="33"/>
      <c r="CHR4" s="33"/>
      <c r="CHS4" s="33"/>
      <c r="CHT4" s="33"/>
      <c r="CHU4" s="33"/>
      <c r="CHV4" s="33"/>
      <c r="CHW4" s="33"/>
      <c r="CHX4" s="33"/>
      <c r="CHY4" s="33"/>
      <c r="CHZ4" s="33"/>
      <c r="CIA4" s="33"/>
      <c r="CIB4" s="33"/>
      <c r="CIC4" s="33"/>
      <c r="CID4" s="33"/>
      <c r="CIE4" s="33"/>
      <c r="CIF4" s="33"/>
      <c r="CIG4" s="33"/>
      <c r="CIH4" s="33"/>
      <c r="CII4" s="33"/>
      <c r="CIJ4" s="33"/>
      <c r="CIK4" s="33"/>
      <c r="CIL4" s="33"/>
      <c r="CIM4" s="33"/>
      <c r="CIN4" s="33"/>
      <c r="CIO4" s="33"/>
      <c r="CIP4" s="33"/>
      <c r="CIQ4" s="33"/>
      <c r="CIR4" s="33"/>
      <c r="CIS4" s="33"/>
      <c r="CIT4" s="33"/>
      <c r="CIU4" s="33"/>
      <c r="CIV4" s="33"/>
      <c r="CIW4" s="33"/>
      <c r="CIX4" s="33"/>
      <c r="CIY4" s="33"/>
      <c r="CIZ4" s="33"/>
      <c r="CJA4" s="33"/>
      <c r="CJB4" s="33"/>
      <c r="CJC4" s="33"/>
      <c r="CJD4" s="33"/>
      <c r="CJE4" s="33"/>
      <c r="CJF4" s="33"/>
      <c r="CJG4" s="33"/>
      <c r="CJH4" s="33"/>
      <c r="CJI4" s="33"/>
      <c r="CJJ4" s="33"/>
      <c r="CJK4" s="33"/>
      <c r="CJL4" s="33"/>
      <c r="CJM4" s="33"/>
      <c r="CJN4" s="33"/>
      <c r="CJO4" s="33"/>
      <c r="CJP4" s="33"/>
      <c r="CJQ4" s="33"/>
      <c r="CJR4" s="33"/>
      <c r="CJS4" s="33"/>
      <c r="CJT4" s="33"/>
      <c r="CJU4" s="33"/>
      <c r="CJV4" s="33"/>
      <c r="CJW4" s="33"/>
      <c r="CJX4" s="33"/>
      <c r="CJY4" s="33"/>
      <c r="CJZ4" s="33"/>
      <c r="CKA4" s="33"/>
      <c r="CKB4" s="33"/>
      <c r="CKC4" s="33"/>
      <c r="CKD4" s="33"/>
      <c r="CKE4" s="33"/>
      <c r="CKF4" s="33"/>
      <c r="CKG4" s="33"/>
      <c r="CKH4" s="33"/>
      <c r="CKI4" s="33"/>
      <c r="CKJ4" s="33"/>
      <c r="CKK4" s="33"/>
      <c r="CKL4" s="33"/>
      <c r="CKM4" s="33"/>
      <c r="CKN4" s="33"/>
      <c r="CKO4" s="33"/>
      <c r="CKP4" s="33"/>
      <c r="CKQ4" s="33"/>
      <c r="CKR4" s="33"/>
      <c r="CKS4" s="33"/>
      <c r="CKT4" s="33"/>
      <c r="CKU4" s="33"/>
      <c r="CKV4" s="33"/>
      <c r="CKW4" s="33"/>
      <c r="CKX4" s="33"/>
      <c r="CKY4" s="33"/>
      <c r="CKZ4" s="33"/>
      <c r="CLA4" s="33"/>
      <c r="CLB4" s="33"/>
      <c r="CLC4" s="33"/>
      <c r="CLD4" s="33"/>
      <c r="CLE4" s="33"/>
      <c r="CLF4" s="33"/>
      <c r="CLG4" s="33"/>
      <c r="CLH4" s="33"/>
      <c r="CLI4" s="33"/>
      <c r="CLJ4" s="33"/>
      <c r="CLK4" s="33"/>
      <c r="CLL4" s="33"/>
      <c r="CLM4" s="33"/>
      <c r="CLN4" s="33"/>
      <c r="CLO4" s="33"/>
      <c r="CLP4" s="33"/>
      <c r="CLQ4" s="33"/>
      <c r="CLR4" s="33"/>
      <c r="CLS4" s="33"/>
      <c r="CLT4" s="33"/>
      <c r="CLU4" s="33"/>
      <c r="CLV4" s="33"/>
      <c r="CLW4" s="33"/>
      <c r="CLX4" s="33"/>
      <c r="CLY4" s="33"/>
      <c r="CLZ4" s="33"/>
      <c r="CMA4" s="33"/>
      <c r="CMB4" s="33"/>
      <c r="CMC4" s="33"/>
      <c r="CMD4" s="33"/>
      <c r="CME4" s="33"/>
      <c r="CMF4" s="33"/>
      <c r="CMG4" s="33"/>
      <c r="CMH4" s="33"/>
      <c r="CMI4" s="33"/>
      <c r="CMJ4" s="33"/>
      <c r="CMK4" s="33"/>
      <c r="CML4" s="33"/>
      <c r="CMM4" s="33"/>
      <c r="CMN4" s="33"/>
      <c r="CMO4" s="33"/>
      <c r="CMP4" s="33"/>
      <c r="CMQ4" s="33"/>
      <c r="CMR4" s="33"/>
      <c r="CMS4" s="33"/>
      <c r="CMT4" s="33"/>
      <c r="CMU4" s="33"/>
      <c r="CMV4" s="33"/>
      <c r="CMW4" s="33"/>
      <c r="CMX4" s="33"/>
      <c r="CMY4" s="33"/>
      <c r="CMZ4" s="33"/>
      <c r="CNA4" s="33"/>
      <c r="CNB4" s="33"/>
      <c r="CNC4" s="33"/>
      <c r="CND4" s="33"/>
      <c r="CNE4" s="33"/>
      <c r="CNF4" s="33"/>
      <c r="CNG4" s="33"/>
      <c r="CNH4" s="33"/>
      <c r="CNI4" s="33"/>
      <c r="CNJ4" s="33"/>
      <c r="CNK4" s="33"/>
      <c r="CNL4" s="33"/>
      <c r="CNM4" s="33"/>
      <c r="CNN4" s="33"/>
      <c r="CNO4" s="33"/>
      <c r="CNP4" s="33"/>
      <c r="CNQ4" s="33"/>
      <c r="CNR4" s="33"/>
      <c r="CNS4" s="33"/>
      <c r="CNT4" s="33"/>
      <c r="CNU4" s="33"/>
      <c r="CNV4" s="33"/>
      <c r="CNW4" s="33"/>
      <c r="CNX4" s="33"/>
      <c r="CNY4" s="33"/>
      <c r="CNZ4" s="33"/>
      <c r="COA4" s="33"/>
      <c r="COB4" s="33"/>
      <c r="COC4" s="33"/>
      <c r="COD4" s="33"/>
      <c r="COE4" s="33"/>
      <c r="COF4" s="33"/>
      <c r="COG4" s="33"/>
      <c r="COH4" s="33"/>
      <c r="COI4" s="33"/>
      <c r="COJ4" s="33"/>
      <c r="COK4" s="33"/>
      <c r="COL4" s="33"/>
      <c r="COM4" s="33"/>
      <c r="CON4" s="33"/>
      <c r="COO4" s="33"/>
      <c r="COP4" s="33"/>
      <c r="COQ4" s="33"/>
      <c r="COR4" s="33"/>
      <c r="COS4" s="33"/>
      <c r="COT4" s="33"/>
      <c r="COU4" s="33"/>
      <c r="COV4" s="33"/>
      <c r="COW4" s="33"/>
      <c r="COX4" s="33"/>
      <c r="COY4" s="33"/>
      <c r="COZ4" s="33"/>
      <c r="CPA4" s="33"/>
      <c r="CPB4" s="33"/>
      <c r="CPC4" s="33"/>
      <c r="CPD4" s="33"/>
      <c r="CPE4" s="33"/>
      <c r="CPF4" s="33"/>
      <c r="CPG4" s="33"/>
      <c r="CPH4" s="33"/>
      <c r="CPI4" s="33"/>
      <c r="CPJ4" s="33"/>
      <c r="CPK4" s="33"/>
      <c r="CPL4" s="33"/>
      <c r="CPM4" s="33"/>
      <c r="CPN4" s="33"/>
      <c r="CPO4" s="33"/>
      <c r="CPP4" s="33"/>
      <c r="CPQ4" s="33"/>
      <c r="CPR4" s="33"/>
      <c r="CPS4" s="33"/>
      <c r="CPT4" s="33"/>
      <c r="CPU4" s="33"/>
      <c r="CPV4" s="33"/>
      <c r="CPW4" s="33"/>
      <c r="CPX4" s="33"/>
      <c r="CPY4" s="33"/>
      <c r="CPZ4" s="33"/>
      <c r="CQA4" s="33"/>
      <c r="CQB4" s="33"/>
      <c r="CQC4" s="33"/>
      <c r="CQD4" s="33"/>
      <c r="CQE4" s="33"/>
      <c r="CQF4" s="33"/>
      <c r="CQG4" s="33"/>
      <c r="CQH4" s="33"/>
      <c r="CQI4" s="33"/>
      <c r="CQJ4" s="33"/>
      <c r="CQK4" s="33"/>
      <c r="CQL4" s="33"/>
      <c r="CQM4" s="33"/>
      <c r="CQN4" s="33"/>
      <c r="CQO4" s="33"/>
      <c r="CQP4" s="33"/>
      <c r="CQQ4" s="33"/>
      <c r="CQR4" s="33"/>
      <c r="CQS4" s="33"/>
      <c r="CQT4" s="33"/>
      <c r="CQU4" s="33"/>
      <c r="CQV4" s="33"/>
      <c r="CQW4" s="33"/>
      <c r="CQX4" s="33"/>
      <c r="CQY4" s="33"/>
      <c r="CQZ4" s="33"/>
      <c r="CRA4" s="33"/>
      <c r="CRB4" s="33"/>
      <c r="CRC4" s="33"/>
      <c r="CRD4" s="33"/>
      <c r="CRE4" s="33"/>
      <c r="CRF4" s="33"/>
      <c r="CRG4" s="33"/>
      <c r="CRH4" s="33"/>
      <c r="CRI4" s="33"/>
      <c r="CRJ4" s="33"/>
      <c r="CRK4" s="33"/>
      <c r="CRL4" s="33"/>
      <c r="CRM4" s="33"/>
      <c r="CRN4" s="33"/>
      <c r="CRO4" s="33"/>
      <c r="CRP4" s="33"/>
      <c r="CRQ4" s="33"/>
      <c r="CRR4" s="33"/>
      <c r="CRS4" s="33"/>
      <c r="CRT4" s="33"/>
      <c r="CRU4" s="33"/>
      <c r="CRV4" s="33"/>
      <c r="CRW4" s="33"/>
      <c r="CRX4" s="33"/>
      <c r="CRY4" s="33"/>
      <c r="CRZ4" s="33"/>
      <c r="CSA4" s="33"/>
      <c r="CSB4" s="33"/>
      <c r="CSC4" s="33"/>
      <c r="CSD4" s="33"/>
      <c r="CSE4" s="33"/>
      <c r="CSF4" s="33"/>
      <c r="CSG4" s="33"/>
      <c r="CSH4" s="33"/>
      <c r="CSI4" s="33"/>
      <c r="CSJ4" s="33"/>
      <c r="CSK4" s="33"/>
      <c r="CSL4" s="33"/>
      <c r="CSM4" s="33"/>
      <c r="CSN4" s="33"/>
      <c r="CSO4" s="33"/>
      <c r="CSP4" s="33"/>
      <c r="CSQ4" s="33"/>
      <c r="CSR4" s="33"/>
      <c r="CSS4" s="33"/>
      <c r="CST4" s="33"/>
      <c r="CSU4" s="33"/>
      <c r="CSV4" s="33"/>
      <c r="CSW4" s="33"/>
      <c r="CSX4" s="33"/>
      <c r="CSY4" s="33"/>
      <c r="CSZ4" s="33"/>
      <c r="CTA4" s="33"/>
      <c r="CTB4" s="33"/>
      <c r="CTC4" s="33"/>
      <c r="CTD4" s="33"/>
      <c r="CTE4" s="33"/>
      <c r="CTF4" s="33"/>
      <c r="CTG4" s="33"/>
      <c r="CTH4" s="33"/>
      <c r="CTI4" s="33"/>
      <c r="CTJ4" s="33"/>
      <c r="CTK4" s="33"/>
      <c r="CTL4" s="33"/>
      <c r="CTM4" s="33"/>
      <c r="CTN4" s="33"/>
      <c r="CTO4" s="33"/>
      <c r="CTP4" s="33"/>
      <c r="CTQ4" s="33"/>
      <c r="CTR4" s="33"/>
      <c r="CTS4" s="33"/>
      <c r="CTT4" s="33"/>
      <c r="CTU4" s="33"/>
      <c r="CTV4" s="33"/>
      <c r="CTW4" s="33"/>
      <c r="CTX4" s="33"/>
      <c r="CTY4" s="33"/>
      <c r="CTZ4" s="33"/>
      <c r="CUA4" s="33"/>
      <c r="CUB4" s="33"/>
      <c r="CUC4" s="33"/>
      <c r="CUD4" s="33"/>
      <c r="CUE4" s="33"/>
      <c r="CUF4" s="33"/>
      <c r="CUG4" s="33"/>
      <c r="CUH4" s="33"/>
      <c r="CUI4" s="33"/>
      <c r="CUJ4" s="33"/>
      <c r="CUK4" s="33"/>
      <c r="CUL4" s="33"/>
      <c r="CUM4" s="33"/>
      <c r="CUN4" s="33"/>
      <c r="CUO4" s="33"/>
      <c r="CUP4" s="33"/>
      <c r="CUQ4" s="33"/>
      <c r="CUR4" s="33"/>
      <c r="CUS4" s="33"/>
      <c r="CUT4" s="33"/>
      <c r="CUU4" s="33"/>
      <c r="CUV4" s="33"/>
      <c r="CUW4" s="33"/>
      <c r="CUX4" s="33"/>
      <c r="CUY4" s="33"/>
      <c r="CUZ4" s="33"/>
      <c r="CVA4" s="33"/>
      <c r="CVB4" s="33"/>
      <c r="CVC4" s="33"/>
      <c r="CVD4" s="33"/>
      <c r="CVE4" s="33"/>
      <c r="CVF4" s="33"/>
      <c r="CVG4" s="33"/>
      <c r="CVH4" s="33"/>
      <c r="CVI4" s="33"/>
      <c r="CVJ4" s="33"/>
      <c r="CVK4" s="33"/>
      <c r="CVL4" s="33"/>
      <c r="CVM4" s="33"/>
      <c r="CVN4" s="33"/>
      <c r="CVO4" s="33"/>
      <c r="CVP4" s="33"/>
      <c r="CVQ4" s="33"/>
      <c r="CVR4" s="33"/>
      <c r="CVS4" s="33"/>
      <c r="CVT4" s="33"/>
      <c r="CVU4" s="33"/>
      <c r="CVV4" s="33"/>
      <c r="CVW4" s="33"/>
      <c r="CVX4" s="33"/>
      <c r="CVY4" s="33"/>
      <c r="CVZ4" s="33"/>
      <c r="CWA4" s="33"/>
      <c r="CWB4" s="33"/>
      <c r="CWC4" s="33"/>
      <c r="CWD4" s="33"/>
      <c r="CWE4" s="33"/>
      <c r="CWF4" s="33"/>
      <c r="CWG4" s="33"/>
      <c r="CWH4" s="33"/>
      <c r="CWI4" s="33"/>
      <c r="CWJ4" s="33"/>
      <c r="CWK4" s="33"/>
      <c r="CWL4" s="33"/>
      <c r="CWM4" s="33"/>
      <c r="CWN4" s="33"/>
      <c r="CWO4" s="33"/>
      <c r="CWP4" s="33"/>
      <c r="CWQ4" s="33"/>
      <c r="CWR4" s="33"/>
      <c r="CWS4" s="33"/>
      <c r="CWT4" s="33"/>
      <c r="CWU4" s="33"/>
      <c r="CWV4" s="33"/>
      <c r="CWW4" s="33"/>
      <c r="CWX4" s="33"/>
      <c r="CWY4" s="33"/>
      <c r="CWZ4" s="33"/>
      <c r="CXA4" s="33"/>
      <c r="CXB4" s="33"/>
      <c r="CXC4" s="33"/>
      <c r="CXD4" s="33"/>
      <c r="CXE4" s="33"/>
      <c r="CXF4" s="33"/>
      <c r="CXG4" s="33"/>
      <c r="CXH4" s="33"/>
      <c r="CXI4" s="33"/>
      <c r="CXJ4" s="33"/>
      <c r="CXK4" s="33"/>
      <c r="CXL4" s="33"/>
      <c r="CXM4" s="33"/>
      <c r="CXN4" s="33"/>
      <c r="CXO4" s="33"/>
      <c r="CXP4" s="33"/>
      <c r="CXQ4" s="33"/>
      <c r="CXR4" s="33"/>
      <c r="CXS4" s="33"/>
      <c r="CXT4" s="33"/>
      <c r="CXU4" s="33"/>
      <c r="CXV4" s="33"/>
      <c r="CXW4" s="33"/>
      <c r="CXX4" s="33"/>
      <c r="CXY4" s="33"/>
      <c r="CXZ4" s="33"/>
      <c r="CYA4" s="33"/>
      <c r="CYB4" s="33"/>
      <c r="CYC4" s="33"/>
      <c r="CYD4" s="33"/>
      <c r="CYE4" s="33"/>
      <c r="CYF4" s="33"/>
      <c r="CYG4" s="33"/>
      <c r="CYH4" s="33"/>
      <c r="CYI4" s="33"/>
      <c r="CYJ4" s="33"/>
      <c r="CYK4" s="33"/>
      <c r="CYL4" s="33"/>
      <c r="CYM4" s="33"/>
      <c r="CYN4" s="33"/>
      <c r="CYO4" s="33"/>
      <c r="CYP4" s="33"/>
      <c r="CYQ4" s="33"/>
      <c r="CYR4" s="33"/>
      <c r="CYS4" s="33"/>
      <c r="CYT4" s="33"/>
      <c r="CYU4" s="33"/>
      <c r="CYV4" s="33"/>
      <c r="CYW4" s="33"/>
      <c r="CYX4" s="33"/>
      <c r="CYY4" s="33"/>
      <c r="CYZ4" s="33"/>
      <c r="CZA4" s="33"/>
      <c r="CZB4" s="33"/>
      <c r="CZC4" s="33"/>
      <c r="CZD4" s="33"/>
      <c r="CZE4" s="33"/>
      <c r="CZF4" s="33"/>
      <c r="CZG4" s="33"/>
      <c r="CZH4" s="33"/>
      <c r="CZI4" s="33"/>
      <c r="CZJ4" s="33"/>
      <c r="CZK4" s="33"/>
      <c r="CZL4" s="33"/>
      <c r="CZM4" s="33"/>
      <c r="CZN4" s="33"/>
      <c r="CZO4" s="33"/>
      <c r="CZP4" s="33"/>
      <c r="CZQ4" s="33"/>
      <c r="CZR4" s="33"/>
      <c r="CZS4" s="33"/>
      <c r="CZT4" s="33"/>
      <c r="CZU4" s="33"/>
      <c r="CZV4" s="33"/>
      <c r="CZW4" s="33"/>
      <c r="CZX4" s="33"/>
      <c r="CZY4" s="33"/>
      <c r="CZZ4" s="33"/>
      <c r="DAA4" s="33"/>
      <c r="DAB4" s="33"/>
      <c r="DAC4" s="33"/>
      <c r="DAD4" s="33"/>
      <c r="DAE4" s="33"/>
      <c r="DAF4" s="33"/>
      <c r="DAG4" s="33"/>
      <c r="DAH4" s="33"/>
      <c r="DAI4" s="33"/>
      <c r="DAJ4" s="33"/>
      <c r="DAK4" s="33"/>
      <c r="DAL4" s="33"/>
      <c r="DAM4" s="33"/>
      <c r="DAN4" s="33"/>
      <c r="DAO4" s="33"/>
      <c r="DAP4" s="33"/>
      <c r="DAQ4" s="33"/>
      <c r="DAR4" s="33"/>
      <c r="DAS4" s="33"/>
      <c r="DAT4" s="33"/>
      <c r="DAU4" s="33"/>
      <c r="DAV4" s="33"/>
      <c r="DAW4" s="33"/>
      <c r="DAX4" s="33"/>
      <c r="DAY4" s="33"/>
      <c r="DAZ4" s="33"/>
      <c r="DBA4" s="33"/>
      <c r="DBB4" s="33"/>
      <c r="DBC4" s="33"/>
      <c r="DBD4" s="33"/>
      <c r="DBE4" s="33"/>
      <c r="DBF4" s="33"/>
      <c r="DBG4" s="33"/>
      <c r="DBH4" s="33"/>
      <c r="DBI4" s="33"/>
      <c r="DBJ4" s="33"/>
      <c r="DBK4" s="33"/>
      <c r="DBL4" s="33"/>
      <c r="DBM4" s="33"/>
      <c r="DBN4" s="33"/>
      <c r="DBO4" s="33"/>
      <c r="DBP4" s="33"/>
      <c r="DBQ4" s="33"/>
      <c r="DBR4" s="33"/>
      <c r="DBS4" s="33"/>
      <c r="DBT4" s="33"/>
      <c r="DBU4" s="33"/>
      <c r="DBV4" s="33"/>
      <c r="DBW4" s="33"/>
      <c r="DBX4" s="33"/>
      <c r="DBY4" s="33"/>
      <c r="DBZ4" s="33"/>
      <c r="DCA4" s="33"/>
      <c r="DCB4" s="33"/>
      <c r="DCC4" s="33"/>
      <c r="DCD4" s="33"/>
      <c r="DCE4" s="33"/>
      <c r="DCF4" s="33"/>
      <c r="DCG4" s="33"/>
      <c r="DCH4" s="33"/>
      <c r="DCI4" s="33"/>
      <c r="DCJ4" s="33"/>
      <c r="DCK4" s="33"/>
      <c r="DCL4" s="33"/>
      <c r="DCM4" s="33"/>
      <c r="DCN4" s="33"/>
      <c r="DCO4" s="33"/>
      <c r="DCP4" s="33"/>
      <c r="DCQ4" s="33"/>
      <c r="DCR4" s="33"/>
      <c r="DCS4" s="33"/>
      <c r="DCT4" s="33"/>
      <c r="DCU4" s="33"/>
      <c r="DCV4" s="33"/>
      <c r="DCW4" s="33"/>
      <c r="DCX4" s="33"/>
      <c r="DCY4" s="33"/>
      <c r="DCZ4" s="33"/>
      <c r="DDA4" s="33"/>
      <c r="DDB4" s="33"/>
      <c r="DDC4" s="33"/>
      <c r="DDD4" s="33"/>
      <c r="DDE4" s="33"/>
      <c r="DDF4" s="33"/>
      <c r="DDG4" s="33"/>
      <c r="DDH4" s="33"/>
      <c r="DDI4" s="33"/>
      <c r="DDJ4" s="33"/>
      <c r="DDK4" s="33"/>
      <c r="DDL4" s="33"/>
      <c r="DDM4" s="33"/>
      <c r="DDN4" s="33"/>
      <c r="DDO4" s="33"/>
      <c r="DDP4" s="33"/>
      <c r="DDQ4" s="33"/>
      <c r="DDR4" s="33"/>
      <c r="DDS4" s="33"/>
      <c r="DDT4" s="33"/>
      <c r="DDU4" s="33"/>
      <c r="DDV4" s="33"/>
      <c r="DDW4" s="33"/>
      <c r="DDX4" s="33"/>
      <c r="DDY4" s="33"/>
      <c r="DDZ4" s="33"/>
      <c r="DEA4" s="33"/>
      <c r="DEB4" s="33"/>
      <c r="DEC4" s="33"/>
      <c r="DED4" s="33"/>
      <c r="DEE4" s="33"/>
      <c r="DEF4" s="33"/>
      <c r="DEG4" s="33"/>
      <c r="DEH4" s="33"/>
      <c r="DEI4" s="33"/>
      <c r="DEJ4" s="33"/>
      <c r="DEK4" s="33"/>
      <c r="DEL4" s="33"/>
      <c r="DEM4" s="33"/>
      <c r="DEN4" s="33"/>
      <c r="DEO4" s="33"/>
      <c r="DEP4" s="33"/>
      <c r="DEQ4" s="33"/>
      <c r="DER4" s="33"/>
      <c r="DES4" s="33"/>
      <c r="DET4" s="33"/>
      <c r="DEU4" s="33"/>
      <c r="DEV4" s="33"/>
      <c r="DEW4" s="33"/>
      <c r="DEX4" s="33"/>
      <c r="DEY4" s="33"/>
      <c r="DEZ4" s="33"/>
      <c r="DFA4" s="33"/>
      <c r="DFB4" s="33"/>
      <c r="DFC4" s="33"/>
      <c r="DFD4" s="33"/>
      <c r="DFE4" s="33"/>
      <c r="DFF4" s="33"/>
      <c r="DFG4" s="33"/>
      <c r="DFH4" s="33"/>
      <c r="DFI4" s="33"/>
      <c r="DFJ4" s="33"/>
      <c r="DFK4" s="33"/>
      <c r="DFL4" s="33"/>
      <c r="DFM4" s="33"/>
      <c r="DFN4" s="33"/>
      <c r="DFO4" s="33"/>
      <c r="DFP4" s="33"/>
      <c r="DFQ4" s="33"/>
      <c r="DFR4" s="33"/>
      <c r="DFS4" s="33"/>
      <c r="DFT4" s="33"/>
      <c r="DFU4" s="33"/>
      <c r="DFV4" s="33"/>
      <c r="DFW4" s="33"/>
      <c r="DFX4" s="33"/>
      <c r="DFY4" s="33"/>
      <c r="DFZ4" s="33"/>
      <c r="DGA4" s="33"/>
      <c r="DGB4" s="33"/>
      <c r="DGC4" s="33"/>
      <c r="DGD4" s="33"/>
      <c r="DGE4" s="33"/>
      <c r="DGF4" s="33"/>
      <c r="DGG4" s="33"/>
      <c r="DGH4" s="33"/>
      <c r="DGI4" s="33"/>
      <c r="DGJ4" s="33"/>
      <c r="DGK4" s="33"/>
      <c r="DGL4" s="33"/>
      <c r="DGM4" s="33"/>
      <c r="DGN4" s="33"/>
      <c r="DGO4" s="33"/>
      <c r="DGP4" s="33"/>
      <c r="DGQ4" s="33"/>
      <c r="DGR4" s="33"/>
      <c r="DGS4" s="33"/>
      <c r="DGT4" s="33"/>
      <c r="DGU4" s="33"/>
      <c r="DGV4" s="33"/>
      <c r="DGW4" s="33"/>
      <c r="DGX4" s="33"/>
      <c r="DGY4" s="33"/>
      <c r="DGZ4" s="33"/>
      <c r="DHA4" s="33"/>
      <c r="DHB4" s="33"/>
      <c r="DHC4" s="33"/>
      <c r="DHD4" s="33"/>
      <c r="DHE4" s="33"/>
      <c r="DHF4" s="33"/>
      <c r="DHG4" s="33"/>
      <c r="DHH4" s="33"/>
      <c r="DHI4" s="33"/>
      <c r="DHJ4" s="33"/>
      <c r="DHK4" s="33"/>
      <c r="DHL4" s="33"/>
      <c r="DHM4" s="33"/>
      <c r="DHN4" s="33"/>
      <c r="DHO4" s="33"/>
      <c r="DHP4" s="33"/>
      <c r="DHQ4" s="33"/>
      <c r="DHR4" s="33"/>
      <c r="DHS4" s="33"/>
      <c r="DHT4" s="33"/>
      <c r="DHU4" s="33"/>
      <c r="DHV4" s="33"/>
      <c r="DHW4" s="33"/>
      <c r="DHX4" s="33"/>
      <c r="DHY4" s="33"/>
      <c r="DHZ4" s="33"/>
      <c r="DIA4" s="33"/>
      <c r="DIB4" s="33"/>
      <c r="DIC4" s="33"/>
      <c r="DID4" s="33"/>
      <c r="DIE4" s="33"/>
      <c r="DIF4" s="33"/>
      <c r="DIG4" s="33"/>
      <c r="DIH4" s="33"/>
      <c r="DII4" s="33"/>
      <c r="DIJ4" s="33"/>
      <c r="DIK4" s="33"/>
      <c r="DIL4" s="33"/>
      <c r="DIM4" s="33"/>
      <c r="DIN4" s="33"/>
      <c r="DIO4" s="33"/>
      <c r="DIP4" s="33"/>
      <c r="DIQ4" s="33"/>
      <c r="DIR4" s="33"/>
      <c r="DIS4" s="33"/>
      <c r="DIT4" s="33"/>
      <c r="DIU4" s="33"/>
      <c r="DIV4" s="33"/>
      <c r="DIW4" s="33"/>
      <c r="DIX4" s="33"/>
      <c r="DIY4" s="33"/>
      <c r="DIZ4" s="33"/>
      <c r="DJA4" s="33"/>
      <c r="DJB4" s="33"/>
      <c r="DJC4" s="33"/>
      <c r="DJD4" s="33"/>
      <c r="DJE4" s="33"/>
      <c r="DJF4" s="33"/>
      <c r="DJG4" s="33"/>
      <c r="DJH4" s="33"/>
      <c r="DJI4" s="33"/>
      <c r="DJJ4" s="33"/>
      <c r="DJK4" s="33"/>
      <c r="DJL4" s="33"/>
      <c r="DJM4" s="33"/>
      <c r="DJN4" s="33"/>
      <c r="DJO4" s="33"/>
      <c r="DJP4" s="33"/>
      <c r="DJQ4" s="33"/>
      <c r="DJR4" s="33"/>
      <c r="DJS4" s="33"/>
      <c r="DJT4" s="33"/>
      <c r="DJU4" s="33"/>
      <c r="DJV4" s="33"/>
      <c r="DJW4" s="33"/>
      <c r="DJX4" s="33"/>
      <c r="DJY4" s="33"/>
      <c r="DJZ4" s="33"/>
      <c r="DKA4" s="33"/>
      <c r="DKB4" s="33"/>
      <c r="DKC4" s="33"/>
      <c r="DKD4" s="33"/>
      <c r="DKE4" s="33"/>
      <c r="DKF4" s="33"/>
      <c r="DKG4" s="33"/>
      <c r="DKH4" s="33"/>
      <c r="DKI4" s="33"/>
      <c r="DKJ4" s="33"/>
      <c r="DKK4" s="33"/>
      <c r="DKL4" s="33"/>
      <c r="DKM4" s="33"/>
      <c r="DKN4" s="33"/>
      <c r="DKO4" s="33"/>
      <c r="DKP4" s="33"/>
      <c r="DKQ4" s="33"/>
      <c r="DKR4" s="33"/>
      <c r="DKS4" s="33"/>
      <c r="DKT4" s="33"/>
      <c r="DKU4" s="33"/>
      <c r="DKV4" s="33"/>
      <c r="DKW4" s="33"/>
      <c r="DKX4" s="33"/>
      <c r="DKY4" s="33"/>
      <c r="DKZ4" s="33"/>
      <c r="DLA4" s="33"/>
      <c r="DLB4" s="33"/>
      <c r="DLC4" s="33"/>
      <c r="DLD4" s="33"/>
      <c r="DLE4" s="33"/>
      <c r="DLF4" s="33"/>
      <c r="DLG4" s="33"/>
      <c r="DLH4" s="33"/>
      <c r="DLI4" s="33"/>
      <c r="DLJ4" s="33"/>
      <c r="DLK4" s="33"/>
      <c r="DLL4" s="33"/>
      <c r="DLM4" s="33"/>
      <c r="DLN4" s="33"/>
      <c r="DLO4" s="33"/>
      <c r="DLP4" s="33"/>
      <c r="DLQ4" s="33"/>
      <c r="DLR4" s="33"/>
      <c r="DLS4" s="33"/>
      <c r="DLT4" s="33"/>
      <c r="DLU4" s="33"/>
      <c r="DLV4" s="33"/>
      <c r="DLW4" s="33"/>
      <c r="DLX4" s="33"/>
      <c r="DLY4" s="33"/>
      <c r="DLZ4" s="33"/>
      <c r="DMA4" s="33"/>
      <c r="DMB4" s="33"/>
      <c r="DMC4" s="33"/>
      <c r="DMD4" s="33"/>
      <c r="DME4" s="33"/>
      <c r="DMF4" s="33"/>
      <c r="DMG4" s="33"/>
      <c r="DMH4" s="33"/>
      <c r="DMI4" s="33"/>
      <c r="DMJ4" s="33"/>
      <c r="DMK4" s="33"/>
      <c r="DML4" s="33"/>
      <c r="DMM4" s="33"/>
      <c r="DMN4" s="33"/>
      <c r="DMO4" s="33"/>
      <c r="DMP4" s="33"/>
      <c r="DMQ4" s="33"/>
      <c r="DMR4" s="33"/>
      <c r="DMS4" s="33"/>
      <c r="DMT4" s="33"/>
      <c r="DMU4" s="33"/>
      <c r="DMV4" s="33"/>
      <c r="DMW4" s="33"/>
      <c r="DMX4" s="33"/>
      <c r="DMY4" s="33"/>
      <c r="DMZ4" s="33"/>
      <c r="DNA4" s="33"/>
      <c r="DNB4" s="33"/>
      <c r="DNC4" s="33"/>
      <c r="DND4" s="33"/>
      <c r="DNE4" s="33"/>
      <c r="DNF4" s="33"/>
      <c r="DNG4" s="33"/>
      <c r="DNH4" s="33"/>
      <c r="DNI4" s="33"/>
      <c r="DNJ4" s="33"/>
      <c r="DNK4" s="33"/>
      <c r="DNL4" s="33"/>
      <c r="DNM4" s="33"/>
      <c r="DNN4" s="33"/>
      <c r="DNO4" s="33"/>
      <c r="DNP4" s="33"/>
      <c r="DNQ4" s="33"/>
      <c r="DNR4" s="33"/>
      <c r="DNS4" s="33"/>
      <c r="DNT4" s="33"/>
      <c r="DNU4" s="33"/>
      <c r="DNV4" s="33"/>
      <c r="DNW4" s="33"/>
      <c r="DNX4" s="33"/>
      <c r="DNY4" s="33"/>
      <c r="DNZ4" s="33"/>
      <c r="DOA4" s="33"/>
      <c r="DOB4" s="33"/>
      <c r="DOC4" s="33"/>
      <c r="DOD4" s="33"/>
      <c r="DOE4" s="33"/>
      <c r="DOF4" s="33"/>
      <c r="DOG4" s="33"/>
      <c r="DOH4" s="33"/>
      <c r="DOI4" s="33"/>
      <c r="DOJ4" s="33"/>
      <c r="DOK4" s="33"/>
      <c r="DOL4" s="33"/>
      <c r="DOM4" s="33"/>
      <c r="DON4" s="33"/>
      <c r="DOO4" s="33"/>
      <c r="DOP4" s="33"/>
      <c r="DOQ4" s="33"/>
      <c r="DOR4" s="33"/>
      <c r="DOS4" s="33"/>
      <c r="DOT4" s="33"/>
      <c r="DOU4" s="33"/>
      <c r="DOV4" s="33"/>
      <c r="DOW4" s="33"/>
      <c r="DOX4" s="33"/>
      <c r="DOY4" s="33"/>
      <c r="DOZ4" s="33"/>
      <c r="DPA4" s="33"/>
      <c r="DPB4" s="33"/>
      <c r="DPC4" s="33"/>
      <c r="DPD4" s="33"/>
      <c r="DPE4" s="33"/>
      <c r="DPF4" s="33"/>
      <c r="DPG4" s="33"/>
      <c r="DPH4" s="33"/>
      <c r="DPI4" s="33"/>
      <c r="DPJ4" s="33"/>
      <c r="DPK4" s="33"/>
      <c r="DPL4" s="33"/>
      <c r="DPM4" s="33"/>
      <c r="DPN4" s="33"/>
      <c r="DPO4" s="33"/>
      <c r="DPP4" s="33"/>
      <c r="DPQ4" s="33"/>
      <c r="DPR4" s="33"/>
      <c r="DPS4" s="33"/>
      <c r="DPT4" s="33"/>
      <c r="DPU4" s="33"/>
      <c r="DPV4" s="33"/>
      <c r="DPW4" s="33"/>
      <c r="DPX4" s="33"/>
      <c r="DPY4" s="33"/>
      <c r="DPZ4" s="33"/>
      <c r="DQA4" s="33"/>
      <c r="DQB4" s="33"/>
      <c r="DQC4" s="33"/>
      <c r="DQD4" s="33"/>
      <c r="DQE4" s="33"/>
      <c r="DQF4" s="33"/>
      <c r="DQG4" s="33"/>
      <c r="DQH4" s="33"/>
      <c r="DQI4" s="33"/>
      <c r="DQJ4" s="33"/>
      <c r="DQK4" s="33"/>
      <c r="DQL4" s="33"/>
      <c r="DQM4" s="33"/>
      <c r="DQN4" s="33"/>
      <c r="DQO4" s="33"/>
      <c r="DQP4" s="33"/>
      <c r="DQQ4" s="33"/>
      <c r="DQR4" s="33"/>
      <c r="DQS4" s="33"/>
      <c r="DQT4" s="33"/>
      <c r="DQU4" s="33"/>
      <c r="DQV4" s="33"/>
      <c r="DQW4" s="33"/>
      <c r="DQX4" s="33"/>
      <c r="DQY4" s="33"/>
      <c r="DQZ4" s="33"/>
      <c r="DRA4" s="33"/>
      <c r="DRB4" s="33"/>
      <c r="DRC4" s="33"/>
      <c r="DRD4" s="33"/>
      <c r="DRE4" s="33"/>
      <c r="DRF4" s="33"/>
      <c r="DRG4" s="33"/>
      <c r="DRH4" s="33"/>
      <c r="DRI4" s="33"/>
      <c r="DRJ4" s="33"/>
      <c r="DRK4" s="33"/>
      <c r="DRL4" s="33"/>
      <c r="DRM4" s="33"/>
      <c r="DRN4" s="33"/>
      <c r="DRO4" s="33"/>
      <c r="DRP4" s="33"/>
      <c r="DRQ4" s="33"/>
      <c r="DRR4" s="33"/>
      <c r="DRS4" s="33"/>
      <c r="DRT4" s="33"/>
      <c r="DRU4" s="33"/>
      <c r="DRV4" s="33"/>
      <c r="DRW4" s="33"/>
      <c r="DRX4" s="33"/>
      <c r="DRY4" s="33"/>
      <c r="DRZ4" s="33"/>
      <c r="DSA4" s="33"/>
      <c r="DSB4" s="33"/>
      <c r="DSC4" s="33"/>
      <c r="DSD4" s="33"/>
      <c r="DSE4" s="33"/>
      <c r="DSF4" s="33"/>
      <c r="DSG4" s="33"/>
      <c r="DSH4" s="33"/>
      <c r="DSI4" s="33"/>
      <c r="DSJ4" s="33"/>
      <c r="DSK4" s="33"/>
      <c r="DSL4" s="33"/>
      <c r="DSM4" s="33"/>
      <c r="DSN4" s="33"/>
      <c r="DSO4" s="33"/>
      <c r="DSP4" s="33"/>
      <c r="DSQ4" s="33"/>
      <c r="DSR4" s="33"/>
      <c r="DSS4" s="33"/>
      <c r="DST4" s="33"/>
      <c r="DSU4" s="33"/>
      <c r="DSV4" s="33"/>
      <c r="DSW4" s="33"/>
      <c r="DSX4" s="33"/>
      <c r="DSY4" s="33"/>
      <c r="DSZ4" s="33"/>
      <c r="DTA4" s="33"/>
      <c r="DTB4" s="33"/>
      <c r="DTC4" s="33"/>
      <c r="DTD4" s="33"/>
      <c r="DTE4" s="33"/>
      <c r="DTF4" s="33"/>
      <c r="DTG4" s="33"/>
      <c r="DTH4" s="33"/>
      <c r="DTI4" s="33"/>
      <c r="DTJ4" s="33"/>
      <c r="DTK4" s="33"/>
      <c r="DTL4" s="33"/>
      <c r="DTM4" s="33"/>
      <c r="DTN4" s="33"/>
      <c r="DTO4" s="33"/>
      <c r="DTP4" s="33"/>
      <c r="DTQ4" s="33"/>
      <c r="DTR4" s="33"/>
      <c r="DTS4" s="33"/>
      <c r="DTT4" s="33"/>
      <c r="DTU4" s="33"/>
      <c r="DTV4" s="33"/>
      <c r="DTW4" s="33"/>
      <c r="DTX4" s="33"/>
      <c r="DTY4" s="33"/>
      <c r="DTZ4" s="33"/>
      <c r="DUA4" s="33"/>
      <c r="DUB4" s="33"/>
      <c r="DUC4" s="33"/>
      <c r="DUD4" s="33"/>
      <c r="DUE4" s="33"/>
      <c r="DUF4" s="33"/>
      <c r="DUG4" s="33"/>
      <c r="DUH4" s="33"/>
      <c r="DUI4" s="33"/>
      <c r="DUJ4" s="33"/>
      <c r="DUK4" s="33"/>
      <c r="DUL4" s="33"/>
      <c r="DUM4" s="33"/>
      <c r="DUN4" s="33"/>
      <c r="DUO4" s="33"/>
      <c r="DUP4" s="33"/>
      <c r="DUQ4" s="33"/>
      <c r="DUR4" s="33"/>
      <c r="DUS4" s="33"/>
      <c r="DUT4" s="33"/>
      <c r="DUU4" s="33"/>
      <c r="DUV4" s="33"/>
      <c r="DUW4" s="33"/>
      <c r="DUX4" s="33"/>
      <c r="DUY4" s="33"/>
      <c r="DUZ4" s="33"/>
      <c r="DVA4" s="33"/>
      <c r="DVB4" s="33"/>
      <c r="DVC4" s="33"/>
      <c r="DVD4" s="33"/>
      <c r="DVE4" s="33"/>
      <c r="DVF4" s="33"/>
      <c r="DVG4" s="33"/>
      <c r="DVH4" s="33"/>
      <c r="DVI4" s="33"/>
      <c r="DVJ4" s="33"/>
      <c r="DVK4" s="33"/>
      <c r="DVL4" s="33"/>
      <c r="DVM4" s="33"/>
      <c r="DVN4" s="33"/>
      <c r="DVO4" s="33"/>
      <c r="DVP4" s="33"/>
      <c r="DVQ4" s="33"/>
      <c r="DVR4" s="33"/>
      <c r="DVS4" s="33"/>
      <c r="DVT4" s="33"/>
      <c r="DVU4" s="33"/>
      <c r="DVV4" s="33"/>
      <c r="DVW4" s="33"/>
      <c r="DVX4" s="33"/>
      <c r="DVY4" s="33"/>
      <c r="DVZ4" s="33"/>
      <c r="DWA4" s="33"/>
      <c r="DWB4" s="33"/>
      <c r="DWC4" s="33"/>
      <c r="DWD4" s="33"/>
      <c r="DWE4" s="33"/>
      <c r="DWF4" s="33"/>
      <c r="DWG4" s="33"/>
      <c r="DWH4" s="33"/>
      <c r="DWI4" s="33"/>
      <c r="DWJ4" s="33"/>
      <c r="DWK4" s="33"/>
      <c r="DWL4" s="33"/>
      <c r="DWM4" s="33"/>
      <c r="DWN4" s="33"/>
      <c r="DWO4" s="33"/>
      <c r="DWP4" s="33"/>
      <c r="DWQ4" s="33"/>
      <c r="DWR4" s="33"/>
      <c r="DWS4" s="33"/>
      <c r="DWT4" s="33"/>
      <c r="DWU4" s="33"/>
      <c r="DWV4" s="33"/>
      <c r="DWW4" s="33"/>
      <c r="DWX4" s="33"/>
      <c r="DWY4" s="33"/>
      <c r="DWZ4" s="33"/>
      <c r="DXA4" s="33"/>
      <c r="DXB4" s="33"/>
      <c r="DXC4" s="33"/>
      <c r="DXD4" s="33"/>
      <c r="DXE4" s="33"/>
      <c r="DXF4" s="33"/>
      <c r="DXG4" s="33"/>
      <c r="DXH4" s="33"/>
      <c r="DXI4" s="33"/>
      <c r="DXJ4" s="33"/>
      <c r="DXK4" s="33"/>
      <c r="DXL4" s="33"/>
      <c r="DXM4" s="33"/>
      <c r="DXN4" s="33"/>
      <c r="DXO4" s="33"/>
      <c r="DXP4" s="33"/>
      <c r="DXQ4" s="33"/>
      <c r="DXR4" s="33"/>
      <c r="DXS4" s="33"/>
      <c r="DXT4" s="33"/>
      <c r="DXU4" s="33"/>
      <c r="DXV4" s="33"/>
      <c r="DXW4" s="33"/>
      <c r="DXX4" s="33"/>
      <c r="DXY4" s="33"/>
      <c r="DXZ4" s="33"/>
      <c r="DYA4" s="33"/>
      <c r="DYB4" s="33"/>
      <c r="DYC4" s="33"/>
      <c r="DYD4" s="33"/>
      <c r="DYE4" s="33"/>
      <c r="DYF4" s="33"/>
      <c r="DYG4" s="33"/>
      <c r="DYH4" s="33"/>
      <c r="DYI4" s="33"/>
      <c r="DYJ4" s="33"/>
      <c r="DYK4" s="33"/>
      <c r="DYL4" s="33"/>
      <c r="DYM4" s="33"/>
      <c r="DYN4" s="33"/>
      <c r="DYO4" s="33"/>
      <c r="DYP4" s="33"/>
      <c r="DYQ4" s="33"/>
      <c r="DYR4" s="33"/>
      <c r="DYS4" s="33"/>
      <c r="DYT4" s="33"/>
      <c r="DYU4" s="33"/>
      <c r="DYV4" s="33"/>
      <c r="DYW4" s="33"/>
      <c r="DYX4" s="33"/>
      <c r="DYY4" s="33"/>
      <c r="DYZ4" s="33"/>
      <c r="DZA4" s="33"/>
      <c r="DZB4" s="33"/>
      <c r="DZC4" s="33"/>
      <c r="DZD4" s="33"/>
      <c r="DZE4" s="33"/>
      <c r="DZF4" s="33"/>
      <c r="DZG4" s="33"/>
      <c r="DZH4" s="33"/>
      <c r="DZI4" s="33"/>
      <c r="DZJ4" s="33"/>
      <c r="DZK4" s="33"/>
      <c r="DZL4" s="33"/>
      <c r="DZM4" s="33"/>
      <c r="DZN4" s="33"/>
      <c r="DZO4" s="33"/>
      <c r="DZP4" s="33"/>
      <c r="DZQ4" s="33"/>
      <c r="DZR4" s="33"/>
      <c r="DZS4" s="33"/>
      <c r="DZT4" s="33"/>
      <c r="DZU4" s="33"/>
      <c r="DZV4" s="33"/>
      <c r="DZW4" s="33"/>
      <c r="DZX4" s="33"/>
      <c r="DZY4" s="33"/>
      <c r="DZZ4" s="33"/>
      <c r="EAA4" s="33"/>
      <c r="EAB4" s="33"/>
      <c r="EAC4" s="33"/>
      <c r="EAD4" s="33"/>
      <c r="EAE4" s="33"/>
      <c r="EAF4" s="33"/>
      <c r="EAG4" s="33"/>
      <c r="EAH4" s="33"/>
      <c r="EAI4" s="33"/>
      <c r="EAJ4" s="33"/>
      <c r="EAK4" s="33"/>
      <c r="EAL4" s="33"/>
      <c r="EAM4" s="33"/>
      <c r="EAN4" s="33"/>
      <c r="EAO4" s="33"/>
      <c r="EAP4" s="33"/>
      <c r="EAQ4" s="33"/>
      <c r="EAR4" s="33"/>
      <c r="EAS4" s="33"/>
      <c r="EAT4" s="33"/>
      <c r="EAU4" s="33"/>
      <c r="EAV4" s="33"/>
      <c r="EAW4" s="33"/>
      <c r="EAX4" s="33"/>
      <c r="EAY4" s="33"/>
      <c r="EAZ4" s="33"/>
      <c r="EBA4" s="33"/>
      <c r="EBB4" s="33"/>
      <c r="EBC4" s="33"/>
      <c r="EBD4" s="33"/>
      <c r="EBE4" s="33"/>
      <c r="EBF4" s="33"/>
      <c r="EBG4" s="33"/>
      <c r="EBH4" s="33"/>
      <c r="EBI4" s="33"/>
      <c r="EBJ4" s="33"/>
      <c r="EBK4" s="33"/>
      <c r="EBL4" s="33"/>
      <c r="EBM4" s="33"/>
      <c r="EBN4" s="33"/>
      <c r="EBO4" s="33"/>
      <c r="EBP4" s="33"/>
      <c r="EBQ4" s="33"/>
      <c r="EBR4" s="33"/>
      <c r="EBS4" s="33"/>
      <c r="EBT4" s="33"/>
      <c r="EBU4" s="33"/>
      <c r="EBV4" s="33"/>
      <c r="EBW4" s="33"/>
      <c r="EBX4" s="33"/>
      <c r="EBY4" s="33"/>
      <c r="EBZ4" s="33"/>
      <c r="ECA4" s="33"/>
      <c r="ECB4" s="33"/>
      <c r="ECC4" s="33"/>
      <c r="ECD4" s="33"/>
      <c r="ECE4" s="33"/>
      <c r="ECF4" s="33"/>
      <c r="ECG4" s="33"/>
      <c r="ECH4" s="33"/>
      <c r="ECI4" s="33"/>
      <c r="ECJ4" s="33"/>
      <c r="ECK4" s="33"/>
      <c r="ECL4" s="33"/>
      <c r="ECM4" s="33"/>
      <c r="ECN4" s="33"/>
      <c r="ECO4" s="33"/>
      <c r="ECP4" s="33"/>
      <c r="ECQ4" s="33"/>
      <c r="ECR4" s="33"/>
      <c r="ECS4" s="33"/>
      <c r="ECT4" s="33"/>
      <c r="ECU4" s="33"/>
      <c r="ECV4" s="33"/>
      <c r="ECW4" s="33"/>
      <c r="ECX4" s="33"/>
      <c r="ECY4" s="33"/>
      <c r="ECZ4" s="33"/>
      <c r="EDA4" s="33"/>
      <c r="EDB4" s="33"/>
      <c r="EDC4" s="33"/>
      <c r="EDD4" s="33"/>
      <c r="EDE4" s="33"/>
      <c r="EDF4" s="33"/>
      <c r="EDG4" s="33"/>
      <c r="EDH4" s="33"/>
      <c r="EDI4" s="33"/>
      <c r="EDJ4" s="33"/>
      <c r="EDK4" s="33"/>
      <c r="EDL4" s="33"/>
      <c r="EDM4" s="33"/>
      <c r="EDN4" s="33"/>
      <c r="EDO4" s="33"/>
      <c r="EDP4" s="33"/>
      <c r="EDQ4" s="33"/>
      <c r="EDR4" s="33"/>
      <c r="EDS4" s="33"/>
      <c r="EDT4" s="33"/>
      <c r="EDU4" s="33"/>
      <c r="EDV4" s="33"/>
      <c r="EDW4" s="33"/>
      <c r="EDX4" s="33"/>
      <c r="EDY4" s="33"/>
      <c r="EDZ4" s="33"/>
      <c r="EEA4" s="33"/>
      <c r="EEB4" s="33"/>
      <c r="EEC4" s="33"/>
      <c r="EED4" s="33"/>
      <c r="EEE4" s="33"/>
      <c r="EEF4" s="33"/>
      <c r="EEG4" s="33"/>
      <c r="EEH4" s="33"/>
      <c r="EEI4" s="33"/>
      <c r="EEJ4" s="33"/>
      <c r="EEK4" s="33"/>
      <c r="EEL4" s="33"/>
      <c r="EEM4" s="33"/>
      <c r="EEN4" s="33"/>
      <c r="EEO4" s="33"/>
      <c r="EEP4" s="33"/>
      <c r="EEQ4" s="33"/>
      <c r="EER4" s="33"/>
      <c r="EES4" s="33"/>
      <c r="EET4" s="33"/>
      <c r="EEU4" s="33"/>
      <c r="EEV4" s="33"/>
      <c r="EEW4" s="33"/>
      <c r="EEX4" s="33"/>
      <c r="EEY4" s="33"/>
      <c r="EEZ4" s="33"/>
      <c r="EFA4" s="33"/>
      <c r="EFB4" s="33"/>
      <c r="EFC4" s="33"/>
      <c r="EFD4" s="33"/>
      <c r="EFE4" s="33"/>
      <c r="EFF4" s="33"/>
      <c r="EFG4" s="33"/>
      <c r="EFH4" s="33"/>
      <c r="EFI4" s="33"/>
      <c r="EFJ4" s="33"/>
      <c r="EFK4" s="33"/>
      <c r="EFL4" s="33"/>
      <c r="EFM4" s="33"/>
      <c r="EFN4" s="33"/>
      <c r="EFO4" s="33"/>
      <c r="EFP4" s="33"/>
      <c r="EFQ4" s="33"/>
      <c r="EFR4" s="33"/>
      <c r="EFS4" s="33"/>
      <c r="EFT4" s="33"/>
      <c r="EFU4" s="33"/>
      <c r="EFV4" s="33"/>
      <c r="EFW4" s="33"/>
      <c r="EFX4" s="33"/>
      <c r="EFY4" s="33"/>
      <c r="EFZ4" s="33"/>
      <c r="EGA4" s="33"/>
      <c r="EGB4" s="33"/>
      <c r="EGC4" s="33"/>
      <c r="EGD4" s="33"/>
      <c r="EGE4" s="33"/>
      <c r="EGF4" s="33"/>
      <c r="EGG4" s="33"/>
      <c r="EGH4" s="33"/>
      <c r="EGI4" s="33"/>
      <c r="EGJ4" s="33"/>
      <c r="EGK4" s="33"/>
      <c r="EGL4" s="33"/>
      <c r="EGM4" s="33"/>
      <c r="EGN4" s="33"/>
      <c r="EGO4" s="33"/>
      <c r="EGP4" s="33"/>
      <c r="EGQ4" s="33"/>
      <c r="EGR4" s="33"/>
      <c r="EGS4" s="33"/>
      <c r="EGT4" s="33"/>
      <c r="EGU4" s="33"/>
      <c r="EGV4" s="33"/>
      <c r="EGW4" s="33"/>
      <c r="EGX4" s="33"/>
      <c r="EGY4" s="33"/>
      <c r="EGZ4" s="33"/>
      <c r="EHA4" s="33"/>
      <c r="EHB4" s="33"/>
      <c r="EHC4" s="33"/>
      <c r="EHD4" s="33"/>
      <c r="EHE4" s="33"/>
      <c r="EHF4" s="33"/>
      <c r="EHG4" s="33"/>
      <c r="EHH4" s="33"/>
      <c r="EHI4" s="33"/>
      <c r="EHJ4" s="33"/>
      <c r="EHK4" s="33"/>
      <c r="EHL4" s="33"/>
      <c r="EHM4" s="33"/>
      <c r="EHN4" s="33"/>
      <c r="EHO4" s="33"/>
      <c r="EHP4" s="33"/>
      <c r="EHQ4" s="33"/>
      <c r="EHR4" s="33"/>
      <c r="EHS4" s="33"/>
      <c r="EHT4" s="33"/>
      <c r="EHU4" s="33"/>
      <c r="EHV4" s="33"/>
      <c r="EHW4" s="33"/>
      <c r="EHX4" s="33"/>
      <c r="EHY4" s="33"/>
      <c r="EHZ4" s="33"/>
      <c r="EIA4" s="33"/>
      <c r="EIB4" s="33"/>
      <c r="EIC4" s="33"/>
      <c r="EID4" s="33"/>
      <c r="EIE4" s="33"/>
      <c r="EIF4" s="33"/>
      <c r="EIG4" s="33"/>
      <c r="EIH4" s="33"/>
      <c r="EII4" s="33"/>
      <c r="EIJ4" s="33"/>
      <c r="EIK4" s="33"/>
      <c r="EIL4" s="33"/>
      <c r="EIM4" s="33"/>
      <c r="EIN4" s="33"/>
      <c r="EIO4" s="33"/>
      <c r="EIP4" s="33"/>
      <c r="EIQ4" s="33"/>
      <c r="EIR4" s="33"/>
      <c r="EIS4" s="33"/>
      <c r="EIT4" s="33"/>
      <c r="EIU4" s="33"/>
      <c r="EIV4" s="33"/>
      <c r="EIW4" s="33"/>
      <c r="EIX4" s="33"/>
      <c r="EIY4" s="33"/>
      <c r="EIZ4" s="33"/>
      <c r="EJA4" s="33"/>
      <c r="EJB4" s="33"/>
      <c r="EJC4" s="33"/>
      <c r="EJD4" s="33"/>
      <c r="EJE4" s="33"/>
      <c r="EJF4" s="33"/>
      <c r="EJG4" s="33"/>
      <c r="EJH4" s="33"/>
      <c r="EJI4" s="33"/>
      <c r="EJJ4" s="33"/>
      <c r="EJK4" s="33"/>
      <c r="EJL4" s="33"/>
      <c r="EJM4" s="33"/>
      <c r="EJN4" s="33"/>
      <c r="EJO4" s="33"/>
      <c r="EJP4" s="33"/>
      <c r="EJQ4" s="33"/>
      <c r="EJR4" s="33"/>
      <c r="EJS4" s="33"/>
      <c r="EJT4" s="33"/>
      <c r="EJU4" s="33"/>
      <c r="EJV4" s="33"/>
      <c r="EJW4" s="33"/>
      <c r="EJX4" s="33"/>
      <c r="EJY4" s="33"/>
      <c r="EJZ4" s="33"/>
      <c r="EKA4" s="33"/>
      <c r="EKB4" s="33"/>
      <c r="EKC4" s="33"/>
      <c r="EKD4" s="33"/>
      <c r="EKE4" s="33"/>
      <c r="EKF4" s="33"/>
      <c r="EKG4" s="33"/>
      <c r="EKH4" s="33"/>
      <c r="EKI4" s="33"/>
      <c r="EKJ4" s="33"/>
      <c r="EKK4" s="33"/>
      <c r="EKL4" s="33"/>
      <c r="EKM4" s="33"/>
      <c r="EKN4" s="33"/>
      <c r="EKO4" s="33"/>
      <c r="EKP4" s="33"/>
      <c r="EKQ4" s="33"/>
      <c r="EKR4" s="33"/>
      <c r="EKS4" s="33"/>
      <c r="EKT4" s="33"/>
      <c r="EKU4" s="33"/>
      <c r="EKV4" s="33"/>
      <c r="EKW4" s="33"/>
      <c r="EKX4" s="33"/>
      <c r="EKY4" s="33"/>
      <c r="EKZ4" s="33"/>
      <c r="ELA4" s="33"/>
      <c r="ELB4" s="33"/>
      <c r="ELC4" s="33"/>
      <c r="ELD4" s="33"/>
      <c r="ELE4" s="33"/>
      <c r="ELF4" s="33"/>
      <c r="ELG4" s="33"/>
      <c r="ELH4" s="33"/>
      <c r="ELI4" s="33"/>
      <c r="ELJ4" s="33"/>
      <c r="ELK4" s="33"/>
      <c r="ELL4" s="33"/>
      <c r="ELM4" s="33"/>
      <c r="ELN4" s="33"/>
      <c r="ELO4" s="33"/>
      <c r="ELP4" s="33"/>
      <c r="ELQ4" s="33"/>
      <c r="ELR4" s="33"/>
      <c r="ELS4" s="33"/>
      <c r="ELT4" s="33"/>
      <c r="ELU4" s="33"/>
      <c r="ELV4" s="33"/>
      <c r="ELW4" s="33"/>
      <c r="ELX4" s="33"/>
      <c r="ELY4" s="33"/>
      <c r="ELZ4" s="33"/>
      <c r="EMA4" s="33"/>
      <c r="EMB4" s="33"/>
      <c r="EMC4" s="33"/>
      <c r="EMD4" s="33"/>
      <c r="EME4" s="33"/>
      <c r="EMF4" s="33"/>
      <c r="EMG4" s="33"/>
      <c r="EMH4" s="33"/>
      <c r="EMI4" s="33"/>
      <c r="EMJ4" s="33"/>
      <c r="EMK4" s="33"/>
      <c r="EML4" s="33"/>
      <c r="EMM4" s="33"/>
      <c r="EMN4" s="33"/>
      <c r="EMO4" s="33"/>
      <c r="EMP4" s="33"/>
      <c r="EMQ4" s="33"/>
      <c r="EMR4" s="33"/>
      <c r="EMS4" s="33"/>
      <c r="EMT4" s="33"/>
      <c r="EMU4" s="33"/>
      <c r="EMV4" s="33"/>
      <c r="EMW4" s="33"/>
      <c r="EMX4" s="33"/>
      <c r="EMY4" s="33"/>
      <c r="EMZ4" s="33"/>
      <c r="ENA4" s="33"/>
      <c r="ENB4" s="33"/>
      <c r="ENC4" s="33"/>
      <c r="END4" s="33"/>
      <c r="ENE4" s="33"/>
      <c r="ENF4" s="33"/>
      <c r="ENG4" s="33"/>
      <c r="ENH4" s="33"/>
      <c r="ENI4" s="33"/>
      <c r="ENJ4" s="33"/>
      <c r="ENK4" s="33"/>
      <c r="ENL4" s="33"/>
      <c r="ENM4" s="33"/>
      <c r="ENN4" s="33"/>
      <c r="ENO4" s="33"/>
      <c r="ENP4" s="33"/>
      <c r="ENQ4" s="33"/>
      <c r="ENR4" s="33"/>
      <c r="ENS4" s="33"/>
      <c r="ENT4" s="33"/>
      <c r="ENU4" s="33"/>
      <c r="ENV4" s="33"/>
      <c r="ENW4" s="33"/>
      <c r="ENX4" s="33"/>
      <c r="ENY4" s="33"/>
      <c r="ENZ4" s="33"/>
      <c r="EOA4" s="33"/>
      <c r="EOB4" s="33"/>
      <c r="EOC4" s="33"/>
      <c r="EOD4" s="33"/>
      <c r="EOE4" s="33"/>
      <c r="EOF4" s="33"/>
      <c r="EOG4" s="33"/>
      <c r="EOH4" s="33"/>
      <c r="EOI4" s="33"/>
      <c r="EOJ4" s="33"/>
      <c r="EOK4" s="33"/>
      <c r="EOL4" s="33"/>
      <c r="EOM4" s="33"/>
      <c r="EON4" s="33"/>
      <c r="EOO4" s="33"/>
      <c r="EOP4" s="33"/>
      <c r="EOQ4" s="33"/>
      <c r="EOR4" s="33"/>
      <c r="EOS4" s="33"/>
      <c r="EOT4" s="33"/>
      <c r="EOU4" s="33"/>
      <c r="EOV4" s="33"/>
      <c r="EOW4" s="33"/>
      <c r="EOX4" s="33"/>
      <c r="EOY4" s="33"/>
      <c r="EOZ4" s="33"/>
      <c r="EPA4" s="33"/>
      <c r="EPB4" s="33"/>
      <c r="EPC4" s="33"/>
      <c r="EPD4" s="33"/>
      <c r="EPE4" s="33"/>
      <c r="EPF4" s="33"/>
      <c r="EPG4" s="33"/>
      <c r="EPH4" s="33"/>
      <c r="EPI4" s="33"/>
      <c r="EPJ4" s="33"/>
      <c r="EPK4" s="33"/>
      <c r="EPL4" s="33"/>
      <c r="EPM4" s="33"/>
      <c r="EPN4" s="33"/>
      <c r="EPO4" s="33"/>
      <c r="EPP4" s="33"/>
      <c r="EPQ4" s="33"/>
      <c r="EPR4" s="33"/>
      <c r="EPS4" s="33"/>
      <c r="EPT4" s="33"/>
      <c r="EPU4" s="33"/>
      <c r="EPV4" s="33"/>
      <c r="EPW4" s="33"/>
      <c r="EPX4" s="33"/>
      <c r="EPY4" s="33"/>
      <c r="EPZ4" s="33"/>
      <c r="EQA4" s="33"/>
      <c r="EQB4" s="33"/>
      <c r="EQC4" s="33"/>
      <c r="EQD4" s="33"/>
      <c r="EQE4" s="33"/>
      <c r="EQF4" s="33"/>
      <c r="EQG4" s="33"/>
      <c r="EQH4" s="33"/>
      <c r="EQI4" s="33"/>
      <c r="EQJ4" s="33"/>
      <c r="EQK4" s="33"/>
      <c r="EQL4" s="33"/>
      <c r="EQM4" s="33"/>
      <c r="EQN4" s="33"/>
      <c r="EQO4" s="33"/>
      <c r="EQP4" s="33"/>
      <c r="EQQ4" s="33"/>
      <c r="EQR4" s="33"/>
      <c r="EQS4" s="33"/>
      <c r="EQT4" s="33"/>
      <c r="EQU4" s="33"/>
      <c r="EQV4" s="33"/>
      <c r="EQW4" s="33"/>
      <c r="EQX4" s="33"/>
      <c r="EQY4" s="33"/>
      <c r="EQZ4" s="33"/>
      <c r="ERA4" s="33"/>
      <c r="ERB4" s="33"/>
      <c r="ERC4" s="33"/>
      <c r="ERD4" s="33"/>
      <c r="ERE4" s="33"/>
      <c r="ERF4" s="33"/>
      <c r="ERG4" s="33"/>
      <c r="ERH4" s="33"/>
      <c r="ERI4" s="33"/>
      <c r="ERJ4" s="33"/>
      <c r="ERK4" s="33"/>
      <c r="ERL4" s="33"/>
      <c r="ERM4" s="33"/>
      <c r="ERN4" s="33"/>
      <c r="ERO4" s="33"/>
      <c r="ERP4" s="33"/>
      <c r="ERQ4" s="33"/>
      <c r="ERR4" s="33"/>
      <c r="ERS4" s="33"/>
      <c r="ERT4" s="33"/>
      <c r="ERU4" s="33"/>
      <c r="ERV4" s="33"/>
      <c r="ERW4" s="33"/>
      <c r="ERX4" s="33"/>
      <c r="ERY4" s="33"/>
      <c r="ERZ4" s="33"/>
      <c r="ESA4" s="33"/>
      <c r="ESB4" s="33"/>
      <c r="ESC4" s="33"/>
      <c r="ESD4" s="33"/>
      <c r="ESE4" s="33"/>
      <c r="ESF4" s="33"/>
      <c r="ESG4" s="33"/>
      <c r="ESH4" s="33"/>
      <c r="ESI4" s="33"/>
      <c r="ESJ4" s="33"/>
      <c r="ESK4" s="33"/>
      <c r="ESL4" s="33"/>
      <c r="ESM4" s="33"/>
      <c r="ESN4" s="33"/>
      <c r="ESO4" s="33"/>
      <c r="ESP4" s="33"/>
      <c r="ESQ4" s="33"/>
      <c r="ESR4" s="33"/>
      <c r="ESS4" s="33"/>
      <c r="EST4" s="33"/>
      <c r="ESU4" s="33"/>
      <c r="ESV4" s="33"/>
      <c r="ESW4" s="33"/>
      <c r="ESX4" s="33"/>
      <c r="ESY4" s="33"/>
      <c r="ESZ4" s="33"/>
      <c r="ETA4" s="33"/>
      <c r="ETB4" s="33"/>
      <c r="ETC4" s="33"/>
      <c r="ETD4" s="33"/>
      <c r="ETE4" s="33"/>
      <c r="ETF4" s="33"/>
      <c r="ETG4" s="33"/>
      <c r="ETH4" s="33"/>
      <c r="ETI4" s="33"/>
      <c r="ETJ4" s="33"/>
      <c r="ETK4" s="33"/>
      <c r="ETL4" s="33"/>
      <c r="ETM4" s="33"/>
      <c r="ETN4" s="33"/>
      <c r="ETO4" s="33"/>
      <c r="ETP4" s="33"/>
      <c r="ETQ4" s="33"/>
      <c r="ETR4" s="33"/>
      <c r="ETS4" s="33"/>
      <c r="ETT4" s="33"/>
      <c r="ETU4" s="33"/>
      <c r="ETV4" s="33"/>
      <c r="ETW4" s="33"/>
      <c r="ETX4" s="33"/>
      <c r="ETY4" s="33"/>
      <c r="ETZ4" s="33"/>
      <c r="EUA4" s="33"/>
      <c r="EUB4" s="33"/>
      <c r="EUC4" s="33"/>
      <c r="EUD4" s="33"/>
      <c r="EUE4" s="33"/>
      <c r="EUF4" s="33"/>
      <c r="EUG4" s="33"/>
      <c r="EUH4" s="33"/>
      <c r="EUI4" s="33"/>
      <c r="EUJ4" s="33"/>
      <c r="EUK4" s="33"/>
      <c r="EUL4" s="33"/>
      <c r="EUM4" s="33"/>
      <c r="EUN4" s="33"/>
      <c r="EUO4" s="33"/>
      <c r="EUP4" s="33"/>
      <c r="EUQ4" s="33"/>
      <c r="EUR4" s="33"/>
      <c r="EUS4" s="33"/>
      <c r="EUT4" s="33"/>
      <c r="EUU4" s="33"/>
      <c r="EUV4" s="33"/>
      <c r="EUW4" s="33"/>
      <c r="EUX4" s="33"/>
      <c r="EUY4" s="33"/>
      <c r="EUZ4" s="33"/>
      <c r="EVA4" s="33"/>
      <c r="EVB4" s="33"/>
      <c r="EVC4" s="33"/>
      <c r="EVD4" s="33"/>
      <c r="EVE4" s="33"/>
      <c r="EVF4" s="33"/>
      <c r="EVG4" s="33"/>
      <c r="EVH4" s="33"/>
      <c r="EVI4" s="33"/>
      <c r="EVJ4" s="33"/>
      <c r="EVK4" s="33"/>
      <c r="EVL4" s="33"/>
      <c r="EVM4" s="33"/>
      <c r="EVN4" s="33"/>
      <c r="EVO4" s="33"/>
      <c r="EVP4" s="33"/>
      <c r="EVQ4" s="33"/>
      <c r="EVR4" s="33"/>
      <c r="EVS4" s="33"/>
      <c r="EVT4" s="33"/>
      <c r="EVU4" s="33"/>
      <c r="EVV4" s="33"/>
      <c r="EVW4" s="33"/>
      <c r="EVX4" s="33"/>
      <c r="EVY4" s="33"/>
      <c r="EVZ4" s="33"/>
      <c r="EWA4" s="33"/>
      <c r="EWB4" s="33"/>
      <c r="EWC4" s="33"/>
      <c r="EWD4" s="33"/>
      <c r="EWE4" s="33"/>
      <c r="EWF4" s="33"/>
      <c r="EWG4" s="33"/>
      <c r="EWH4" s="33"/>
      <c r="EWI4" s="33"/>
      <c r="EWJ4" s="33"/>
      <c r="EWK4" s="33"/>
      <c r="EWL4" s="33"/>
      <c r="EWM4" s="33"/>
      <c r="EWN4" s="33"/>
      <c r="EWO4" s="33"/>
      <c r="EWP4" s="33"/>
      <c r="EWQ4" s="33"/>
      <c r="EWR4" s="33"/>
      <c r="EWS4" s="33"/>
      <c r="EWT4" s="33"/>
      <c r="EWU4" s="33"/>
      <c r="EWV4" s="33"/>
      <c r="EWW4" s="33"/>
      <c r="EWX4" s="33"/>
      <c r="EWY4" s="33"/>
      <c r="EWZ4" s="33"/>
      <c r="EXA4" s="33"/>
      <c r="EXB4" s="33"/>
      <c r="EXC4" s="33"/>
      <c r="EXD4" s="33"/>
      <c r="EXE4" s="33"/>
      <c r="EXF4" s="33"/>
      <c r="EXG4" s="33"/>
      <c r="EXH4" s="33"/>
      <c r="EXI4" s="33"/>
      <c r="EXJ4" s="33"/>
      <c r="EXK4" s="33"/>
      <c r="EXL4" s="33"/>
      <c r="EXM4" s="33"/>
      <c r="EXN4" s="33"/>
      <c r="EXO4" s="33"/>
      <c r="EXP4" s="33"/>
      <c r="EXQ4" s="33"/>
      <c r="EXR4" s="33"/>
      <c r="EXS4" s="33"/>
      <c r="EXT4" s="33"/>
      <c r="EXU4" s="33"/>
      <c r="EXV4" s="33"/>
      <c r="EXW4" s="33"/>
      <c r="EXX4" s="33"/>
      <c r="EXY4" s="33"/>
      <c r="EXZ4" s="33"/>
      <c r="EYA4" s="33"/>
      <c r="EYB4" s="33"/>
      <c r="EYC4" s="33"/>
      <c r="EYD4" s="33"/>
      <c r="EYE4" s="33"/>
      <c r="EYF4" s="33"/>
      <c r="EYG4" s="33"/>
      <c r="EYH4" s="33"/>
      <c r="EYI4" s="33"/>
      <c r="EYJ4" s="33"/>
      <c r="EYK4" s="33"/>
      <c r="EYL4" s="33"/>
      <c r="EYM4" s="33"/>
      <c r="EYN4" s="33"/>
      <c r="EYO4" s="33"/>
      <c r="EYP4" s="33"/>
      <c r="EYQ4" s="33"/>
      <c r="EYR4" s="33"/>
      <c r="EYS4" s="33"/>
      <c r="EYT4" s="33"/>
      <c r="EYU4" s="33"/>
      <c r="EYV4" s="33"/>
      <c r="EYW4" s="33"/>
      <c r="EYX4" s="33"/>
      <c r="EYY4" s="33"/>
      <c r="EYZ4" s="33"/>
      <c r="EZA4" s="33"/>
      <c r="EZB4" s="33"/>
      <c r="EZC4" s="33"/>
      <c r="EZD4" s="33"/>
      <c r="EZE4" s="33"/>
      <c r="EZF4" s="33"/>
      <c r="EZG4" s="33"/>
      <c r="EZH4" s="33"/>
      <c r="EZI4" s="33"/>
      <c r="EZJ4" s="33"/>
      <c r="EZK4" s="33"/>
      <c r="EZL4" s="33"/>
      <c r="EZM4" s="33"/>
      <c r="EZN4" s="33"/>
      <c r="EZO4" s="33"/>
      <c r="EZP4" s="33"/>
      <c r="EZQ4" s="33"/>
      <c r="EZR4" s="33"/>
      <c r="EZS4" s="33"/>
      <c r="EZT4" s="33"/>
      <c r="EZU4" s="33"/>
      <c r="EZV4" s="33"/>
      <c r="EZW4" s="33"/>
      <c r="EZX4" s="33"/>
      <c r="EZY4" s="33"/>
      <c r="EZZ4" s="33"/>
      <c r="FAA4" s="33"/>
      <c r="FAB4" s="33"/>
      <c r="FAC4" s="33"/>
      <c r="FAD4" s="33"/>
      <c r="FAE4" s="33"/>
      <c r="FAF4" s="33"/>
      <c r="FAG4" s="33"/>
      <c r="FAH4" s="33"/>
      <c r="FAI4" s="33"/>
      <c r="FAJ4" s="33"/>
      <c r="FAK4" s="33"/>
      <c r="FAL4" s="33"/>
      <c r="FAM4" s="33"/>
      <c r="FAN4" s="33"/>
      <c r="FAO4" s="33"/>
      <c r="FAP4" s="33"/>
      <c r="FAQ4" s="33"/>
      <c r="FAR4" s="33"/>
      <c r="FAS4" s="33"/>
      <c r="FAT4" s="33"/>
      <c r="FAU4" s="33"/>
      <c r="FAV4" s="33"/>
      <c r="FAW4" s="33"/>
      <c r="FAX4" s="33"/>
      <c r="FAY4" s="33"/>
      <c r="FAZ4" s="33"/>
      <c r="FBA4" s="33"/>
      <c r="FBB4" s="33"/>
      <c r="FBC4" s="33"/>
      <c r="FBD4" s="33"/>
      <c r="FBE4" s="33"/>
      <c r="FBF4" s="33"/>
      <c r="FBG4" s="33"/>
      <c r="FBH4" s="33"/>
      <c r="FBI4" s="33"/>
      <c r="FBJ4" s="33"/>
      <c r="FBK4" s="33"/>
      <c r="FBL4" s="33"/>
      <c r="FBM4" s="33"/>
      <c r="FBN4" s="33"/>
      <c r="FBO4" s="33"/>
      <c r="FBP4" s="33"/>
      <c r="FBQ4" s="33"/>
      <c r="FBR4" s="33"/>
      <c r="FBS4" s="33"/>
      <c r="FBT4" s="33"/>
      <c r="FBU4" s="33"/>
      <c r="FBV4" s="33"/>
      <c r="FBW4" s="33"/>
      <c r="FBX4" s="33"/>
      <c r="FBY4" s="33"/>
      <c r="FBZ4" s="33"/>
      <c r="FCA4" s="33"/>
      <c r="FCB4" s="33"/>
      <c r="FCC4" s="33"/>
      <c r="FCD4" s="33"/>
      <c r="FCE4" s="33"/>
      <c r="FCF4" s="33"/>
      <c r="FCG4" s="33"/>
      <c r="FCH4" s="33"/>
      <c r="FCI4" s="33"/>
      <c r="FCJ4" s="33"/>
      <c r="FCK4" s="33"/>
      <c r="FCL4" s="33"/>
      <c r="FCM4" s="33"/>
      <c r="FCN4" s="33"/>
      <c r="FCO4" s="33"/>
      <c r="FCP4" s="33"/>
      <c r="FCQ4" s="33"/>
      <c r="FCR4" s="33"/>
      <c r="FCS4" s="33"/>
      <c r="FCT4" s="33"/>
      <c r="FCU4" s="33"/>
      <c r="FCV4" s="33"/>
      <c r="FCW4" s="33"/>
      <c r="FCX4" s="33"/>
      <c r="FCY4" s="33"/>
      <c r="FCZ4" s="33"/>
      <c r="FDA4" s="33"/>
      <c r="FDB4" s="33"/>
      <c r="FDC4" s="33"/>
      <c r="FDD4" s="33"/>
      <c r="FDE4" s="33"/>
      <c r="FDF4" s="33"/>
      <c r="FDG4" s="33"/>
      <c r="FDH4" s="33"/>
      <c r="FDI4" s="33"/>
      <c r="FDJ4" s="33"/>
      <c r="FDK4" s="33"/>
      <c r="FDL4" s="33"/>
      <c r="FDM4" s="33"/>
      <c r="FDN4" s="33"/>
      <c r="FDO4" s="33"/>
      <c r="FDP4" s="33"/>
      <c r="FDQ4" s="33"/>
      <c r="FDR4" s="33"/>
      <c r="FDS4" s="33"/>
      <c r="FDT4" s="33"/>
      <c r="FDU4" s="33"/>
      <c r="FDV4" s="33"/>
      <c r="FDW4" s="33"/>
      <c r="FDX4" s="33"/>
      <c r="FDY4" s="33"/>
      <c r="FDZ4" s="33"/>
      <c r="FEA4" s="33"/>
      <c r="FEB4" s="33"/>
      <c r="FEC4" s="33"/>
      <c r="FED4" s="33"/>
      <c r="FEE4" s="33"/>
      <c r="FEF4" s="33"/>
      <c r="FEG4" s="33"/>
      <c r="FEH4" s="33"/>
      <c r="FEI4" s="33"/>
      <c r="FEJ4" s="33"/>
      <c r="FEK4" s="33"/>
      <c r="FEL4" s="33"/>
      <c r="FEM4" s="33"/>
      <c r="FEN4" s="33"/>
      <c r="FEO4" s="33"/>
      <c r="FEP4" s="33"/>
      <c r="FEQ4" s="33"/>
      <c r="FER4" s="33"/>
      <c r="FES4" s="33"/>
      <c r="FET4" s="33"/>
      <c r="FEU4" s="33"/>
      <c r="FEV4" s="33"/>
      <c r="FEW4" s="33"/>
      <c r="FEX4" s="33"/>
      <c r="FEY4" s="33"/>
      <c r="FEZ4" s="33"/>
      <c r="FFA4" s="33"/>
      <c r="FFB4" s="33"/>
      <c r="FFC4" s="33"/>
      <c r="FFD4" s="33"/>
      <c r="FFE4" s="33"/>
      <c r="FFF4" s="33"/>
      <c r="FFG4" s="33"/>
      <c r="FFH4" s="33"/>
      <c r="FFI4" s="33"/>
      <c r="FFJ4" s="33"/>
      <c r="FFK4" s="33"/>
      <c r="FFL4" s="33"/>
      <c r="FFM4" s="33"/>
      <c r="FFN4" s="33"/>
      <c r="FFO4" s="33"/>
      <c r="FFP4" s="33"/>
      <c r="FFQ4" s="33"/>
      <c r="FFR4" s="33"/>
      <c r="FFS4" s="33"/>
      <c r="FFT4" s="33"/>
      <c r="FFU4" s="33"/>
      <c r="FFV4" s="33"/>
      <c r="FFW4" s="33"/>
      <c r="FFX4" s="33"/>
      <c r="FFY4" s="33"/>
      <c r="FFZ4" s="33"/>
      <c r="FGA4" s="33"/>
      <c r="FGB4" s="33"/>
      <c r="FGC4" s="33"/>
      <c r="FGD4" s="33"/>
      <c r="FGE4" s="33"/>
      <c r="FGF4" s="33"/>
      <c r="FGG4" s="33"/>
      <c r="FGH4" s="33"/>
      <c r="FGI4" s="33"/>
      <c r="FGJ4" s="33"/>
      <c r="FGK4" s="33"/>
      <c r="FGL4" s="33"/>
      <c r="FGM4" s="33"/>
      <c r="FGN4" s="33"/>
      <c r="FGO4" s="33"/>
      <c r="FGP4" s="33"/>
      <c r="FGQ4" s="33"/>
      <c r="FGR4" s="33"/>
      <c r="FGS4" s="33"/>
      <c r="FGT4" s="33"/>
      <c r="FGU4" s="33"/>
      <c r="FGV4" s="33"/>
      <c r="FGW4" s="33"/>
      <c r="FGX4" s="33"/>
      <c r="FGY4" s="33"/>
      <c r="FGZ4" s="33"/>
      <c r="FHA4" s="33"/>
      <c r="FHB4" s="33"/>
      <c r="FHC4" s="33"/>
      <c r="FHD4" s="33"/>
      <c r="FHE4" s="33"/>
      <c r="FHF4" s="33"/>
      <c r="FHG4" s="33"/>
      <c r="FHH4" s="33"/>
      <c r="FHI4" s="33"/>
      <c r="FHJ4" s="33"/>
      <c r="FHK4" s="33"/>
      <c r="FHL4" s="33"/>
      <c r="FHM4" s="33"/>
      <c r="FHN4" s="33"/>
      <c r="FHO4" s="33"/>
      <c r="FHP4" s="33"/>
      <c r="FHQ4" s="33"/>
      <c r="FHR4" s="33"/>
      <c r="FHS4" s="33"/>
      <c r="FHT4" s="33"/>
      <c r="FHU4" s="33"/>
      <c r="FHV4" s="33"/>
      <c r="FHW4" s="33"/>
      <c r="FHX4" s="33"/>
      <c r="FHY4" s="33"/>
      <c r="FHZ4" s="33"/>
      <c r="FIA4" s="33"/>
      <c r="FIB4" s="33"/>
      <c r="FIC4" s="33"/>
      <c r="FID4" s="33"/>
      <c r="FIE4" s="33"/>
      <c r="FIF4" s="33"/>
      <c r="FIG4" s="33"/>
      <c r="FIH4" s="33"/>
      <c r="FII4" s="33"/>
      <c r="FIJ4" s="33"/>
      <c r="FIK4" s="33"/>
      <c r="FIL4" s="33"/>
      <c r="FIM4" s="33"/>
      <c r="FIN4" s="33"/>
      <c r="FIO4" s="33"/>
      <c r="FIP4" s="33"/>
      <c r="FIQ4" s="33"/>
      <c r="FIR4" s="33"/>
      <c r="FIS4" s="33"/>
      <c r="FIT4" s="33"/>
      <c r="FIU4" s="33"/>
      <c r="FIV4" s="33"/>
      <c r="FIW4" s="33"/>
      <c r="FIX4" s="33"/>
      <c r="FIY4" s="33"/>
      <c r="FIZ4" s="33"/>
      <c r="FJA4" s="33"/>
      <c r="FJB4" s="33"/>
      <c r="FJC4" s="33"/>
      <c r="FJD4" s="33"/>
      <c r="FJE4" s="33"/>
      <c r="FJF4" s="33"/>
      <c r="FJG4" s="33"/>
      <c r="FJH4" s="33"/>
      <c r="FJI4" s="33"/>
      <c r="FJJ4" s="33"/>
      <c r="FJK4" s="33"/>
      <c r="FJL4" s="33"/>
      <c r="FJM4" s="33"/>
      <c r="FJN4" s="33"/>
      <c r="FJO4" s="33"/>
      <c r="FJP4" s="33"/>
      <c r="FJQ4" s="33"/>
      <c r="FJR4" s="33"/>
      <c r="FJS4" s="33"/>
      <c r="FJT4" s="33"/>
      <c r="FJU4" s="33"/>
      <c r="FJV4" s="33"/>
      <c r="FJW4" s="33"/>
      <c r="FJX4" s="33"/>
      <c r="FJY4" s="33"/>
      <c r="FJZ4" s="33"/>
      <c r="FKA4" s="33"/>
      <c r="FKB4" s="33"/>
      <c r="FKC4" s="33"/>
      <c r="FKD4" s="33"/>
      <c r="FKE4" s="33"/>
      <c r="FKF4" s="33"/>
      <c r="FKG4" s="33"/>
      <c r="FKH4" s="33"/>
      <c r="FKI4" s="33"/>
      <c r="FKJ4" s="33"/>
      <c r="FKK4" s="33"/>
      <c r="FKL4" s="33"/>
      <c r="FKM4" s="33"/>
      <c r="FKN4" s="33"/>
      <c r="FKO4" s="33"/>
      <c r="FKP4" s="33"/>
      <c r="FKQ4" s="33"/>
      <c r="FKR4" s="33"/>
      <c r="FKS4" s="33"/>
      <c r="FKT4" s="33"/>
      <c r="FKU4" s="33"/>
      <c r="FKV4" s="33"/>
      <c r="FKW4" s="33"/>
      <c r="FKX4" s="33"/>
      <c r="FKY4" s="33"/>
      <c r="FKZ4" s="33"/>
      <c r="FLA4" s="33"/>
      <c r="FLB4" s="33"/>
      <c r="FLC4" s="33"/>
      <c r="FLD4" s="33"/>
      <c r="FLE4" s="33"/>
      <c r="FLF4" s="33"/>
      <c r="FLG4" s="33"/>
      <c r="FLH4" s="33"/>
      <c r="FLI4" s="33"/>
      <c r="FLJ4" s="33"/>
      <c r="FLK4" s="33"/>
      <c r="FLL4" s="33"/>
      <c r="FLM4" s="33"/>
      <c r="FLN4" s="33"/>
      <c r="FLO4" s="33"/>
      <c r="FLP4" s="33"/>
      <c r="FLQ4" s="33"/>
      <c r="FLR4" s="33"/>
      <c r="FLS4" s="33"/>
      <c r="FLT4" s="33"/>
      <c r="FLU4" s="33"/>
      <c r="FLV4" s="33"/>
      <c r="FLW4" s="33"/>
      <c r="FLX4" s="33"/>
      <c r="FLY4" s="33"/>
      <c r="FLZ4" s="33"/>
      <c r="FMA4" s="33"/>
      <c r="FMB4" s="33"/>
      <c r="FMC4" s="33"/>
      <c r="FMD4" s="33"/>
      <c r="FME4" s="33"/>
      <c r="FMF4" s="33"/>
      <c r="FMG4" s="33"/>
      <c r="FMH4" s="33"/>
      <c r="FMI4" s="33"/>
      <c r="FMJ4" s="33"/>
      <c r="FMK4" s="33"/>
      <c r="FML4" s="33"/>
      <c r="FMM4" s="33"/>
      <c r="FMN4" s="33"/>
      <c r="FMO4" s="33"/>
      <c r="FMP4" s="33"/>
      <c r="FMQ4" s="33"/>
      <c r="FMR4" s="33"/>
      <c r="FMS4" s="33"/>
      <c r="FMT4" s="33"/>
      <c r="FMU4" s="33"/>
      <c r="FMV4" s="33"/>
      <c r="FMW4" s="33"/>
      <c r="FMX4" s="33"/>
      <c r="FMY4" s="33"/>
      <c r="FMZ4" s="33"/>
      <c r="FNA4" s="33"/>
      <c r="FNB4" s="33"/>
      <c r="FNC4" s="33"/>
      <c r="FND4" s="33"/>
      <c r="FNE4" s="33"/>
      <c r="FNF4" s="33"/>
      <c r="FNG4" s="33"/>
      <c r="FNH4" s="33"/>
      <c r="FNI4" s="33"/>
      <c r="FNJ4" s="33"/>
      <c r="FNK4" s="33"/>
      <c r="FNL4" s="33"/>
      <c r="FNM4" s="33"/>
      <c r="FNN4" s="33"/>
      <c r="FNO4" s="33"/>
      <c r="FNP4" s="33"/>
      <c r="FNQ4" s="33"/>
      <c r="FNR4" s="33"/>
      <c r="FNS4" s="33"/>
      <c r="FNT4" s="33"/>
      <c r="FNU4" s="33"/>
      <c r="FNV4" s="33"/>
      <c r="FNW4" s="33"/>
      <c r="FNX4" s="33"/>
      <c r="FNY4" s="33"/>
      <c r="FNZ4" s="33"/>
      <c r="FOA4" s="33"/>
      <c r="FOB4" s="33"/>
      <c r="FOC4" s="33"/>
      <c r="FOD4" s="33"/>
      <c r="FOE4" s="33"/>
      <c r="FOF4" s="33"/>
      <c r="FOG4" s="33"/>
      <c r="FOH4" s="33"/>
      <c r="FOI4" s="33"/>
      <c r="FOJ4" s="33"/>
      <c r="FOK4" s="33"/>
      <c r="FOL4" s="33"/>
      <c r="FOM4" s="33"/>
      <c r="FON4" s="33"/>
      <c r="FOO4" s="33"/>
      <c r="FOP4" s="33"/>
      <c r="FOQ4" s="33"/>
      <c r="FOR4" s="33"/>
      <c r="FOS4" s="33"/>
      <c r="FOT4" s="33"/>
      <c r="FOU4" s="33"/>
      <c r="FOV4" s="33"/>
      <c r="FOW4" s="33"/>
      <c r="FOX4" s="33"/>
      <c r="FOY4" s="33"/>
      <c r="FOZ4" s="33"/>
      <c r="FPA4" s="33"/>
      <c r="FPB4" s="33"/>
      <c r="FPC4" s="33"/>
      <c r="FPD4" s="33"/>
      <c r="FPE4" s="33"/>
      <c r="FPF4" s="33"/>
      <c r="FPG4" s="33"/>
      <c r="FPH4" s="33"/>
      <c r="FPI4" s="33"/>
      <c r="FPJ4" s="33"/>
      <c r="FPK4" s="33"/>
      <c r="FPL4" s="33"/>
      <c r="FPM4" s="33"/>
      <c r="FPN4" s="33"/>
      <c r="FPO4" s="33"/>
      <c r="FPP4" s="33"/>
      <c r="FPQ4" s="33"/>
      <c r="FPR4" s="33"/>
      <c r="FPS4" s="33"/>
      <c r="FPT4" s="33"/>
      <c r="FPU4" s="33"/>
      <c r="FPV4" s="33"/>
      <c r="FPW4" s="33"/>
      <c r="FPX4" s="33"/>
      <c r="FPY4" s="33"/>
      <c r="FPZ4" s="33"/>
      <c r="FQA4" s="33"/>
      <c r="FQB4" s="33"/>
      <c r="FQC4" s="33"/>
      <c r="FQD4" s="33"/>
      <c r="FQE4" s="33"/>
      <c r="FQF4" s="33"/>
      <c r="FQG4" s="33"/>
      <c r="FQH4" s="33"/>
      <c r="FQI4" s="33"/>
      <c r="FQJ4" s="33"/>
      <c r="FQK4" s="33"/>
      <c r="FQL4" s="33"/>
      <c r="FQM4" s="33"/>
      <c r="FQN4" s="33"/>
      <c r="FQO4" s="33"/>
      <c r="FQP4" s="33"/>
      <c r="FQQ4" s="33"/>
      <c r="FQR4" s="33"/>
      <c r="FQS4" s="33"/>
      <c r="FQT4" s="33"/>
      <c r="FQU4" s="33"/>
      <c r="FQV4" s="33"/>
      <c r="FQW4" s="33"/>
      <c r="FQX4" s="33"/>
      <c r="FQY4" s="33"/>
      <c r="FQZ4" s="33"/>
      <c r="FRA4" s="33"/>
      <c r="FRB4" s="33"/>
      <c r="FRC4" s="33"/>
      <c r="FRD4" s="33"/>
      <c r="FRE4" s="33"/>
      <c r="FRF4" s="33"/>
      <c r="FRG4" s="33"/>
      <c r="FRH4" s="33"/>
      <c r="FRI4" s="33"/>
      <c r="FRJ4" s="33"/>
      <c r="FRK4" s="33"/>
      <c r="FRL4" s="33"/>
      <c r="FRM4" s="33"/>
      <c r="FRN4" s="33"/>
      <c r="FRO4" s="33"/>
      <c r="FRP4" s="33"/>
      <c r="FRQ4" s="33"/>
      <c r="FRR4" s="33"/>
      <c r="FRS4" s="33"/>
      <c r="FRT4" s="33"/>
      <c r="FRU4" s="33"/>
      <c r="FRV4" s="33"/>
      <c r="FRW4" s="33"/>
      <c r="FRX4" s="33"/>
      <c r="FRY4" s="33"/>
      <c r="FRZ4" s="33"/>
      <c r="FSA4" s="33"/>
      <c r="FSB4" s="33"/>
      <c r="FSC4" s="33"/>
      <c r="FSD4" s="33"/>
      <c r="FSE4" s="33"/>
      <c r="FSF4" s="33"/>
      <c r="FSG4" s="33"/>
      <c r="FSH4" s="33"/>
      <c r="FSI4" s="33"/>
      <c r="FSJ4" s="33"/>
      <c r="FSK4" s="33"/>
      <c r="FSL4" s="33"/>
      <c r="FSM4" s="33"/>
      <c r="FSN4" s="33"/>
      <c r="FSO4" s="33"/>
      <c r="FSP4" s="33"/>
      <c r="FSQ4" s="33"/>
      <c r="FSR4" s="33"/>
      <c r="FSS4" s="33"/>
      <c r="FST4" s="33"/>
      <c r="FSU4" s="33"/>
      <c r="FSV4" s="33"/>
      <c r="FSW4" s="33"/>
      <c r="FSX4" s="33"/>
      <c r="FSY4" s="33"/>
      <c r="FSZ4" s="33"/>
      <c r="FTA4" s="33"/>
      <c r="FTB4" s="33"/>
      <c r="FTC4" s="33"/>
      <c r="FTD4" s="33"/>
      <c r="FTE4" s="33"/>
      <c r="FTF4" s="33"/>
      <c r="FTG4" s="33"/>
      <c r="FTH4" s="33"/>
      <c r="FTI4" s="33"/>
      <c r="FTJ4" s="33"/>
      <c r="FTK4" s="33"/>
      <c r="FTL4" s="33"/>
      <c r="FTM4" s="33"/>
      <c r="FTN4" s="33"/>
      <c r="FTO4" s="33"/>
      <c r="FTP4" s="33"/>
      <c r="FTQ4" s="33"/>
      <c r="FTR4" s="33"/>
      <c r="FTS4" s="33"/>
      <c r="FTT4" s="33"/>
      <c r="FTU4" s="33"/>
      <c r="FTV4" s="33"/>
      <c r="FTW4" s="33"/>
      <c r="FTX4" s="33"/>
      <c r="FTY4" s="33"/>
      <c r="FTZ4" s="33"/>
      <c r="FUA4" s="33"/>
      <c r="FUB4" s="33"/>
      <c r="FUC4" s="33"/>
      <c r="FUD4" s="33"/>
      <c r="FUE4" s="33"/>
      <c r="FUF4" s="33"/>
      <c r="FUG4" s="33"/>
      <c r="FUH4" s="33"/>
      <c r="FUI4" s="33"/>
      <c r="FUJ4" s="33"/>
      <c r="FUK4" s="33"/>
      <c r="FUL4" s="33"/>
      <c r="FUM4" s="33"/>
      <c r="FUN4" s="33"/>
      <c r="FUO4" s="33"/>
      <c r="FUP4" s="33"/>
      <c r="FUQ4" s="33"/>
      <c r="FUR4" s="33"/>
      <c r="FUS4" s="33"/>
      <c r="FUT4" s="33"/>
      <c r="FUU4" s="33"/>
      <c r="FUV4" s="33"/>
      <c r="FUW4" s="33"/>
      <c r="FUX4" s="33"/>
      <c r="FUY4" s="33"/>
      <c r="FUZ4" s="33"/>
      <c r="FVA4" s="33"/>
      <c r="FVB4" s="33"/>
      <c r="FVC4" s="33"/>
      <c r="FVD4" s="33"/>
      <c r="FVE4" s="33"/>
      <c r="FVF4" s="33"/>
      <c r="FVG4" s="33"/>
      <c r="FVH4" s="33"/>
      <c r="FVI4" s="33"/>
      <c r="FVJ4" s="33"/>
      <c r="FVK4" s="33"/>
      <c r="FVL4" s="33"/>
      <c r="FVM4" s="33"/>
      <c r="FVN4" s="33"/>
      <c r="FVO4" s="33"/>
      <c r="FVP4" s="33"/>
      <c r="FVQ4" s="33"/>
      <c r="FVR4" s="33"/>
      <c r="FVS4" s="33"/>
      <c r="FVT4" s="33"/>
      <c r="FVU4" s="33"/>
      <c r="FVV4" s="33"/>
      <c r="FVW4" s="33"/>
      <c r="FVX4" s="33"/>
      <c r="FVY4" s="33"/>
      <c r="FVZ4" s="33"/>
      <c r="FWA4" s="33"/>
      <c r="FWB4" s="33"/>
      <c r="FWC4" s="33"/>
      <c r="FWD4" s="33"/>
      <c r="FWE4" s="33"/>
      <c r="FWF4" s="33"/>
      <c r="FWG4" s="33"/>
      <c r="FWH4" s="33"/>
      <c r="FWI4" s="33"/>
      <c r="FWJ4" s="33"/>
      <c r="FWK4" s="33"/>
      <c r="FWL4" s="33"/>
      <c r="FWM4" s="33"/>
      <c r="FWN4" s="33"/>
      <c r="FWO4" s="33"/>
      <c r="FWP4" s="33"/>
      <c r="FWQ4" s="33"/>
      <c r="FWR4" s="33"/>
      <c r="FWS4" s="33"/>
      <c r="FWT4" s="33"/>
      <c r="FWU4" s="33"/>
      <c r="FWV4" s="33"/>
      <c r="FWW4" s="33"/>
      <c r="FWX4" s="33"/>
      <c r="FWY4" s="33"/>
      <c r="FWZ4" s="33"/>
      <c r="FXA4" s="33"/>
      <c r="FXB4" s="33"/>
      <c r="FXC4" s="33"/>
      <c r="FXD4" s="33"/>
      <c r="FXE4" s="33"/>
      <c r="FXF4" s="33"/>
      <c r="FXG4" s="33"/>
      <c r="FXH4" s="33"/>
      <c r="FXI4" s="33"/>
      <c r="FXJ4" s="33"/>
      <c r="FXK4" s="33"/>
      <c r="FXL4" s="33"/>
      <c r="FXM4" s="33"/>
      <c r="FXN4" s="33"/>
      <c r="FXO4" s="33"/>
      <c r="FXP4" s="33"/>
      <c r="FXQ4" s="33"/>
      <c r="FXR4" s="33"/>
      <c r="FXS4" s="33"/>
      <c r="FXT4" s="33"/>
      <c r="FXU4" s="33"/>
      <c r="FXV4" s="33"/>
      <c r="FXW4" s="33"/>
      <c r="FXX4" s="33"/>
      <c r="FXY4" s="33"/>
      <c r="FXZ4" s="33"/>
      <c r="FYA4" s="33"/>
      <c r="FYB4" s="33"/>
      <c r="FYC4" s="33"/>
      <c r="FYD4" s="33"/>
      <c r="FYE4" s="33"/>
      <c r="FYF4" s="33"/>
      <c r="FYG4" s="33"/>
      <c r="FYH4" s="33"/>
      <c r="FYI4" s="33"/>
      <c r="FYJ4" s="33"/>
      <c r="FYK4" s="33"/>
      <c r="FYL4" s="33"/>
      <c r="FYM4" s="33"/>
      <c r="FYN4" s="33"/>
      <c r="FYO4" s="33"/>
      <c r="FYP4" s="33"/>
      <c r="FYQ4" s="33"/>
      <c r="FYR4" s="33"/>
      <c r="FYS4" s="33"/>
      <c r="FYT4" s="33"/>
      <c r="FYU4" s="33"/>
      <c r="FYV4" s="33"/>
      <c r="FYW4" s="33"/>
      <c r="FYX4" s="33"/>
      <c r="FYY4" s="33"/>
      <c r="FYZ4" s="33"/>
      <c r="FZA4" s="33"/>
      <c r="FZB4" s="33"/>
      <c r="FZC4" s="33"/>
      <c r="FZD4" s="33"/>
      <c r="FZE4" s="33"/>
      <c r="FZF4" s="33"/>
      <c r="FZG4" s="33"/>
      <c r="FZH4" s="33"/>
      <c r="FZI4" s="33"/>
      <c r="FZJ4" s="33"/>
      <c r="FZK4" s="33"/>
      <c r="FZL4" s="33"/>
      <c r="FZM4" s="33"/>
      <c r="FZN4" s="33"/>
      <c r="FZO4" s="33"/>
      <c r="FZP4" s="33"/>
      <c r="FZQ4" s="33"/>
      <c r="FZR4" s="33"/>
      <c r="FZS4" s="33"/>
      <c r="FZT4" s="33"/>
      <c r="FZU4" s="33"/>
      <c r="FZV4" s="33"/>
      <c r="FZW4" s="33"/>
      <c r="FZX4" s="33"/>
      <c r="FZY4" s="33"/>
      <c r="FZZ4" s="33"/>
      <c r="GAA4" s="33"/>
      <c r="GAB4" s="33"/>
      <c r="GAC4" s="33"/>
      <c r="GAD4" s="33"/>
      <c r="GAE4" s="33"/>
      <c r="GAF4" s="33"/>
      <c r="GAG4" s="33"/>
      <c r="GAH4" s="33"/>
      <c r="GAI4" s="33"/>
      <c r="GAJ4" s="33"/>
      <c r="GAK4" s="33"/>
      <c r="GAL4" s="33"/>
      <c r="GAM4" s="33"/>
      <c r="GAN4" s="33"/>
      <c r="GAO4" s="33"/>
      <c r="GAP4" s="33"/>
      <c r="GAQ4" s="33"/>
      <c r="GAR4" s="33"/>
      <c r="GAS4" s="33"/>
      <c r="GAT4" s="33"/>
      <c r="GAU4" s="33"/>
      <c r="GAV4" s="33"/>
      <c r="GAW4" s="33"/>
      <c r="GAX4" s="33"/>
      <c r="GAY4" s="33"/>
      <c r="GAZ4" s="33"/>
      <c r="GBA4" s="33"/>
      <c r="GBB4" s="33"/>
      <c r="GBC4" s="33"/>
      <c r="GBD4" s="33"/>
      <c r="GBE4" s="33"/>
      <c r="GBF4" s="33"/>
      <c r="GBG4" s="33"/>
      <c r="GBH4" s="33"/>
      <c r="GBI4" s="33"/>
      <c r="GBJ4" s="33"/>
      <c r="GBK4" s="33"/>
      <c r="GBL4" s="33"/>
      <c r="GBM4" s="33"/>
      <c r="GBN4" s="33"/>
      <c r="GBO4" s="33"/>
      <c r="GBP4" s="33"/>
      <c r="GBQ4" s="33"/>
      <c r="GBR4" s="33"/>
      <c r="GBS4" s="33"/>
      <c r="GBT4" s="33"/>
      <c r="GBU4" s="33"/>
      <c r="GBV4" s="33"/>
      <c r="GBW4" s="33"/>
      <c r="GBX4" s="33"/>
      <c r="GBY4" s="33"/>
      <c r="GBZ4" s="33"/>
      <c r="GCA4" s="33"/>
      <c r="GCB4" s="33"/>
      <c r="GCC4" s="33"/>
      <c r="GCD4" s="33"/>
      <c r="GCE4" s="33"/>
      <c r="GCF4" s="33"/>
      <c r="GCG4" s="33"/>
      <c r="GCH4" s="33"/>
      <c r="GCI4" s="33"/>
      <c r="GCJ4" s="33"/>
      <c r="GCK4" s="33"/>
      <c r="GCL4" s="33"/>
      <c r="GCM4" s="33"/>
      <c r="GCN4" s="33"/>
      <c r="GCO4" s="33"/>
      <c r="GCP4" s="33"/>
      <c r="GCQ4" s="33"/>
      <c r="GCR4" s="33"/>
      <c r="GCS4" s="33"/>
      <c r="GCT4" s="33"/>
      <c r="GCU4" s="33"/>
      <c r="GCV4" s="33"/>
      <c r="GCW4" s="33"/>
      <c r="GCX4" s="33"/>
      <c r="GCY4" s="33"/>
      <c r="GCZ4" s="33"/>
      <c r="GDA4" s="33"/>
      <c r="GDB4" s="33"/>
      <c r="GDC4" s="33"/>
      <c r="GDD4" s="33"/>
      <c r="GDE4" s="33"/>
      <c r="GDF4" s="33"/>
      <c r="GDG4" s="33"/>
      <c r="GDH4" s="33"/>
      <c r="GDI4" s="33"/>
      <c r="GDJ4" s="33"/>
      <c r="GDK4" s="33"/>
      <c r="GDL4" s="33"/>
      <c r="GDM4" s="33"/>
      <c r="GDN4" s="33"/>
      <c r="GDO4" s="33"/>
      <c r="GDP4" s="33"/>
      <c r="GDQ4" s="33"/>
      <c r="GDR4" s="33"/>
      <c r="GDS4" s="33"/>
      <c r="GDT4" s="33"/>
      <c r="GDU4" s="33"/>
      <c r="GDV4" s="33"/>
      <c r="GDW4" s="33"/>
      <c r="GDX4" s="33"/>
      <c r="GDY4" s="33"/>
      <c r="GDZ4" s="33"/>
      <c r="GEA4" s="33"/>
      <c r="GEB4" s="33"/>
      <c r="GEC4" s="33"/>
      <c r="GED4" s="33"/>
      <c r="GEE4" s="33"/>
      <c r="GEF4" s="33"/>
      <c r="GEG4" s="33"/>
      <c r="GEH4" s="33"/>
      <c r="GEI4" s="33"/>
      <c r="GEJ4" s="33"/>
      <c r="GEK4" s="33"/>
      <c r="GEL4" s="33"/>
      <c r="GEM4" s="33"/>
      <c r="GEN4" s="33"/>
      <c r="GEO4" s="33"/>
      <c r="GEP4" s="33"/>
      <c r="GEQ4" s="33"/>
      <c r="GER4" s="33"/>
      <c r="GES4" s="33"/>
      <c r="GET4" s="33"/>
      <c r="GEU4" s="33"/>
      <c r="GEV4" s="33"/>
      <c r="GEW4" s="33"/>
      <c r="GEX4" s="33"/>
      <c r="GEY4" s="33"/>
      <c r="GEZ4" s="33"/>
      <c r="GFA4" s="33"/>
      <c r="GFB4" s="33"/>
      <c r="GFC4" s="33"/>
      <c r="GFD4" s="33"/>
      <c r="GFE4" s="33"/>
      <c r="GFF4" s="33"/>
      <c r="GFG4" s="33"/>
      <c r="GFH4" s="33"/>
      <c r="GFI4" s="33"/>
      <c r="GFJ4" s="33"/>
      <c r="GFK4" s="33"/>
      <c r="GFL4" s="33"/>
      <c r="GFM4" s="33"/>
      <c r="GFN4" s="33"/>
      <c r="GFO4" s="33"/>
      <c r="GFP4" s="33"/>
      <c r="GFQ4" s="33"/>
      <c r="GFR4" s="33"/>
      <c r="GFS4" s="33"/>
      <c r="GFT4" s="33"/>
      <c r="GFU4" s="33"/>
      <c r="GFV4" s="33"/>
      <c r="GFW4" s="33"/>
      <c r="GFX4" s="33"/>
      <c r="GFY4" s="33"/>
      <c r="GFZ4" s="33"/>
      <c r="GGA4" s="33"/>
      <c r="GGB4" s="33"/>
      <c r="GGC4" s="33"/>
      <c r="GGD4" s="33"/>
      <c r="GGE4" s="33"/>
      <c r="GGF4" s="33"/>
      <c r="GGG4" s="33"/>
      <c r="GGH4" s="33"/>
      <c r="GGI4" s="33"/>
      <c r="GGJ4" s="33"/>
      <c r="GGK4" s="33"/>
      <c r="GGL4" s="33"/>
      <c r="GGM4" s="33"/>
      <c r="GGN4" s="33"/>
      <c r="GGO4" s="33"/>
      <c r="GGP4" s="33"/>
      <c r="GGQ4" s="33"/>
      <c r="GGR4" s="33"/>
      <c r="GGS4" s="33"/>
      <c r="GGT4" s="33"/>
      <c r="GGU4" s="33"/>
      <c r="GGV4" s="33"/>
      <c r="GGW4" s="33"/>
      <c r="GGX4" s="33"/>
      <c r="GGY4" s="33"/>
      <c r="GGZ4" s="33"/>
      <c r="GHA4" s="33"/>
      <c r="GHB4" s="33"/>
      <c r="GHC4" s="33"/>
      <c r="GHD4" s="33"/>
      <c r="GHE4" s="33"/>
      <c r="GHF4" s="33"/>
      <c r="GHG4" s="33"/>
      <c r="GHH4" s="33"/>
      <c r="GHI4" s="33"/>
      <c r="GHJ4" s="33"/>
      <c r="GHK4" s="33"/>
      <c r="GHL4" s="33"/>
      <c r="GHM4" s="33"/>
      <c r="GHN4" s="33"/>
      <c r="GHO4" s="33"/>
      <c r="GHP4" s="33"/>
      <c r="GHQ4" s="33"/>
      <c r="GHR4" s="33"/>
      <c r="GHS4" s="33"/>
      <c r="GHT4" s="33"/>
      <c r="GHU4" s="33"/>
      <c r="GHV4" s="33"/>
      <c r="GHW4" s="33"/>
      <c r="GHX4" s="33"/>
      <c r="GHY4" s="33"/>
      <c r="GHZ4" s="33"/>
      <c r="GIA4" s="33"/>
      <c r="GIB4" s="33"/>
      <c r="GIC4" s="33"/>
      <c r="GID4" s="33"/>
      <c r="GIE4" s="33"/>
      <c r="GIF4" s="33"/>
      <c r="GIG4" s="33"/>
      <c r="GIH4" s="33"/>
      <c r="GII4" s="33"/>
      <c r="GIJ4" s="33"/>
      <c r="GIK4" s="33"/>
      <c r="GIL4" s="33"/>
      <c r="GIM4" s="33"/>
      <c r="GIN4" s="33"/>
      <c r="GIO4" s="33"/>
      <c r="GIP4" s="33"/>
      <c r="GIQ4" s="33"/>
      <c r="GIR4" s="33"/>
      <c r="GIS4" s="33"/>
      <c r="GIT4" s="33"/>
      <c r="GIU4" s="33"/>
      <c r="GIV4" s="33"/>
      <c r="GIW4" s="33"/>
      <c r="GIX4" s="33"/>
      <c r="GIY4" s="33"/>
      <c r="GIZ4" s="33"/>
      <c r="GJA4" s="33"/>
      <c r="GJB4" s="33"/>
      <c r="GJC4" s="33"/>
      <c r="GJD4" s="33"/>
      <c r="GJE4" s="33"/>
      <c r="GJF4" s="33"/>
      <c r="GJG4" s="33"/>
      <c r="GJH4" s="33"/>
      <c r="GJI4" s="33"/>
      <c r="GJJ4" s="33"/>
      <c r="GJK4" s="33"/>
      <c r="GJL4" s="33"/>
      <c r="GJM4" s="33"/>
      <c r="GJN4" s="33"/>
      <c r="GJO4" s="33"/>
      <c r="GJP4" s="33"/>
      <c r="GJQ4" s="33"/>
      <c r="GJR4" s="33"/>
      <c r="GJS4" s="33"/>
      <c r="GJT4" s="33"/>
      <c r="GJU4" s="33"/>
      <c r="GJV4" s="33"/>
      <c r="GJW4" s="33"/>
      <c r="GJX4" s="33"/>
      <c r="GJY4" s="33"/>
      <c r="GJZ4" s="33"/>
      <c r="GKA4" s="33"/>
      <c r="GKB4" s="33"/>
      <c r="GKC4" s="33"/>
      <c r="GKD4" s="33"/>
      <c r="GKE4" s="33"/>
      <c r="GKF4" s="33"/>
      <c r="GKG4" s="33"/>
      <c r="GKH4" s="33"/>
      <c r="GKI4" s="33"/>
      <c r="GKJ4" s="33"/>
      <c r="GKK4" s="33"/>
      <c r="GKL4" s="33"/>
      <c r="GKM4" s="33"/>
      <c r="GKN4" s="33"/>
      <c r="GKO4" s="33"/>
      <c r="GKP4" s="33"/>
      <c r="GKQ4" s="33"/>
      <c r="GKR4" s="33"/>
      <c r="GKS4" s="33"/>
      <c r="GKT4" s="33"/>
      <c r="GKU4" s="33"/>
      <c r="GKV4" s="33"/>
      <c r="GKW4" s="33"/>
      <c r="GKX4" s="33"/>
      <c r="GKY4" s="33"/>
      <c r="GKZ4" s="33"/>
      <c r="GLA4" s="33"/>
      <c r="GLB4" s="33"/>
      <c r="GLC4" s="33"/>
      <c r="GLD4" s="33"/>
      <c r="GLE4" s="33"/>
      <c r="GLF4" s="33"/>
      <c r="GLG4" s="33"/>
      <c r="GLH4" s="33"/>
      <c r="GLI4" s="33"/>
      <c r="GLJ4" s="33"/>
      <c r="GLK4" s="33"/>
      <c r="GLL4" s="33"/>
      <c r="GLM4" s="33"/>
      <c r="GLN4" s="33"/>
      <c r="GLO4" s="33"/>
      <c r="GLP4" s="33"/>
      <c r="GLQ4" s="33"/>
      <c r="GLR4" s="33"/>
      <c r="GLS4" s="33"/>
      <c r="GLT4" s="33"/>
      <c r="GLU4" s="33"/>
      <c r="GLV4" s="33"/>
      <c r="GLW4" s="33"/>
      <c r="GLX4" s="33"/>
      <c r="GLY4" s="33"/>
      <c r="GLZ4" s="33"/>
      <c r="GMA4" s="33"/>
      <c r="GMB4" s="33"/>
      <c r="GMC4" s="33"/>
      <c r="GMD4" s="33"/>
      <c r="GME4" s="33"/>
      <c r="GMF4" s="33"/>
      <c r="GMG4" s="33"/>
      <c r="GMH4" s="33"/>
      <c r="GMI4" s="33"/>
      <c r="GMJ4" s="33"/>
      <c r="GMK4" s="33"/>
      <c r="GML4" s="33"/>
      <c r="GMM4" s="33"/>
      <c r="GMN4" s="33"/>
      <c r="GMO4" s="33"/>
      <c r="GMP4" s="33"/>
      <c r="GMQ4" s="33"/>
      <c r="GMR4" s="33"/>
      <c r="GMS4" s="33"/>
      <c r="GMT4" s="33"/>
      <c r="GMU4" s="33"/>
      <c r="GMV4" s="33"/>
      <c r="GMW4" s="33"/>
      <c r="GMX4" s="33"/>
      <c r="GMY4" s="33"/>
      <c r="GMZ4" s="33"/>
      <c r="GNA4" s="33"/>
      <c r="GNB4" s="33"/>
      <c r="GNC4" s="33"/>
      <c r="GND4" s="33"/>
      <c r="GNE4" s="33"/>
      <c r="GNF4" s="33"/>
      <c r="GNG4" s="33"/>
      <c r="GNH4" s="33"/>
      <c r="GNI4" s="33"/>
      <c r="GNJ4" s="33"/>
      <c r="GNK4" s="33"/>
      <c r="GNL4" s="33"/>
      <c r="GNM4" s="33"/>
      <c r="GNN4" s="33"/>
      <c r="GNO4" s="33"/>
      <c r="GNP4" s="33"/>
      <c r="GNQ4" s="33"/>
      <c r="GNR4" s="33"/>
      <c r="GNS4" s="33"/>
      <c r="GNT4" s="33"/>
      <c r="GNU4" s="33"/>
      <c r="GNV4" s="33"/>
      <c r="GNW4" s="33"/>
      <c r="GNX4" s="33"/>
      <c r="GNY4" s="33"/>
      <c r="GNZ4" s="33"/>
      <c r="GOA4" s="33"/>
      <c r="GOB4" s="33"/>
      <c r="GOC4" s="33"/>
      <c r="GOD4" s="33"/>
      <c r="GOE4" s="33"/>
      <c r="GOF4" s="33"/>
      <c r="GOG4" s="33"/>
      <c r="GOH4" s="33"/>
      <c r="GOI4" s="33"/>
      <c r="GOJ4" s="33"/>
      <c r="GOK4" s="33"/>
      <c r="GOL4" s="33"/>
      <c r="GOM4" s="33"/>
      <c r="GON4" s="33"/>
      <c r="GOO4" s="33"/>
      <c r="GOP4" s="33"/>
      <c r="GOQ4" s="33"/>
      <c r="GOR4" s="33"/>
      <c r="GOS4" s="33"/>
      <c r="GOT4" s="33"/>
      <c r="GOU4" s="33"/>
      <c r="GOV4" s="33"/>
      <c r="GOW4" s="33"/>
      <c r="GOX4" s="33"/>
      <c r="GOY4" s="33"/>
      <c r="GOZ4" s="33"/>
      <c r="GPA4" s="33"/>
      <c r="GPB4" s="33"/>
      <c r="GPC4" s="33"/>
      <c r="GPD4" s="33"/>
      <c r="GPE4" s="33"/>
      <c r="GPF4" s="33"/>
      <c r="GPG4" s="33"/>
      <c r="GPH4" s="33"/>
      <c r="GPI4" s="33"/>
      <c r="GPJ4" s="33"/>
      <c r="GPK4" s="33"/>
      <c r="GPL4" s="33"/>
      <c r="GPM4" s="33"/>
      <c r="GPN4" s="33"/>
      <c r="GPO4" s="33"/>
      <c r="GPP4" s="33"/>
      <c r="GPQ4" s="33"/>
      <c r="GPR4" s="33"/>
      <c r="GPS4" s="33"/>
      <c r="GPT4" s="33"/>
      <c r="GPU4" s="33"/>
      <c r="GPV4" s="33"/>
      <c r="GPW4" s="33"/>
      <c r="GPX4" s="33"/>
      <c r="GPY4" s="33"/>
      <c r="GPZ4" s="33"/>
      <c r="GQA4" s="33"/>
      <c r="GQB4" s="33"/>
      <c r="GQC4" s="33"/>
      <c r="GQD4" s="33"/>
      <c r="GQE4" s="33"/>
      <c r="GQF4" s="33"/>
      <c r="GQG4" s="33"/>
      <c r="GQH4" s="33"/>
      <c r="GQI4" s="33"/>
      <c r="GQJ4" s="33"/>
      <c r="GQK4" s="33"/>
      <c r="GQL4" s="33"/>
      <c r="GQM4" s="33"/>
      <c r="GQN4" s="33"/>
      <c r="GQO4" s="33"/>
      <c r="GQP4" s="33"/>
      <c r="GQQ4" s="33"/>
      <c r="GQR4" s="33"/>
      <c r="GQS4" s="33"/>
      <c r="GQT4" s="33"/>
      <c r="GQU4" s="33"/>
      <c r="GQV4" s="33"/>
      <c r="GQW4" s="33"/>
      <c r="GQX4" s="33"/>
      <c r="GQY4" s="33"/>
      <c r="GQZ4" s="33"/>
      <c r="GRA4" s="33"/>
      <c r="GRB4" s="33"/>
      <c r="GRC4" s="33"/>
      <c r="GRD4" s="33"/>
      <c r="GRE4" s="33"/>
      <c r="GRF4" s="33"/>
      <c r="GRG4" s="33"/>
      <c r="GRH4" s="33"/>
      <c r="GRI4" s="33"/>
      <c r="GRJ4" s="33"/>
      <c r="GRK4" s="33"/>
      <c r="GRL4" s="33"/>
      <c r="GRM4" s="33"/>
      <c r="GRN4" s="33"/>
      <c r="GRO4" s="33"/>
      <c r="GRP4" s="33"/>
      <c r="GRQ4" s="33"/>
      <c r="GRR4" s="33"/>
      <c r="GRS4" s="33"/>
      <c r="GRT4" s="33"/>
      <c r="GRU4" s="33"/>
      <c r="GRV4" s="33"/>
      <c r="GRW4" s="33"/>
      <c r="GRX4" s="33"/>
      <c r="GRY4" s="33"/>
      <c r="GRZ4" s="33"/>
      <c r="GSA4" s="33"/>
      <c r="GSB4" s="33"/>
      <c r="GSC4" s="33"/>
      <c r="GSD4" s="33"/>
      <c r="GSE4" s="33"/>
      <c r="GSF4" s="33"/>
      <c r="GSG4" s="33"/>
      <c r="GSH4" s="33"/>
      <c r="GSI4" s="33"/>
      <c r="GSJ4" s="33"/>
      <c r="GSK4" s="33"/>
      <c r="GSL4" s="33"/>
      <c r="GSM4" s="33"/>
      <c r="GSN4" s="33"/>
      <c r="GSO4" s="33"/>
      <c r="GSP4" s="33"/>
      <c r="GSQ4" s="33"/>
      <c r="GSR4" s="33"/>
      <c r="GSS4" s="33"/>
      <c r="GST4" s="33"/>
      <c r="GSU4" s="33"/>
      <c r="GSV4" s="33"/>
      <c r="GSW4" s="33"/>
      <c r="GSX4" s="33"/>
      <c r="GSY4" s="33"/>
      <c r="GSZ4" s="33"/>
      <c r="GTA4" s="33"/>
      <c r="GTB4" s="33"/>
      <c r="GTC4" s="33"/>
      <c r="GTD4" s="33"/>
      <c r="GTE4" s="33"/>
      <c r="GTF4" s="33"/>
      <c r="GTG4" s="33"/>
      <c r="GTH4" s="33"/>
      <c r="GTI4" s="33"/>
      <c r="GTJ4" s="33"/>
      <c r="GTK4" s="33"/>
      <c r="GTL4" s="33"/>
      <c r="GTM4" s="33"/>
      <c r="GTN4" s="33"/>
      <c r="GTO4" s="33"/>
      <c r="GTP4" s="33"/>
      <c r="GTQ4" s="33"/>
      <c r="GTR4" s="33"/>
      <c r="GTS4" s="33"/>
      <c r="GTT4" s="33"/>
      <c r="GTU4" s="33"/>
      <c r="GTV4" s="33"/>
      <c r="GTW4" s="33"/>
      <c r="GTX4" s="33"/>
      <c r="GTY4" s="33"/>
      <c r="GTZ4" s="33"/>
      <c r="GUA4" s="33"/>
      <c r="GUB4" s="33"/>
      <c r="GUC4" s="33"/>
      <c r="GUD4" s="33"/>
      <c r="GUE4" s="33"/>
      <c r="GUF4" s="33"/>
      <c r="GUG4" s="33"/>
      <c r="GUH4" s="33"/>
      <c r="GUI4" s="33"/>
      <c r="GUJ4" s="33"/>
      <c r="GUK4" s="33"/>
      <c r="GUL4" s="33"/>
      <c r="GUM4" s="33"/>
      <c r="GUN4" s="33"/>
      <c r="GUO4" s="33"/>
      <c r="GUP4" s="33"/>
      <c r="GUQ4" s="33"/>
      <c r="GUR4" s="33"/>
      <c r="GUS4" s="33"/>
      <c r="GUT4" s="33"/>
      <c r="GUU4" s="33"/>
      <c r="GUV4" s="33"/>
      <c r="GUW4" s="33"/>
      <c r="GUX4" s="33"/>
      <c r="GUY4" s="33"/>
      <c r="GUZ4" s="33"/>
      <c r="GVA4" s="33"/>
      <c r="GVB4" s="33"/>
      <c r="GVC4" s="33"/>
      <c r="GVD4" s="33"/>
      <c r="GVE4" s="33"/>
      <c r="GVF4" s="33"/>
      <c r="GVG4" s="33"/>
      <c r="GVH4" s="33"/>
      <c r="GVI4" s="33"/>
      <c r="GVJ4" s="33"/>
      <c r="GVK4" s="33"/>
      <c r="GVL4" s="33"/>
      <c r="GVM4" s="33"/>
      <c r="GVN4" s="33"/>
      <c r="GVO4" s="33"/>
      <c r="GVP4" s="33"/>
      <c r="GVQ4" s="33"/>
      <c r="GVR4" s="33"/>
      <c r="GVS4" s="33"/>
      <c r="GVT4" s="33"/>
      <c r="GVU4" s="33"/>
      <c r="GVV4" s="33"/>
      <c r="GVW4" s="33"/>
      <c r="GVX4" s="33"/>
      <c r="GVY4" s="33"/>
      <c r="GVZ4" s="33"/>
      <c r="GWA4" s="33"/>
      <c r="GWB4" s="33"/>
      <c r="GWC4" s="33"/>
      <c r="GWD4" s="33"/>
      <c r="GWE4" s="33"/>
      <c r="GWF4" s="33"/>
      <c r="GWG4" s="33"/>
      <c r="GWH4" s="33"/>
      <c r="GWI4" s="33"/>
      <c r="GWJ4" s="33"/>
      <c r="GWK4" s="33"/>
      <c r="GWL4" s="33"/>
      <c r="GWM4" s="33"/>
      <c r="GWN4" s="33"/>
      <c r="GWO4" s="33"/>
      <c r="GWP4" s="33"/>
      <c r="GWQ4" s="33"/>
      <c r="GWR4" s="33"/>
      <c r="GWS4" s="33"/>
      <c r="GWT4" s="33"/>
      <c r="GWU4" s="33"/>
      <c r="GWV4" s="33"/>
      <c r="GWW4" s="33"/>
      <c r="GWX4" s="33"/>
      <c r="GWY4" s="33"/>
      <c r="GWZ4" s="33"/>
      <c r="GXA4" s="33"/>
      <c r="GXB4" s="33"/>
      <c r="GXC4" s="33"/>
      <c r="GXD4" s="33"/>
      <c r="GXE4" s="33"/>
      <c r="GXF4" s="33"/>
      <c r="GXG4" s="33"/>
      <c r="GXH4" s="33"/>
      <c r="GXI4" s="33"/>
      <c r="GXJ4" s="33"/>
      <c r="GXK4" s="33"/>
      <c r="GXL4" s="33"/>
      <c r="GXM4" s="33"/>
      <c r="GXN4" s="33"/>
      <c r="GXO4" s="33"/>
      <c r="GXP4" s="33"/>
      <c r="GXQ4" s="33"/>
      <c r="GXR4" s="33"/>
      <c r="GXS4" s="33"/>
      <c r="GXT4" s="33"/>
      <c r="GXU4" s="33"/>
      <c r="GXV4" s="33"/>
      <c r="GXW4" s="33"/>
      <c r="GXX4" s="33"/>
      <c r="GXY4" s="33"/>
      <c r="GXZ4" s="33"/>
      <c r="GYA4" s="33"/>
      <c r="GYB4" s="33"/>
      <c r="GYC4" s="33"/>
      <c r="GYD4" s="33"/>
      <c r="GYE4" s="33"/>
      <c r="GYF4" s="33"/>
      <c r="GYG4" s="33"/>
      <c r="GYH4" s="33"/>
      <c r="GYI4" s="33"/>
      <c r="GYJ4" s="33"/>
      <c r="GYK4" s="33"/>
      <c r="GYL4" s="33"/>
      <c r="GYM4" s="33"/>
      <c r="GYN4" s="33"/>
      <c r="GYO4" s="33"/>
      <c r="GYP4" s="33"/>
      <c r="GYQ4" s="33"/>
      <c r="GYR4" s="33"/>
      <c r="GYS4" s="33"/>
      <c r="GYT4" s="33"/>
      <c r="GYU4" s="33"/>
      <c r="GYV4" s="33"/>
      <c r="GYW4" s="33"/>
      <c r="GYX4" s="33"/>
      <c r="GYY4" s="33"/>
      <c r="GYZ4" s="33"/>
      <c r="GZA4" s="33"/>
      <c r="GZB4" s="33"/>
      <c r="GZC4" s="33"/>
      <c r="GZD4" s="33"/>
      <c r="GZE4" s="33"/>
      <c r="GZF4" s="33"/>
      <c r="GZG4" s="33"/>
      <c r="GZH4" s="33"/>
      <c r="GZI4" s="33"/>
      <c r="GZJ4" s="33"/>
      <c r="GZK4" s="33"/>
      <c r="GZL4" s="33"/>
      <c r="GZM4" s="33"/>
      <c r="GZN4" s="33"/>
      <c r="GZO4" s="33"/>
      <c r="GZP4" s="33"/>
      <c r="GZQ4" s="33"/>
      <c r="GZR4" s="33"/>
      <c r="GZS4" s="33"/>
      <c r="GZT4" s="33"/>
      <c r="GZU4" s="33"/>
      <c r="GZV4" s="33"/>
      <c r="GZW4" s="33"/>
      <c r="GZX4" s="33"/>
      <c r="GZY4" s="33"/>
      <c r="GZZ4" s="33"/>
      <c r="HAA4" s="33"/>
      <c r="HAB4" s="33"/>
      <c r="HAC4" s="33"/>
      <c r="HAD4" s="33"/>
      <c r="HAE4" s="33"/>
      <c r="HAF4" s="33"/>
      <c r="HAG4" s="33"/>
      <c r="HAH4" s="33"/>
      <c r="HAI4" s="33"/>
      <c r="HAJ4" s="33"/>
      <c r="HAK4" s="33"/>
      <c r="HAL4" s="33"/>
      <c r="HAM4" s="33"/>
      <c r="HAN4" s="33"/>
      <c r="HAO4" s="33"/>
      <c r="HAP4" s="33"/>
      <c r="HAQ4" s="33"/>
      <c r="HAR4" s="33"/>
      <c r="HAS4" s="33"/>
      <c r="HAT4" s="33"/>
      <c r="HAU4" s="33"/>
      <c r="HAV4" s="33"/>
      <c r="HAW4" s="33"/>
      <c r="HAX4" s="33"/>
      <c r="HAY4" s="33"/>
      <c r="HAZ4" s="33"/>
      <c r="HBA4" s="33"/>
      <c r="HBB4" s="33"/>
      <c r="HBC4" s="33"/>
      <c r="HBD4" s="33"/>
      <c r="HBE4" s="33"/>
      <c r="HBF4" s="33"/>
      <c r="HBG4" s="33"/>
      <c r="HBH4" s="33"/>
      <c r="HBI4" s="33"/>
      <c r="HBJ4" s="33"/>
      <c r="HBK4" s="33"/>
      <c r="HBL4" s="33"/>
      <c r="HBM4" s="33"/>
      <c r="HBN4" s="33"/>
      <c r="HBO4" s="33"/>
      <c r="HBP4" s="33"/>
      <c r="HBQ4" s="33"/>
      <c r="HBR4" s="33"/>
      <c r="HBS4" s="33"/>
      <c r="HBT4" s="33"/>
      <c r="HBU4" s="33"/>
      <c r="HBV4" s="33"/>
      <c r="HBW4" s="33"/>
      <c r="HBX4" s="33"/>
      <c r="HBY4" s="33"/>
      <c r="HBZ4" s="33"/>
      <c r="HCA4" s="33"/>
      <c r="HCB4" s="33"/>
      <c r="HCC4" s="33"/>
      <c r="HCD4" s="33"/>
      <c r="HCE4" s="33"/>
      <c r="HCF4" s="33"/>
      <c r="HCG4" s="33"/>
      <c r="HCH4" s="33"/>
      <c r="HCI4" s="33"/>
      <c r="HCJ4" s="33"/>
      <c r="HCK4" s="33"/>
      <c r="HCL4" s="33"/>
      <c r="HCM4" s="33"/>
      <c r="HCN4" s="33"/>
      <c r="HCO4" s="33"/>
      <c r="HCP4" s="33"/>
      <c r="HCQ4" s="33"/>
      <c r="HCR4" s="33"/>
      <c r="HCS4" s="33"/>
      <c r="HCT4" s="33"/>
      <c r="HCU4" s="33"/>
      <c r="HCV4" s="33"/>
      <c r="HCW4" s="33"/>
      <c r="HCX4" s="33"/>
      <c r="HCY4" s="33"/>
      <c r="HCZ4" s="33"/>
      <c r="HDA4" s="33"/>
      <c r="HDB4" s="33"/>
      <c r="HDC4" s="33"/>
      <c r="HDD4" s="33"/>
      <c r="HDE4" s="33"/>
      <c r="HDF4" s="33"/>
      <c r="HDG4" s="33"/>
      <c r="HDH4" s="33"/>
      <c r="HDI4" s="33"/>
      <c r="HDJ4" s="33"/>
      <c r="HDK4" s="33"/>
      <c r="HDL4" s="33"/>
      <c r="HDM4" s="33"/>
      <c r="HDN4" s="33"/>
      <c r="HDO4" s="33"/>
      <c r="HDP4" s="33"/>
      <c r="HDQ4" s="33"/>
      <c r="HDR4" s="33"/>
      <c r="HDS4" s="33"/>
      <c r="HDT4" s="33"/>
      <c r="HDU4" s="33"/>
      <c r="HDV4" s="33"/>
      <c r="HDW4" s="33"/>
      <c r="HDX4" s="33"/>
      <c r="HDY4" s="33"/>
      <c r="HDZ4" s="33"/>
      <c r="HEA4" s="33"/>
      <c r="HEB4" s="33"/>
      <c r="HEC4" s="33"/>
      <c r="HED4" s="33"/>
      <c r="HEE4" s="33"/>
      <c r="HEF4" s="33"/>
      <c r="HEG4" s="33"/>
      <c r="HEH4" s="33"/>
      <c r="HEI4" s="33"/>
      <c r="HEJ4" s="33"/>
      <c r="HEK4" s="33"/>
      <c r="HEL4" s="33"/>
      <c r="HEM4" s="33"/>
      <c r="HEN4" s="33"/>
      <c r="HEO4" s="33"/>
      <c r="HEP4" s="33"/>
      <c r="HEQ4" s="33"/>
      <c r="HER4" s="33"/>
      <c r="HES4" s="33"/>
      <c r="HET4" s="33"/>
      <c r="HEU4" s="33"/>
      <c r="HEV4" s="33"/>
      <c r="HEW4" s="33"/>
      <c r="HEX4" s="33"/>
      <c r="HEY4" s="33"/>
      <c r="HEZ4" s="33"/>
      <c r="HFA4" s="33"/>
      <c r="HFB4" s="33"/>
      <c r="HFC4" s="33"/>
      <c r="HFD4" s="33"/>
      <c r="HFE4" s="33"/>
      <c r="HFF4" s="33"/>
      <c r="HFG4" s="33"/>
      <c r="HFH4" s="33"/>
      <c r="HFI4" s="33"/>
      <c r="HFJ4" s="33"/>
      <c r="HFK4" s="33"/>
      <c r="HFL4" s="33"/>
      <c r="HFM4" s="33"/>
      <c r="HFN4" s="33"/>
      <c r="HFO4" s="33"/>
      <c r="HFP4" s="33"/>
      <c r="HFQ4" s="33"/>
      <c r="HFR4" s="33"/>
      <c r="HFS4" s="33"/>
      <c r="HFT4" s="33"/>
      <c r="HFU4" s="33"/>
      <c r="HFV4" s="33"/>
      <c r="HFW4" s="33"/>
      <c r="HFX4" s="33"/>
      <c r="HFY4" s="33"/>
      <c r="HFZ4" s="33"/>
      <c r="HGA4" s="33"/>
      <c r="HGB4" s="33"/>
      <c r="HGC4" s="33"/>
      <c r="HGD4" s="33"/>
      <c r="HGE4" s="33"/>
      <c r="HGF4" s="33"/>
      <c r="HGG4" s="33"/>
      <c r="HGH4" s="33"/>
      <c r="HGI4" s="33"/>
      <c r="HGJ4" s="33"/>
      <c r="HGK4" s="33"/>
      <c r="HGL4" s="33"/>
      <c r="HGM4" s="33"/>
      <c r="HGN4" s="33"/>
      <c r="HGO4" s="33"/>
      <c r="HGP4" s="33"/>
      <c r="HGQ4" s="33"/>
      <c r="HGR4" s="33"/>
      <c r="HGS4" s="33"/>
      <c r="HGT4" s="33"/>
      <c r="HGU4" s="33"/>
      <c r="HGV4" s="33"/>
      <c r="HGW4" s="33"/>
      <c r="HGX4" s="33"/>
      <c r="HGY4" s="33"/>
      <c r="HGZ4" s="33"/>
      <c r="HHA4" s="33"/>
      <c r="HHB4" s="33"/>
      <c r="HHC4" s="33"/>
      <c r="HHD4" s="33"/>
      <c r="HHE4" s="33"/>
      <c r="HHF4" s="33"/>
      <c r="HHG4" s="33"/>
      <c r="HHH4" s="33"/>
      <c r="HHI4" s="33"/>
      <c r="HHJ4" s="33"/>
      <c r="HHK4" s="33"/>
      <c r="HHL4" s="33"/>
      <c r="HHM4" s="33"/>
      <c r="HHN4" s="33"/>
      <c r="HHO4" s="33"/>
      <c r="HHP4" s="33"/>
      <c r="HHQ4" s="33"/>
      <c r="HHR4" s="33"/>
      <c r="HHS4" s="33"/>
      <c r="HHT4" s="33"/>
      <c r="HHU4" s="33"/>
      <c r="HHV4" s="33"/>
      <c r="HHW4" s="33"/>
      <c r="HHX4" s="33"/>
      <c r="HHY4" s="33"/>
      <c r="HHZ4" s="33"/>
      <c r="HIA4" s="33"/>
      <c r="HIB4" s="33"/>
      <c r="HIC4" s="33"/>
      <c r="HID4" s="33"/>
      <c r="HIE4" s="33"/>
      <c r="HIF4" s="33"/>
      <c r="HIG4" s="33"/>
      <c r="HIH4" s="33"/>
      <c r="HII4" s="33"/>
      <c r="HIJ4" s="33"/>
      <c r="HIK4" s="33"/>
      <c r="HIL4" s="33"/>
      <c r="HIM4" s="33"/>
      <c r="HIN4" s="33"/>
      <c r="HIO4" s="33"/>
      <c r="HIP4" s="33"/>
      <c r="HIQ4" s="33"/>
      <c r="HIR4" s="33"/>
      <c r="HIS4" s="33"/>
      <c r="HIT4" s="33"/>
      <c r="HIU4" s="33"/>
      <c r="HIV4" s="33"/>
      <c r="HIW4" s="33"/>
      <c r="HIX4" s="33"/>
      <c r="HIY4" s="33"/>
      <c r="HIZ4" s="33"/>
      <c r="HJA4" s="33"/>
      <c r="HJB4" s="33"/>
      <c r="HJC4" s="33"/>
      <c r="HJD4" s="33"/>
      <c r="HJE4" s="33"/>
      <c r="HJF4" s="33"/>
      <c r="HJG4" s="33"/>
      <c r="HJH4" s="33"/>
      <c r="HJI4" s="33"/>
      <c r="HJJ4" s="33"/>
      <c r="HJK4" s="33"/>
      <c r="HJL4" s="33"/>
      <c r="HJM4" s="33"/>
      <c r="HJN4" s="33"/>
      <c r="HJO4" s="33"/>
      <c r="HJP4" s="33"/>
      <c r="HJQ4" s="33"/>
      <c r="HJR4" s="33"/>
      <c r="HJS4" s="33"/>
      <c r="HJT4" s="33"/>
      <c r="HJU4" s="33"/>
      <c r="HJV4" s="33"/>
      <c r="HJW4" s="33"/>
      <c r="HJX4" s="33"/>
      <c r="HJY4" s="33"/>
      <c r="HJZ4" s="33"/>
      <c r="HKA4" s="33"/>
      <c r="HKB4" s="33"/>
      <c r="HKC4" s="33"/>
      <c r="HKD4" s="33"/>
      <c r="HKE4" s="33"/>
      <c r="HKF4" s="33"/>
      <c r="HKG4" s="33"/>
      <c r="HKH4" s="33"/>
      <c r="HKI4" s="33"/>
      <c r="HKJ4" s="33"/>
      <c r="HKK4" s="33"/>
      <c r="HKL4" s="33"/>
      <c r="HKM4" s="33"/>
      <c r="HKN4" s="33"/>
      <c r="HKO4" s="33"/>
      <c r="HKP4" s="33"/>
      <c r="HKQ4" s="33"/>
      <c r="HKR4" s="33"/>
      <c r="HKS4" s="33"/>
      <c r="HKT4" s="33"/>
      <c r="HKU4" s="33"/>
      <c r="HKV4" s="33"/>
      <c r="HKW4" s="33"/>
      <c r="HKX4" s="33"/>
      <c r="HKY4" s="33"/>
      <c r="HKZ4" s="33"/>
      <c r="HLA4" s="33"/>
      <c r="HLB4" s="33"/>
      <c r="HLC4" s="33"/>
      <c r="HLD4" s="33"/>
      <c r="HLE4" s="33"/>
      <c r="HLF4" s="33"/>
      <c r="HLG4" s="33"/>
      <c r="HLH4" s="33"/>
      <c r="HLI4" s="33"/>
      <c r="HLJ4" s="33"/>
      <c r="HLK4" s="33"/>
      <c r="HLL4" s="33"/>
      <c r="HLM4" s="33"/>
      <c r="HLN4" s="33"/>
      <c r="HLO4" s="33"/>
      <c r="HLP4" s="33"/>
      <c r="HLQ4" s="33"/>
      <c r="HLR4" s="33"/>
      <c r="HLS4" s="33"/>
      <c r="HLT4" s="33"/>
      <c r="HLU4" s="33"/>
      <c r="HLV4" s="33"/>
      <c r="HLW4" s="33"/>
      <c r="HLX4" s="33"/>
      <c r="HLY4" s="33"/>
      <c r="HLZ4" s="33"/>
      <c r="HMA4" s="33"/>
      <c r="HMB4" s="33"/>
      <c r="HMC4" s="33"/>
      <c r="HMD4" s="33"/>
      <c r="HME4" s="33"/>
      <c r="HMF4" s="33"/>
      <c r="HMG4" s="33"/>
      <c r="HMH4" s="33"/>
      <c r="HMI4" s="33"/>
      <c r="HMJ4" s="33"/>
      <c r="HMK4" s="33"/>
      <c r="HML4" s="33"/>
      <c r="HMM4" s="33"/>
      <c r="HMN4" s="33"/>
      <c r="HMO4" s="33"/>
      <c r="HMP4" s="33"/>
      <c r="HMQ4" s="33"/>
      <c r="HMR4" s="33"/>
      <c r="HMS4" s="33"/>
      <c r="HMT4" s="33"/>
      <c r="HMU4" s="33"/>
      <c r="HMV4" s="33"/>
      <c r="HMW4" s="33"/>
      <c r="HMX4" s="33"/>
      <c r="HMY4" s="33"/>
      <c r="HMZ4" s="33"/>
      <c r="HNA4" s="33"/>
      <c r="HNB4" s="33"/>
      <c r="HNC4" s="33"/>
      <c r="HND4" s="33"/>
      <c r="HNE4" s="33"/>
      <c r="HNF4" s="33"/>
      <c r="HNG4" s="33"/>
      <c r="HNH4" s="33"/>
      <c r="HNI4" s="33"/>
      <c r="HNJ4" s="33"/>
      <c r="HNK4" s="33"/>
      <c r="HNL4" s="33"/>
      <c r="HNM4" s="33"/>
      <c r="HNN4" s="33"/>
      <c r="HNO4" s="33"/>
      <c r="HNP4" s="33"/>
      <c r="HNQ4" s="33"/>
      <c r="HNR4" s="33"/>
      <c r="HNS4" s="33"/>
      <c r="HNT4" s="33"/>
      <c r="HNU4" s="33"/>
      <c r="HNV4" s="33"/>
      <c r="HNW4" s="33"/>
      <c r="HNX4" s="33"/>
      <c r="HNY4" s="33"/>
      <c r="HNZ4" s="33"/>
      <c r="HOA4" s="33"/>
      <c r="HOB4" s="33"/>
      <c r="HOC4" s="33"/>
      <c r="HOD4" s="33"/>
      <c r="HOE4" s="33"/>
      <c r="HOF4" s="33"/>
      <c r="HOG4" s="33"/>
      <c r="HOH4" s="33"/>
      <c r="HOI4" s="33"/>
      <c r="HOJ4" s="33"/>
      <c r="HOK4" s="33"/>
      <c r="HOL4" s="33"/>
      <c r="HOM4" s="33"/>
      <c r="HON4" s="33"/>
      <c r="HOO4" s="33"/>
      <c r="HOP4" s="33"/>
      <c r="HOQ4" s="33"/>
      <c r="HOR4" s="33"/>
      <c r="HOS4" s="33"/>
      <c r="HOT4" s="33"/>
      <c r="HOU4" s="33"/>
      <c r="HOV4" s="33"/>
      <c r="HOW4" s="33"/>
      <c r="HOX4" s="33"/>
      <c r="HOY4" s="33"/>
      <c r="HOZ4" s="33"/>
      <c r="HPA4" s="33"/>
      <c r="HPB4" s="33"/>
      <c r="HPC4" s="33"/>
      <c r="HPD4" s="33"/>
      <c r="HPE4" s="33"/>
      <c r="HPF4" s="33"/>
      <c r="HPG4" s="33"/>
      <c r="HPH4" s="33"/>
      <c r="HPI4" s="33"/>
      <c r="HPJ4" s="33"/>
      <c r="HPK4" s="33"/>
      <c r="HPL4" s="33"/>
      <c r="HPM4" s="33"/>
      <c r="HPN4" s="33"/>
      <c r="HPO4" s="33"/>
      <c r="HPP4" s="33"/>
      <c r="HPQ4" s="33"/>
      <c r="HPR4" s="33"/>
      <c r="HPS4" s="33"/>
      <c r="HPT4" s="33"/>
      <c r="HPU4" s="33"/>
      <c r="HPV4" s="33"/>
      <c r="HPW4" s="33"/>
      <c r="HPX4" s="33"/>
      <c r="HPY4" s="33"/>
      <c r="HPZ4" s="33"/>
      <c r="HQA4" s="33"/>
      <c r="HQB4" s="33"/>
      <c r="HQC4" s="33"/>
      <c r="HQD4" s="33"/>
      <c r="HQE4" s="33"/>
      <c r="HQF4" s="33"/>
      <c r="HQG4" s="33"/>
      <c r="HQH4" s="33"/>
      <c r="HQI4" s="33"/>
      <c r="HQJ4" s="33"/>
      <c r="HQK4" s="33"/>
      <c r="HQL4" s="33"/>
      <c r="HQM4" s="33"/>
      <c r="HQN4" s="33"/>
      <c r="HQO4" s="33"/>
      <c r="HQP4" s="33"/>
      <c r="HQQ4" s="33"/>
      <c r="HQR4" s="33"/>
      <c r="HQS4" s="33"/>
      <c r="HQT4" s="33"/>
      <c r="HQU4" s="33"/>
      <c r="HQV4" s="33"/>
      <c r="HQW4" s="33"/>
      <c r="HQX4" s="33"/>
      <c r="HQY4" s="33"/>
      <c r="HQZ4" s="33"/>
      <c r="HRA4" s="33"/>
      <c r="HRB4" s="33"/>
      <c r="HRC4" s="33"/>
      <c r="HRD4" s="33"/>
      <c r="HRE4" s="33"/>
      <c r="HRF4" s="33"/>
      <c r="HRG4" s="33"/>
      <c r="HRH4" s="33"/>
      <c r="HRI4" s="33"/>
      <c r="HRJ4" s="33"/>
      <c r="HRK4" s="33"/>
      <c r="HRL4" s="33"/>
      <c r="HRM4" s="33"/>
      <c r="HRN4" s="33"/>
      <c r="HRO4" s="33"/>
      <c r="HRP4" s="33"/>
      <c r="HRQ4" s="33"/>
      <c r="HRR4" s="33"/>
      <c r="HRS4" s="33"/>
      <c r="HRT4" s="33"/>
      <c r="HRU4" s="33"/>
      <c r="HRV4" s="33"/>
      <c r="HRW4" s="33"/>
      <c r="HRX4" s="33"/>
      <c r="HRY4" s="33"/>
      <c r="HRZ4" s="33"/>
      <c r="HSA4" s="33"/>
      <c r="HSB4" s="33"/>
      <c r="HSC4" s="33"/>
      <c r="HSD4" s="33"/>
      <c r="HSE4" s="33"/>
      <c r="HSF4" s="33"/>
      <c r="HSG4" s="33"/>
      <c r="HSH4" s="33"/>
      <c r="HSI4" s="33"/>
      <c r="HSJ4" s="33"/>
      <c r="HSK4" s="33"/>
      <c r="HSL4" s="33"/>
      <c r="HSM4" s="33"/>
      <c r="HSN4" s="33"/>
      <c r="HSO4" s="33"/>
      <c r="HSP4" s="33"/>
      <c r="HSQ4" s="33"/>
      <c r="HSR4" s="33"/>
      <c r="HSS4" s="33"/>
      <c r="HST4" s="33"/>
      <c r="HSU4" s="33"/>
      <c r="HSV4" s="33"/>
      <c r="HSW4" s="33"/>
      <c r="HSX4" s="33"/>
      <c r="HSY4" s="33"/>
      <c r="HSZ4" s="33"/>
      <c r="HTA4" s="33"/>
      <c r="HTB4" s="33"/>
      <c r="HTC4" s="33"/>
      <c r="HTD4" s="33"/>
      <c r="HTE4" s="33"/>
      <c r="HTF4" s="33"/>
      <c r="HTG4" s="33"/>
      <c r="HTH4" s="33"/>
      <c r="HTI4" s="33"/>
      <c r="HTJ4" s="33"/>
      <c r="HTK4" s="33"/>
      <c r="HTL4" s="33"/>
      <c r="HTM4" s="33"/>
      <c r="HTN4" s="33"/>
      <c r="HTO4" s="33"/>
      <c r="HTP4" s="33"/>
      <c r="HTQ4" s="33"/>
      <c r="HTR4" s="33"/>
      <c r="HTS4" s="33"/>
      <c r="HTT4" s="33"/>
      <c r="HTU4" s="33"/>
      <c r="HTV4" s="33"/>
      <c r="HTW4" s="33"/>
      <c r="HTX4" s="33"/>
      <c r="HTY4" s="33"/>
      <c r="HTZ4" s="33"/>
      <c r="HUA4" s="33"/>
      <c r="HUB4" s="33"/>
      <c r="HUC4" s="33"/>
      <c r="HUD4" s="33"/>
      <c r="HUE4" s="33"/>
      <c r="HUF4" s="33"/>
      <c r="HUG4" s="33"/>
      <c r="HUH4" s="33"/>
      <c r="HUI4" s="33"/>
      <c r="HUJ4" s="33"/>
      <c r="HUK4" s="33"/>
      <c r="HUL4" s="33"/>
      <c r="HUM4" s="33"/>
      <c r="HUN4" s="33"/>
      <c r="HUO4" s="33"/>
      <c r="HUP4" s="33"/>
      <c r="HUQ4" s="33"/>
      <c r="HUR4" s="33"/>
      <c r="HUS4" s="33"/>
      <c r="HUT4" s="33"/>
      <c r="HUU4" s="33"/>
      <c r="HUV4" s="33"/>
      <c r="HUW4" s="33"/>
      <c r="HUX4" s="33"/>
      <c r="HUY4" s="33"/>
      <c r="HUZ4" s="33"/>
      <c r="HVA4" s="33"/>
      <c r="HVB4" s="33"/>
      <c r="HVC4" s="33"/>
      <c r="HVD4" s="33"/>
      <c r="HVE4" s="33"/>
      <c r="HVF4" s="33"/>
      <c r="HVG4" s="33"/>
      <c r="HVH4" s="33"/>
      <c r="HVI4" s="33"/>
      <c r="HVJ4" s="33"/>
      <c r="HVK4" s="33"/>
      <c r="HVL4" s="33"/>
      <c r="HVM4" s="33"/>
      <c r="HVN4" s="33"/>
      <c r="HVO4" s="33"/>
      <c r="HVP4" s="33"/>
      <c r="HVQ4" s="33"/>
      <c r="HVR4" s="33"/>
      <c r="HVS4" s="33"/>
      <c r="HVT4" s="33"/>
      <c r="HVU4" s="33"/>
      <c r="HVV4" s="33"/>
      <c r="HVW4" s="33"/>
      <c r="HVX4" s="33"/>
      <c r="HVY4" s="33"/>
      <c r="HVZ4" s="33"/>
      <c r="HWA4" s="33"/>
      <c r="HWB4" s="33"/>
      <c r="HWC4" s="33"/>
      <c r="HWD4" s="33"/>
      <c r="HWE4" s="33"/>
      <c r="HWF4" s="33"/>
      <c r="HWG4" s="33"/>
      <c r="HWH4" s="33"/>
      <c r="HWI4" s="33"/>
      <c r="HWJ4" s="33"/>
      <c r="HWK4" s="33"/>
      <c r="HWL4" s="33"/>
      <c r="HWM4" s="33"/>
      <c r="HWN4" s="33"/>
      <c r="HWO4" s="33"/>
      <c r="HWP4" s="33"/>
      <c r="HWQ4" s="33"/>
      <c r="HWR4" s="33"/>
      <c r="HWS4" s="33"/>
      <c r="HWT4" s="33"/>
      <c r="HWU4" s="33"/>
      <c r="HWV4" s="33"/>
      <c r="HWW4" s="33"/>
      <c r="HWX4" s="33"/>
      <c r="HWY4" s="33"/>
      <c r="HWZ4" s="33"/>
      <c r="HXA4" s="33"/>
      <c r="HXB4" s="33"/>
      <c r="HXC4" s="33"/>
      <c r="HXD4" s="33"/>
      <c r="HXE4" s="33"/>
      <c r="HXF4" s="33"/>
      <c r="HXG4" s="33"/>
      <c r="HXH4" s="33"/>
      <c r="HXI4" s="33"/>
      <c r="HXJ4" s="33"/>
      <c r="HXK4" s="33"/>
      <c r="HXL4" s="33"/>
      <c r="HXM4" s="33"/>
      <c r="HXN4" s="33"/>
      <c r="HXO4" s="33"/>
      <c r="HXP4" s="33"/>
      <c r="HXQ4" s="33"/>
      <c r="HXR4" s="33"/>
      <c r="HXS4" s="33"/>
      <c r="HXT4" s="33"/>
      <c r="HXU4" s="33"/>
      <c r="HXV4" s="33"/>
      <c r="HXW4" s="33"/>
      <c r="HXX4" s="33"/>
      <c r="HXY4" s="33"/>
      <c r="HXZ4" s="33"/>
      <c r="HYA4" s="33"/>
      <c r="HYB4" s="33"/>
      <c r="HYC4" s="33"/>
      <c r="HYD4" s="33"/>
      <c r="HYE4" s="33"/>
      <c r="HYF4" s="33"/>
      <c r="HYG4" s="33"/>
      <c r="HYH4" s="33"/>
      <c r="HYI4" s="33"/>
      <c r="HYJ4" s="33"/>
      <c r="HYK4" s="33"/>
      <c r="HYL4" s="33"/>
      <c r="HYM4" s="33"/>
      <c r="HYN4" s="33"/>
      <c r="HYO4" s="33"/>
      <c r="HYP4" s="33"/>
      <c r="HYQ4" s="33"/>
      <c r="HYR4" s="33"/>
      <c r="HYS4" s="33"/>
      <c r="HYT4" s="33"/>
      <c r="HYU4" s="33"/>
      <c r="HYV4" s="33"/>
      <c r="HYW4" s="33"/>
      <c r="HYX4" s="33"/>
      <c r="HYY4" s="33"/>
      <c r="HYZ4" s="33"/>
      <c r="HZA4" s="33"/>
      <c r="HZB4" s="33"/>
      <c r="HZC4" s="33"/>
      <c r="HZD4" s="33"/>
      <c r="HZE4" s="33"/>
      <c r="HZF4" s="33"/>
      <c r="HZG4" s="33"/>
      <c r="HZH4" s="33"/>
      <c r="HZI4" s="33"/>
      <c r="HZJ4" s="33"/>
      <c r="HZK4" s="33"/>
      <c r="HZL4" s="33"/>
      <c r="HZM4" s="33"/>
      <c r="HZN4" s="33"/>
      <c r="HZO4" s="33"/>
      <c r="HZP4" s="33"/>
      <c r="HZQ4" s="33"/>
      <c r="HZR4" s="33"/>
      <c r="HZS4" s="33"/>
      <c r="HZT4" s="33"/>
      <c r="HZU4" s="33"/>
      <c r="HZV4" s="33"/>
      <c r="HZW4" s="33"/>
      <c r="HZX4" s="33"/>
      <c r="HZY4" s="33"/>
      <c r="HZZ4" s="33"/>
      <c r="IAA4" s="33"/>
      <c r="IAB4" s="33"/>
      <c r="IAC4" s="33"/>
      <c r="IAD4" s="33"/>
      <c r="IAE4" s="33"/>
      <c r="IAF4" s="33"/>
      <c r="IAG4" s="33"/>
      <c r="IAH4" s="33"/>
      <c r="IAI4" s="33"/>
      <c r="IAJ4" s="33"/>
      <c r="IAK4" s="33"/>
      <c r="IAL4" s="33"/>
      <c r="IAM4" s="33"/>
      <c r="IAN4" s="33"/>
      <c r="IAO4" s="33"/>
      <c r="IAP4" s="33"/>
      <c r="IAQ4" s="33"/>
      <c r="IAR4" s="33"/>
      <c r="IAS4" s="33"/>
      <c r="IAT4" s="33"/>
      <c r="IAU4" s="33"/>
      <c r="IAV4" s="33"/>
      <c r="IAW4" s="33"/>
      <c r="IAX4" s="33"/>
      <c r="IAY4" s="33"/>
      <c r="IAZ4" s="33"/>
      <c r="IBA4" s="33"/>
      <c r="IBB4" s="33"/>
      <c r="IBC4" s="33"/>
      <c r="IBD4" s="33"/>
      <c r="IBE4" s="33"/>
      <c r="IBF4" s="33"/>
      <c r="IBG4" s="33"/>
      <c r="IBH4" s="33"/>
      <c r="IBI4" s="33"/>
      <c r="IBJ4" s="33"/>
      <c r="IBK4" s="33"/>
      <c r="IBL4" s="33"/>
      <c r="IBM4" s="33"/>
      <c r="IBN4" s="33"/>
      <c r="IBO4" s="33"/>
      <c r="IBP4" s="33"/>
      <c r="IBQ4" s="33"/>
      <c r="IBR4" s="33"/>
      <c r="IBS4" s="33"/>
      <c r="IBT4" s="33"/>
      <c r="IBU4" s="33"/>
      <c r="IBV4" s="33"/>
      <c r="IBW4" s="33"/>
      <c r="IBX4" s="33"/>
      <c r="IBY4" s="33"/>
      <c r="IBZ4" s="33"/>
      <c r="ICA4" s="33"/>
      <c r="ICB4" s="33"/>
      <c r="ICC4" s="33"/>
      <c r="ICD4" s="33"/>
      <c r="ICE4" s="33"/>
      <c r="ICF4" s="33"/>
      <c r="ICG4" s="33"/>
      <c r="ICH4" s="33"/>
      <c r="ICI4" s="33"/>
      <c r="ICJ4" s="33"/>
      <c r="ICK4" s="33"/>
      <c r="ICL4" s="33"/>
      <c r="ICM4" s="33"/>
      <c r="ICN4" s="33"/>
      <c r="ICO4" s="33"/>
      <c r="ICP4" s="33"/>
      <c r="ICQ4" s="33"/>
      <c r="ICR4" s="33"/>
      <c r="ICS4" s="33"/>
      <c r="ICT4" s="33"/>
      <c r="ICU4" s="33"/>
      <c r="ICV4" s="33"/>
      <c r="ICW4" s="33"/>
      <c r="ICX4" s="33"/>
      <c r="ICY4" s="33"/>
      <c r="ICZ4" s="33"/>
      <c r="IDA4" s="33"/>
      <c r="IDB4" s="33"/>
      <c r="IDC4" s="33"/>
      <c r="IDD4" s="33"/>
      <c r="IDE4" s="33"/>
      <c r="IDF4" s="33"/>
      <c r="IDG4" s="33"/>
      <c r="IDH4" s="33"/>
      <c r="IDI4" s="33"/>
      <c r="IDJ4" s="33"/>
      <c r="IDK4" s="33"/>
      <c r="IDL4" s="33"/>
      <c r="IDM4" s="33"/>
      <c r="IDN4" s="33"/>
      <c r="IDO4" s="33"/>
      <c r="IDP4" s="33"/>
      <c r="IDQ4" s="33"/>
      <c r="IDR4" s="33"/>
      <c r="IDS4" s="33"/>
      <c r="IDT4" s="33"/>
      <c r="IDU4" s="33"/>
      <c r="IDV4" s="33"/>
      <c r="IDW4" s="33"/>
      <c r="IDX4" s="33"/>
      <c r="IDY4" s="33"/>
      <c r="IDZ4" s="33"/>
      <c r="IEA4" s="33"/>
      <c r="IEB4" s="33"/>
      <c r="IEC4" s="33"/>
      <c r="IED4" s="33"/>
      <c r="IEE4" s="33"/>
      <c r="IEF4" s="33"/>
      <c r="IEG4" s="33"/>
      <c r="IEH4" s="33"/>
      <c r="IEI4" s="33"/>
      <c r="IEJ4" s="33"/>
      <c r="IEK4" s="33"/>
      <c r="IEL4" s="33"/>
      <c r="IEM4" s="33"/>
      <c r="IEN4" s="33"/>
      <c r="IEO4" s="33"/>
      <c r="IEP4" s="33"/>
      <c r="IEQ4" s="33"/>
      <c r="IER4" s="33"/>
      <c r="IES4" s="33"/>
      <c r="IET4" s="33"/>
      <c r="IEU4" s="33"/>
      <c r="IEV4" s="33"/>
      <c r="IEW4" s="33"/>
      <c r="IEX4" s="33"/>
      <c r="IEY4" s="33"/>
      <c r="IEZ4" s="33"/>
      <c r="IFA4" s="33"/>
      <c r="IFB4" s="33"/>
      <c r="IFC4" s="33"/>
      <c r="IFD4" s="33"/>
      <c r="IFE4" s="33"/>
      <c r="IFF4" s="33"/>
      <c r="IFG4" s="33"/>
      <c r="IFH4" s="33"/>
      <c r="IFI4" s="33"/>
      <c r="IFJ4" s="33"/>
      <c r="IFK4" s="33"/>
      <c r="IFL4" s="33"/>
      <c r="IFM4" s="33"/>
      <c r="IFN4" s="33"/>
      <c r="IFO4" s="33"/>
      <c r="IFP4" s="33"/>
      <c r="IFQ4" s="33"/>
      <c r="IFR4" s="33"/>
      <c r="IFS4" s="33"/>
      <c r="IFT4" s="33"/>
      <c r="IFU4" s="33"/>
      <c r="IFV4" s="33"/>
      <c r="IFW4" s="33"/>
      <c r="IFX4" s="33"/>
      <c r="IFY4" s="33"/>
      <c r="IFZ4" s="33"/>
      <c r="IGA4" s="33"/>
      <c r="IGB4" s="33"/>
      <c r="IGC4" s="33"/>
      <c r="IGD4" s="33"/>
      <c r="IGE4" s="33"/>
      <c r="IGF4" s="33"/>
      <c r="IGG4" s="33"/>
      <c r="IGH4" s="33"/>
      <c r="IGI4" s="33"/>
      <c r="IGJ4" s="33"/>
      <c r="IGK4" s="33"/>
      <c r="IGL4" s="33"/>
      <c r="IGM4" s="33"/>
      <c r="IGN4" s="33"/>
      <c r="IGO4" s="33"/>
      <c r="IGP4" s="33"/>
      <c r="IGQ4" s="33"/>
      <c r="IGR4" s="33"/>
      <c r="IGS4" s="33"/>
      <c r="IGT4" s="33"/>
      <c r="IGU4" s="33"/>
      <c r="IGV4" s="33"/>
      <c r="IGW4" s="33"/>
      <c r="IGX4" s="33"/>
      <c r="IGY4" s="33"/>
      <c r="IGZ4" s="33"/>
      <c r="IHA4" s="33"/>
      <c r="IHB4" s="33"/>
      <c r="IHC4" s="33"/>
      <c r="IHD4" s="33"/>
      <c r="IHE4" s="33"/>
      <c r="IHF4" s="33"/>
      <c r="IHG4" s="33"/>
      <c r="IHH4" s="33"/>
      <c r="IHI4" s="33"/>
      <c r="IHJ4" s="33"/>
      <c r="IHK4" s="33"/>
      <c r="IHL4" s="33"/>
      <c r="IHM4" s="33"/>
      <c r="IHN4" s="33"/>
      <c r="IHO4" s="33"/>
      <c r="IHP4" s="33"/>
      <c r="IHQ4" s="33"/>
      <c r="IHR4" s="33"/>
      <c r="IHS4" s="33"/>
      <c r="IHT4" s="33"/>
      <c r="IHU4" s="33"/>
      <c r="IHV4" s="33"/>
      <c r="IHW4" s="33"/>
      <c r="IHX4" s="33"/>
      <c r="IHY4" s="33"/>
      <c r="IHZ4" s="33"/>
      <c r="IIA4" s="33"/>
      <c r="IIB4" s="33"/>
      <c r="IIC4" s="33"/>
      <c r="IID4" s="33"/>
      <c r="IIE4" s="33"/>
      <c r="IIF4" s="33"/>
      <c r="IIG4" s="33"/>
      <c r="IIH4" s="33"/>
      <c r="III4" s="33"/>
      <c r="IIJ4" s="33"/>
      <c r="IIK4" s="33"/>
      <c r="IIL4" s="33"/>
      <c r="IIM4" s="33"/>
      <c r="IIN4" s="33"/>
      <c r="IIO4" s="33"/>
      <c r="IIP4" s="33"/>
      <c r="IIQ4" s="33"/>
      <c r="IIR4" s="33"/>
      <c r="IIS4" s="33"/>
      <c r="IIT4" s="33"/>
      <c r="IIU4" s="33"/>
      <c r="IIV4" s="33"/>
      <c r="IIW4" s="33"/>
      <c r="IIX4" s="33"/>
      <c r="IIY4" s="33"/>
      <c r="IIZ4" s="33"/>
      <c r="IJA4" s="33"/>
      <c r="IJB4" s="33"/>
      <c r="IJC4" s="33"/>
      <c r="IJD4" s="33"/>
      <c r="IJE4" s="33"/>
      <c r="IJF4" s="33"/>
      <c r="IJG4" s="33"/>
      <c r="IJH4" s="33"/>
      <c r="IJI4" s="33"/>
      <c r="IJJ4" s="33"/>
      <c r="IJK4" s="33"/>
      <c r="IJL4" s="33"/>
      <c r="IJM4" s="33"/>
      <c r="IJN4" s="33"/>
      <c r="IJO4" s="33"/>
      <c r="IJP4" s="33"/>
      <c r="IJQ4" s="33"/>
      <c r="IJR4" s="33"/>
      <c r="IJS4" s="33"/>
      <c r="IJT4" s="33"/>
      <c r="IJU4" s="33"/>
      <c r="IJV4" s="33"/>
      <c r="IJW4" s="33"/>
      <c r="IJX4" s="33"/>
      <c r="IJY4" s="33"/>
      <c r="IJZ4" s="33"/>
      <c r="IKA4" s="33"/>
      <c r="IKB4" s="33"/>
      <c r="IKC4" s="33"/>
      <c r="IKD4" s="33"/>
      <c r="IKE4" s="33"/>
      <c r="IKF4" s="33"/>
      <c r="IKG4" s="33"/>
      <c r="IKH4" s="33"/>
      <c r="IKI4" s="33"/>
      <c r="IKJ4" s="33"/>
      <c r="IKK4" s="33"/>
      <c r="IKL4" s="33"/>
      <c r="IKM4" s="33"/>
      <c r="IKN4" s="33"/>
      <c r="IKO4" s="33"/>
      <c r="IKP4" s="33"/>
      <c r="IKQ4" s="33"/>
      <c r="IKR4" s="33"/>
      <c r="IKS4" s="33"/>
      <c r="IKT4" s="33"/>
      <c r="IKU4" s="33"/>
      <c r="IKV4" s="33"/>
      <c r="IKW4" s="33"/>
      <c r="IKX4" s="33"/>
      <c r="IKY4" s="33"/>
      <c r="IKZ4" s="33"/>
      <c r="ILA4" s="33"/>
      <c r="ILB4" s="33"/>
      <c r="ILC4" s="33"/>
      <c r="ILD4" s="33"/>
      <c r="ILE4" s="33"/>
      <c r="ILF4" s="33"/>
      <c r="ILG4" s="33"/>
      <c r="ILH4" s="33"/>
      <c r="ILI4" s="33"/>
      <c r="ILJ4" s="33"/>
      <c r="ILK4" s="33"/>
      <c r="ILL4" s="33"/>
      <c r="ILM4" s="33"/>
      <c r="ILN4" s="33"/>
      <c r="ILO4" s="33"/>
      <c r="ILP4" s="33"/>
      <c r="ILQ4" s="33"/>
      <c r="ILR4" s="33"/>
      <c r="ILS4" s="33"/>
      <c r="ILT4" s="33"/>
      <c r="ILU4" s="33"/>
      <c r="ILV4" s="33"/>
      <c r="ILW4" s="33"/>
      <c r="ILX4" s="33"/>
      <c r="ILY4" s="33"/>
      <c r="ILZ4" s="33"/>
      <c r="IMA4" s="33"/>
      <c r="IMB4" s="33"/>
      <c r="IMC4" s="33"/>
      <c r="IMD4" s="33"/>
      <c r="IME4" s="33"/>
      <c r="IMF4" s="33"/>
      <c r="IMG4" s="33"/>
      <c r="IMH4" s="33"/>
      <c r="IMI4" s="33"/>
      <c r="IMJ4" s="33"/>
      <c r="IMK4" s="33"/>
      <c r="IML4" s="33"/>
      <c r="IMM4" s="33"/>
      <c r="IMN4" s="33"/>
      <c r="IMO4" s="33"/>
      <c r="IMP4" s="33"/>
      <c r="IMQ4" s="33"/>
      <c r="IMR4" s="33"/>
      <c r="IMS4" s="33"/>
      <c r="IMT4" s="33"/>
      <c r="IMU4" s="33"/>
      <c r="IMV4" s="33"/>
      <c r="IMW4" s="33"/>
      <c r="IMX4" s="33"/>
      <c r="IMY4" s="33"/>
      <c r="IMZ4" s="33"/>
      <c r="INA4" s="33"/>
      <c r="INB4" s="33"/>
      <c r="INC4" s="33"/>
      <c r="IND4" s="33"/>
      <c r="INE4" s="33"/>
      <c r="INF4" s="33"/>
      <c r="ING4" s="33"/>
      <c r="INH4" s="33"/>
      <c r="INI4" s="33"/>
      <c r="INJ4" s="33"/>
      <c r="INK4" s="33"/>
      <c r="INL4" s="33"/>
      <c r="INM4" s="33"/>
      <c r="INN4" s="33"/>
      <c r="INO4" s="33"/>
      <c r="INP4" s="33"/>
      <c r="INQ4" s="33"/>
      <c r="INR4" s="33"/>
      <c r="INS4" s="33"/>
      <c r="INT4" s="33"/>
      <c r="INU4" s="33"/>
      <c r="INV4" s="33"/>
      <c r="INW4" s="33"/>
      <c r="INX4" s="33"/>
      <c r="INY4" s="33"/>
      <c r="INZ4" s="33"/>
      <c r="IOA4" s="33"/>
      <c r="IOB4" s="33"/>
      <c r="IOC4" s="33"/>
      <c r="IOD4" s="33"/>
      <c r="IOE4" s="33"/>
      <c r="IOF4" s="33"/>
      <c r="IOG4" s="33"/>
      <c r="IOH4" s="33"/>
      <c r="IOI4" s="33"/>
      <c r="IOJ4" s="33"/>
      <c r="IOK4" s="33"/>
      <c r="IOL4" s="33"/>
      <c r="IOM4" s="33"/>
      <c r="ION4" s="33"/>
      <c r="IOO4" s="33"/>
      <c r="IOP4" s="33"/>
      <c r="IOQ4" s="33"/>
      <c r="IOR4" s="33"/>
      <c r="IOS4" s="33"/>
      <c r="IOT4" s="33"/>
      <c r="IOU4" s="33"/>
      <c r="IOV4" s="33"/>
      <c r="IOW4" s="33"/>
      <c r="IOX4" s="33"/>
      <c r="IOY4" s="33"/>
      <c r="IOZ4" s="33"/>
      <c r="IPA4" s="33"/>
      <c r="IPB4" s="33"/>
      <c r="IPC4" s="33"/>
      <c r="IPD4" s="33"/>
      <c r="IPE4" s="33"/>
      <c r="IPF4" s="33"/>
      <c r="IPG4" s="33"/>
      <c r="IPH4" s="33"/>
      <c r="IPI4" s="33"/>
      <c r="IPJ4" s="33"/>
      <c r="IPK4" s="33"/>
      <c r="IPL4" s="33"/>
      <c r="IPM4" s="33"/>
      <c r="IPN4" s="33"/>
      <c r="IPO4" s="33"/>
      <c r="IPP4" s="33"/>
      <c r="IPQ4" s="33"/>
      <c r="IPR4" s="33"/>
      <c r="IPS4" s="33"/>
      <c r="IPT4" s="33"/>
      <c r="IPU4" s="33"/>
      <c r="IPV4" s="33"/>
      <c r="IPW4" s="33"/>
      <c r="IPX4" s="33"/>
      <c r="IPY4" s="33"/>
      <c r="IPZ4" s="33"/>
      <c r="IQA4" s="33"/>
      <c r="IQB4" s="33"/>
      <c r="IQC4" s="33"/>
      <c r="IQD4" s="33"/>
      <c r="IQE4" s="33"/>
      <c r="IQF4" s="33"/>
      <c r="IQG4" s="33"/>
      <c r="IQH4" s="33"/>
      <c r="IQI4" s="33"/>
      <c r="IQJ4" s="33"/>
      <c r="IQK4" s="33"/>
      <c r="IQL4" s="33"/>
      <c r="IQM4" s="33"/>
      <c r="IQN4" s="33"/>
      <c r="IQO4" s="33"/>
      <c r="IQP4" s="33"/>
      <c r="IQQ4" s="33"/>
      <c r="IQR4" s="33"/>
      <c r="IQS4" s="33"/>
      <c r="IQT4" s="33"/>
      <c r="IQU4" s="33"/>
      <c r="IQV4" s="33"/>
      <c r="IQW4" s="33"/>
      <c r="IQX4" s="33"/>
      <c r="IQY4" s="33"/>
      <c r="IQZ4" s="33"/>
      <c r="IRA4" s="33"/>
      <c r="IRB4" s="33"/>
      <c r="IRC4" s="33"/>
      <c r="IRD4" s="33"/>
      <c r="IRE4" s="33"/>
      <c r="IRF4" s="33"/>
      <c r="IRG4" s="33"/>
      <c r="IRH4" s="33"/>
      <c r="IRI4" s="33"/>
      <c r="IRJ4" s="33"/>
      <c r="IRK4" s="33"/>
      <c r="IRL4" s="33"/>
      <c r="IRM4" s="33"/>
      <c r="IRN4" s="33"/>
      <c r="IRO4" s="33"/>
      <c r="IRP4" s="33"/>
      <c r="IRQ4" s="33"/>
      <c r="IRR4" s="33"/>
      <c r="IRS4" s="33"/>
      <c r="IRT4" s="33"/>
      <c r="IRU4" s="33"/>
      <c r="IRV4" s="33"/>
      <c r="IRW4" s="33"/>
      <c r="IRX4" s="33"/>
      <c r="IRY4" s="33"/>
      <c r="IRZ4" s="33"/>
      <c r="ISA4" s="33"/>
      <c r="ISB4" s="33"/>
      <c r="ISC4" s="33"/>
      <c r="ISD4" s="33"/>
      <c r="ISE4" s="33"/>
      <c r="ISF4" s="33"/>
      <c r="ISG4" s="33"/>
      <c r="ISH4" s="33"/>
      <c r="ISI4" s="33"/>
      <c r="ISJ4" s="33"/>
      <c r="ISK4" s="33"/>
      <c r="ISL4" s="33"/>
      <c r="ISM4" s="33"/>
      <c r="ISN4" s="33"/>
      <c r="ISO4" s="33"/>
      <c r="ISP4" s="33"/>
      <c r="ISQ4" s="33"/>
      <c r="ISR4" s="33"/>
      <c r="ISS4" s="33"/>
      <c r="IST4" s="33"/>
      <c r="ISU4" s="33"/>
      <c r="ISV4" s="33"/>
      <c r="ISW4" s="33"/>
      <c r="ISX4" s="33"/>
      <c r="ISY4" s="33"/>
      <c r="ISZ4" s="33"/>
      <c r="ITA4" s="33"/>
      <c r="ITB4" s="33"/>
      <c r="ITC4" s="33"/>
      <c r="ITD4" s="33"/>
      <c r="ITE4" s="33"/>
      <c r="ITF4" s="33"/>
      <c r="ITG4" s="33"/>
      <c r="ITH4" s="33"/>
      <c r="ITI4" s="33"/>
      <c r="ITJ4" s="33"/>
      <c r="ITK4" s="33"/>
      <c r="ITL4" s="33"/>
      <c r="ITM4" s="33"/>
      <c r="ITN4" s="33"/>
      <c r="ITO4" s="33"/>
      <c r="ITP4" s="33"/>
      <c r="ITQ4" s="33"/>
      <c r="ITR4" s="33"/>
      <c r="ITS4" s="33"/>
      <c r="ITT4" s="33"/>
      <c r="ITU4" s="33"/>
      <c r="ITV4" s="33"/>
      <c r="ITW4" s="33"/>
      <c r="ITX4" s="33"/>
      <c r="ITY4" s="33"/>
      <c r="ITZ4" s="33"/>
      <c r="IUA4" s="33"/>
      <c r="IUB4" s="33"/>
      <c r="IUC4" s="33"/>
      <c r="IUD4" s="33"/>
      <c r="IUE4" s="33"/>
      <c r="IUF4" s="33"/>
      <c r="IUG4" s="33"/>
      <c r="IUH4" s="33"/>
      <c r="IUI4" s="33"/>
      <c r="IUJ4" s="33"/>
      <c r="IUK4" s="33"/>
      <c r="IUL4" s="33"/>
      <c r="IUM4" s="33"/>
      <c r="IUN4" s="33"/>
      <c r="IUO4" s="33"/>
      <c r="IUP4" s="33"/>
      <c r="IUQ4" s="33"/>
      <c r="IUR4" s="33"/>
      <c r="IUS4" s="33"/>
      <c r="IUT4" s="33"/>
      <c r="IUU4" s="33"/>
      <c r="IUV4" s="33"/>
      <c r="IUW4" s="33"/>
      <c r="IUX4" s="33"/>
      <c r="IUY4" s="33"/>
      <c r="IUZ4" s="33"/>
      <c r="IVA4" s="33"/>
      <c r="IVB4" s="33"/>
      <c r="IVC4" s="33"/>
      <c r="IVD4" s="33"/>
      <c r="IVE4" s="33"/>
      <c r="IVF4" s="33"/>
      <c r="IVG4" s="33"/>
      <c r="IVH4" s="33"/>
      <c r="IVI4" s="33"/>
      <c r="IVJ4" s="33"/>
      <c r="IVK4" s="33"/>
      <c r="IVL4" s="33"/>
      <c r="IVM4" s="33"/>
      <c r="IVN4" s="33"/>
      <c r="IVO4" s="33"/>
      <c r="IVP4" s="33"/>
      <c r="IVQ4" s="33"/>
      <c r="IVR4" s="33"/>
      <c r="IVS4" s="33"/>
      <c r="IVT4" s="33"/>
      <c r="IVU4" s="33"/>
      <c r="IVV4" s="33"/>
      <c r="IVW4" s="33"/>
      <c r="IVX4" s="33"/>
      <c r="IVY4" s="33"/>
      <c r="IVZ4" s="33"/>
      <c r="IWA4" s="33"/>
      <c r="IWB4" s="33"/>
      <c r="IWC4" s="33"/>
      <c r="IWD4" s="33"/>
      <c r="IWE4" s="33"/>
      <c r="IWF4" s="33"/>
      <c r="IWG4" s="33"/>
      <c r="IWH4" s="33"/>
      <c r="IWI4" s="33"/>
      <c r="IWJ4" s="33"/>
      <c r="IWK4" s="33"/>
      <c r="IWL4" s="33"/>
      <c r="IWM4" s="33"/>
      <c r="IWN4" s="33"/>
      <c r="IWO4" s="33"/>
      <c r="IWP4" s="33"/>
      <c r="IWQ4" s="33"/>
      <c r="IWR4" s="33"/>
      <c r="IWS4" s="33"/>
      <c r="IWT4" s="33"/>
      <c r="IWU4" s="33"/>
      <c r="IWV4" s="33"/>
      <c r="IWW4" s="33"/>
      <c r="IWX4" s="33"/>
      <c r="IWY4" s="33"/>
      <c r="IWZ4" s="33"/>
      <c r="IXA4" s="33"/>
      <c r="IXB4" s="33"/>
      <c r="IXC4" s="33"/>
      <c r="IXD4" s="33"/>
      <c r="IXE4" s="33"/>
      <c r="IXF4" s="33"/>
      <c r="IXG4" s="33"/>
      <c r="IXH4" s="33"/>
      <c r="IXI4" s="33"/>
      <c r="IXJ4" s="33"/>
      <c r="IXK4" s="33"/>
      <c r="IXL4" s="33"/>
      <c r="IXM4" s="33"/>
      <c r="IXN4" s="33"/>
      <c r="IXO4" s="33"/>
      <c r="IXP4" s="33"/>
      <c r="IXQ4" s="33"/>
      <c r="IXR4" s="33"/>
      <c r="IXS4" s="33"/>
      <c r="IXT4" s="33"/>
      <c r="IXU4" s="33"/>
      <c r="IXV4" s="33"/>
      <c r="IXW4" s="33"/>
      <c r="IXX4" s="33"/>
      <c r="IXY4" s="33"/>
      <c r="IXZ4" s="33"/>
      <c r="IYA4" s="33"/>
      <c r="IYB4" s="33"/>
      <c r="IYC4" s="33"/>
      <c r="IYD4" s="33"/>
      <c r="IYE4" s="33"/>
      <c r="IYF4" s="33"/>
      <c r="IYG4" s="33"/>
      <c r="IYH4" s="33"/>
      <c r="IYI4" s="33"/>
      <c r="IYJ4" s="33"/>
      <c r="IYK4" s="33"/>
      <c r="IYL4" s="33"/>
      <c r="IYM4" s="33"/>
      <c r="IYN4" s="33"/>
      <c r="IYO4" s="33"/>
      <c r="IYP4" s="33"/>
      <c r="IYQ4" s="33"/>
      <c r="IYR4" s="33"/>
      <c r="IYS4" s="33"/>
      <c r="IYT4" s="33"/>
      <c r="IYU4" s="33"/>
      <c r="IYV4" s="33"/>
      <c r="IYW4" s="33"/>
      <c r="IYX4" s="33"/>
      <c r="IYY4" s="33"/>
      <c r="IYZ4" s="33"/>
      <c r="IZA4" s="33"/>
      <c r="IZB4" s="33"/>
      <c r="IZC4" s="33"/>
      <c r="IZD4" s="33"/>
      <c r="IZE4" s="33"/>
      <c r="IZF4" s="33"/>
      <c r="IZG4" s="33"/>
      <c r="IZH4" s="33"/>
      <c r="IZI4" s="33"/>
      <c r="IZJ4" s="33"/>
      <c r="IZK4" s="33"/>
      <c r="IZL4" s="33"/>
      <c r="IZM4" s="33"/>
      <c r="IZN4" s="33"/>
      <c r="IZO4" s="33"/>
      <c r="IZP4" s="33"/>
      <c r="IZQ4" s="33"/>
      <c r="IZR4" s="33"/>
      <c r="IZS4" s="33"/>
      <c r="IZT4" s="33"/>
      <c r="IZU4" s="33"/>
      <c r="IZV4" s="33"/>
      <c r="IZW4" s="33"/>
      <c r="IZX4" s="33"/>
      <c r="IZY4" s="33"/>
      <c r="IZZ4" s="33"/>
      <c r="JAA4" s="33"/>
      <c r="JAB4" s="33"/>
      <c r="JAC4" s="33"/>
      <c r="JAD4" s="33"/>
      <c r="JAE4" s="33"/>
      <c r="JAF4" s="33"/>
      <c r="JAG4" s="33"/>
      <c r="JAH4" s="33"/>
      <c r="JAI4" s="33"/>
      <c r="JAJ4" s="33"/>
      <c r="JAK4" s="33"/>
      <c r="JAL4" s="33"/>
      <c r="JAM4" s="33"/>
      <c r="JAN4" s="33"/>
      <c r="JAO4" s="33"/>
      <c r="JAP4" s="33"/>
      <c r="JAQ4" s="33"/>
      <c r="JAR4" s="33"/>
      <c r="JAS4" s="33"/>
      <c r="JAT4" s="33"/>
      <c r="JAU4" s="33"/>
      <c r="JAV4" s="33"/>
      <c r="JAW4" s="33"/>
      <c r="JAX4" s="33"/>
      <c r="JAY4" s="33"/>
      <c r="JAZ4" s="33"/>
      <c r="JBA4" s="33"/>
      <c r="JBB4" s="33"/>
      <c r="JBC4" s="33"/>
      <c r="JBD4" s="33"/>
      <c r="JBE4" s="33"/>
      <c r="JBF4" s="33"/>
      <c r="JBG4" s="33"/>
      <c r="JBH4" s="33"/>
      <c r="JBI4" s="33"/>
      <c r="JBJ4" s="33"/>
      <c r="JBK4" s="33"/>
      <c r="JBL4" s="33"/>
      <c r="JBM4" s="33"/>
      <c r="JBN4" s="33"/>
      <c r="JBO4" s="33"/>
      <c r="JBP4" s="33"/>
      <c r="JBQ4" s="33"/>
      <c r="JBR4" s="33"/>
      <c r="JBS4" s="33"/>
      <c r="JBT4" s="33"/>
      <c r="JBU4" s="33"/>
      <c r="JBV4" s="33"/>
      <c r="JBW4" s="33"/>
      <c r="JBX4" s="33"/>
      <c r="JBY4" s="33"/>
      <c r="JBZ4" s="33"/>
      <c r="JCA4" s="33"/>
      <c r="JCB4" s="33"/>
      <c r="JCC4" s="33"/>
      <c r="JCD4" s="33"/>
      <c r="JCE4" s="33"/>
      <c r="JCF4" s="33"/>
      <c r="JCG4" s="33"/>
      <c r="JCH4" s="33"/>
      <c r="JCI4" s="33"/>
      <c r="JCJ4" s="33"/>
      <c r="JCK4" s="33"/>
      <c r="JCL4" s="33"/>
      <c r="JCM4" s="33"/>
      <c r="JCN4" s="33"/>
      <c r="JCO4" s="33"/>
      <c r="JCP4" s="33"/>
      <c r="JCQ4" s="33"/>
      <c r="JCR4" s="33"/>
      <c r="JCS4" s="33"/>
      <c r="JCT4" s="33"/>
      <c r="JCU4" s="33"/>
      <c r="JCV4" s="33"/>
      <c r="JCW4" s="33"/>
      <c r="JCX4" s="33"/>
      <c r="JCY4" s="33"/>
      <c r="JCZ4" s="33"/>
      <c r="JDA4" s="33"/>
      <c r="JDB4" s="33"/>
      <c r="JDC4" s="33"/>
      <c r="JDD4" s="33"/>
      <c r="JDE4" s="33"/>
      <c r="JDF4" s="33"/>
      <c r="JDG4" s="33"/>
      <c r="JDH4" s="33"/>
      <c r="JDI4" s="33"/>
      <c r="JDJ4" s="33"/>
      <c r="JDK4" s="33"/>
      <c r="JDL4" s="33"/>
      <c r="JDM4" s="33"/>
      <c r="JDN4" s="33"/>
      <c r="JDO4" s="33"/>
      <c r="JDP4" s="33"/>
      <c r="JDQ4" s="33"/>
      <c r="JDR4" s="33"/>
      <c r="JDS4" s="33"/>
      <c r="JDT4" s="33"/>
      <c r="JDU4" s="33"/>
      <c r="JDV4" s="33"/>
      <c r="JDW4" s="33"/>
      <c r="JDX4" s="33"/>
      <c r="JDY4" s="33"/>
      <c r="JDZ4" s="33"/>
      <c r="JEA4" s="33"/>
      <c r="JEB4" s="33"/>
      <c r="JEC4" s="33"/>
      <c r="JED4" s="33"/>
      <c r="JEE4" s="33"/>
      <c r="JEF4" s="33"/>
      <c r="JEG4" s="33"/>
      <c r="JEH4" s="33"/>
      <c r="JEI4" s="33"/>
      <c r="JEJ4" s="33"/>
      <c r="JEK4" s="33"/>
      <c r="JEL4" s="33"/>
      <c r="JEM4" s="33"/>
      <c r="JEN4" s="33"/>
      <c r="JEO4" s="33"/>
      <c r="JEP4" s="33"/>
      <c r="JEQ4" s="33"/>
      <c r="JER4" s="33"/>
      <c r="JES4" s="33"/>
      <c r="JET4" s="33"/>
      <c r="JEU4" s="33"/>
      <c r="JEV4" s="33"/>
      <c r="JEW4" s="33"/>
      <c r="JEX4" s="33"/>
      <c r="JEY4" s="33"/>
      <c r="JEZ4" s="33"/>
      <c r="JFA4" s="33"/>
      <c r="JFB4" s="33"/>
      <c r="JFC4" s="33"/>
      <c r="JFD4" s="33"/>
      <c r="JFE4" s="33"/>
      <c r="JFF4" s="33"/>
      <c r="JFG4" s="33"/>
      <c r="JFH4" s="33"/>
      <c r="JFI4" s="33"/>
      <c r="JFJ4" s="33"/>
      <c r="JFK4" s="33"/>
      <c r="JFL4" s="33"/>
      <c r="JFM4" s="33"/>
      <c r="JFN4" s="33"/>
      <c r="JFO4" s="33"/>
      <c r="JFP4" s="33"/>
      <c r="JFQ4" s="33"/>
      <c r="JFR4" s="33"/>
      <c r="JFS4" s="33"/>
      <c r="JFT4" s="33"/>
      <c r="JFU4" s="33"/>
      <c r="JFV4" s="33"/>
      <c r="JFW4" s="33"/>
      <c r="JFX4" s="33"/>
      <c r="JFY4" s="33"/>
      <c r="JFZ4" s="33"/>
      <c r="JGA4" s="33"/>
      <c r="JGB4" s="33"/>
      <c r="JGC4" s="33"/>
      <c r="JGD4" s="33"/>
      <c r="JGE4" s="33"/>
      <c r="JGF4" s="33"/>
      <c r="JGG4" s="33"/>
      <c r="JGH4" s="33"/>
      <c r="JGI4" s="33"/>
      <c r="JGJ4" s="33"/>
      <c r="JGK4" s="33"/>
      <c r="JGL4" s="33"/>
      <c r="JGM4" s="33"/>
      <c r="JGN4" s="33"/>
      <c r="JGO4" s="33"/>
      <c r="JGP4" s="33"/>
      <c r="JGQ4" s="33"/>
      <c r="JGR4" s="33"/>
      <c r="JGS4" s="33"/>
      <c r="JGT4" s="33"/>
      <c r="JGU4" s="33"/>
      <c r="JGV4" s="33"/>
      <c r="JGW4" s="33"/>
      <c r="JGX4" s="33"/>
      <c r="JGY4" s="33"/>
      <c r="JGZ4" s="33"/>
      <c r="JHA4" s="33"/>
      <c r="JHB4" s="33"/>
      <c r="JHC4" s="33"/>
      <c r="JHD4" s="33"/>
      <c r="JHE4" s="33"/>
      <c r="JHF4" s="33"/>
      <c r="JHG4" s="33"/>
      <c r="JHH4" s="33"/>
      <c r="JHI4" s="33"/>
      <c r="JHJ4" s="33"/>
      <c r="JHK4" s="33"/>
      <c r="JHL4" s="33"/>
      <c r="JHM4" s="33"/>
      <c r="JHN4" s="33"/>
      <c r="JHO4" s="33"/>
      <c r="JHP4" s="33"/>
      <c r="JHQ4" s="33"/>
      <c r="JHR4" s="33"/>
      <c r="JHS4" s="33"/>
      <c r="JHT4" s="33"/>
      <c r="JHU4" s="33"/>
      <c r="JHV4" s="33"/>
      <c r="JHW4" s="33"/>
      <c r="JHX4" s="33"/>
      <c r="JHY4" s="33"/>
      <c r="JHZ4" s="33"/>
      <c r="JIA4" s="33"/>
      <c r="JIB4" s="33"/>
      <c r="JIC4" s="33"/>
      <c r="JID4" s="33"/>
      <c r="JIE4" s="33"/>
      <c r="JIF4" s="33"/>
      <c r="JIG4" s="33"/>
      <c r="JIH4" s="33"/>
      <c r="JII4" s="33"/>
      <c r="JIJ4" s="33"/>
      <c r="JIK4" s="33"/>
      <c r="JIL4" s="33"/>
      <c r="JIM4" s="33"/>
      <c r="JIN4" s="33"/>
      <c r="JIO4" s="33"/>
      <c r="JIP4" s="33"/>
      <c r="JIQ4" s="33"/>
      <c r="JIR4" s="33"/>
      <c r="JIS4" s="33"/>
      <c r="JIT4" s="33"/>
      <c r="JIU4" s="33"/>
      <c r="JIV4" s="33"/>
      <c r="JIW4" s="33"/>
      <c r="JIX4" s="33"/>
      <c r="JIY4" s="33"/>
      <c r="JIZ4" s="33"/>
      <c r="JJA4" s="33"/>
      <c r="JJB4" s="33"/>
      <c r="JJC4" s="33"/>
      <c r="JJD4" s="33"/>
      <c r="JJE4" s="33"/>
      <c r="JJF4" s="33"/>
      <c r="JJG4" s="33"/>
      <c r="JJH4" s="33"/>
      <c r="JJI4" s="33"/>
      <c r="JJJ4" s="33"/>
      <c r="JJK4" s="33"/>
      <c r="JJL4" s="33"/>
      <c r="JJM4" s="33"/>
      <c r="JJN4" s="33"/>
      <c r="JJO4" s="33"/>
      <c r="JJP4" s="33"/>
      <c r="JJQ4" s="33"/>
      <c r="JJR4" s="33"/>
      <c r="JJS4" s="33"/>
      <c r="JJT4" s="33"/>
      <c r="JJU4" s="33"/>
      <c r="JJV4" s="33"/>
      <c r="JJW4" s="33"/>
      <c r="JJX4" s="33"/>
      <c r="JJY4" s="33"/>
      <c r="JJZ4" s="33"/>
      <c r="JKA4" s="33"/>
      <c r="JKB4" s="33"/>
      <c r="JKC4" s="33"/>
      <c r="JKD4" s="33"/>
      <c r="JKE4" s="33"/>
      <c r="JKF4" s="33"/>
      <c r="JKG4" s="33"/>
      <c r="JKH4" s="33"/>
      <c r="JKI4" s="33"/>
      <c r="JKJ4" s="33"/>
      <c r="JKK4" s="33"/>
      <c r="JKL4" s="33"/>
      <c r="JKM4" s="33"/>
      <c r="JKN4" s="33"/>
      <c r="JKO4" s="33"/>
      <c r="JKP4" s="33"/>
      <c r="JKQ4" s="33"/>
      <c r="JKR4" s="33"/>
      <c r="JKS4" s="33"/>
      <c r="JKT4" s="33"/>
      <c r="JKU4" s="33"/>
      <c r="JKV4" s="33"/>
      <c r="JKW4" s="33"/>
      <c r="JKX4" s="33"/>
      <c r="JKY4" s="33"/>
      <c r="JKZ4" s="33"/>
      <c r="JLA4" s="33"/>
      <c r="JLB4" s="33"/>
      <c r="JLC4" s="33"/>
      <c r="JLD4" s="33"/>
      <c r="JLE4" s="33"/>
      <c r="JLF4" s="33"/>
      <c r="JLG4" s="33"/>
      <c r="JLH4" s="33"/>
      <c r="JLI4" s="33"/>
      <c r="JLJ4" s="33"/>
      <c r="JLK4" s="33"/>
      <c r="JLL4" s="33"/>
      <c r="JLM4" s="33"/>
      <c r="JLN4" s="33"/>
      <c r="JLO4" s="33"/>
      <c r="JLP4" s="33"/>
      <c r="JLQ4" s="33"/>
      <c r="JLR4" s="33"/>
      <c r="JLS4" s="33"/>
      <c r="JLT4" s="33"/>
      <c r="JLU4" s="33"/>
      <c r="JLV4" s="33"/>
      <c r="JLW4" s="33"/>
      <c r="JLX4" s="33"/>
      <c r="JLY4" s="33"/>
      <c r="JLZ4" s="33"/>
      <c r="JMA4" s="33"/>
      <c r="JMB4" s="33"/>
      <c r="JMC4" s="33"/>
      <c r="JMD4" s="33"/>
      <c r="JME4" s="33"/>
      <c r="JMF4" s="33"/>
      <c r="JMG4" s="33"/>
      <c r="JMH4" s="33"/>
      <c r="JMI4" s="33"/>
      <c r="JMJ4" s="33"/>
      <c r="JMK4" s="33"/>
      <c r="JML4" s="33"/>
      <c r="JMM4" s="33"/>
      <c r="JMN4" s="33"/>
      <c r="JMO4" s="33"/>
      <c r="JMP4" s="33"/>
      <c r="JMQ4" s="33"/>
      <c r="JMR4" s="33"/>
      <c r="JMS4" s="33"/>
      <c r="JMT4" s="33"/>
      <c r="JMU4" s="33"/>
      <c r="JMV4" s="33"/>
      <c r="JMW4" s="33"/>
      <c r="JMX4" s="33"/>
      <c r="JMY4" s="33"/>
      <c r="JMZ4" s="33"/>
      <c r="JNA4" s="33"/>
      <c r="JNB4" s="33"/>
      <c r="JNC4" s="33"/>
      <c r="JND4" s="33"/>
      <c r="JNE4" s="33"/>
      <c r="JNF4" s="33"/>
      <c r="JNG4" s="33"/>
      <c r="JNH4" s="33"/>
      <c r="JNI4" s="33"/>
      <c r="JNJ4" s="33"/>
      <c r="JNK4" s="33"/>
      <c r="JNL4" s="33"/>
      <c r="JNM4" s="33"/>
      <c r="JNN4" s="33"/>
      <c r="JNO4" s="33"/>
      <c r="JNP4" s="33"/>
      <c r="JNQ4" s="33"/>
      <c r="JNR4" s="33"/>
      <c r="JNS4" s="33"/>
      <c r="JNT4" s="33"/>
      <c r="JNU4" s="33"/>
      <c r="JNV4" s="33"/>
      <c r="JNW4" s="33"/>
      <c r="JNX4" s="33"/>
      <c r="JNY4" s="33"/>
      <c r="JNZ4" s="33"/>
      <c r="JOA4" s="33"/>
      <c r="JOB4" s="33"/>
      <c r="JOC4" s="33"/>
      <c r="JOD4" s="33"/>
      <c r="JOE4" s="33"/>
      <c r="JOF4" s="33"/>
      <c r="JOG4" s="33"/>
      <c r="JOH4" s="33"/>
      <c r="JOI4" s="33"/>
      <c r="JOJ4" s="33"/>
      <c r="JOK4" s="33"/>
      <c r="JOL4" s="33"/>
      <c r="JOM4" s="33"/>
      <c r="JON4" s="33"/>
      <c r="JOO4" s="33"/>
      <c r="JOP4" s="33"/>
      <c r="JOQ4" s="33"/>
      <c r="JOR4" s="33"/>
      <c r="JOS4" s="33"/>
      <c r="JOT4" s="33"/>
      <c r="JOU4" s="33"/>
      <c r="JOV4" s="33"/>
      <c r="JOW4" s="33"/>
      <c r="JOX4" s="33"/>
      <c r="JOY4" s="33"/>
      <c r="JOZ4" s="33"/>
      <c r="JPA4" s="33"/>
      <c r="JPB4" s="33"/>
      <c r="JPC4" s="33"/>
      <c r="JPD4" s="33"/>
      <c r="JPE4" s="33"/>
      <c r="JPF4" s="33"/>
      <c r="JPG4" s="33"/>
      <c r="JPH4" s="33"/>
      <c r="JPI4" s="33"/>
      <c r="JPJ4" s="33"/>
      <c r="JPK4" s="33"/>
      <c r="JPL4" s="33"/>
      <c r="JPM4" s="33"/>
      <c r="JPN4" s="33"/>
      <c r="JPO4" s="33"/>
      <c r="JPP4" s="33"/>
      <c r="JPQ4" s="33"/>
      <c r="JPR4" s="33"/>
      <c r="JPS4" s="33"/>
      <c r="JPT4" s="33"/>
      <c r="JPU4" s="33"/>
      <c r="JPV4" s="33"/>
      <c r="JPW4" s="33"/>
      <c r="JPX4" s="33"/>
      <c r="JPY4" s="33"/>
      <c r="JPZ4" s="33"/>
      <c r="JQA4" s="33"/>
      <c r="JQB4" s="33"/>
      <c r="JQC4" s="33"/>
      <c r="JQD4" s="33"/>
      <c r="JQE4" s="33"/>
      <c r="JQF4" s="33"/>
      <c r="JQG4" s="33"/>
      <c r="JQH4" s="33"/>
      <c r="JQI4" s="33"/>
      <c r="JQJ4" s="33"/>
      <c r="JQK4" s="33"/>
      <c r="JQL4" s="33"/>
      <c r="JQM4" s="33"/>
      <c r="JQN4" s="33"/>
      <c r="JQO4" s="33"/>
      <c r="JQP4" s="33"/>
      <c r="JQQ4" s="33"/>
      <c r="JQR4" s="33"/>
      <c r="JQS4" s="33"/>
      <c r="JQT4" s="33"/>
      <c r="JQU4" s="33"/>
      <c r="JQV4" s="33"/>
      <c r="JQW4" s="33"/>
      <c r="JQX4" s="33"/>
      <c r="JQY4" s="33"/>
      <c r="JQZ4" s="33"/>
      <c r="JRA4" s="33"/>
      <c r="JRB4" s="33"/>
      <c r="JRC4" s="33"/>
      <c r="JRD4" s="33"/>
      <c r="JRE4" s="33"/>
      <c r="JRF4" s="33"/>
      <c r="JRG4" s="33"/>
      <c r="JRH4" s="33"/>
      <c r="JRI4" s="33"/>
      <c r="JRJ4" s="33"/>
      <c r="JRK4" s="33"/>
      <c r="JRL4" s="33"/>
      <c r="JRM4" s="33"/>
      <c r="JRN4" s="33"/>
      <c r="JRO4" s="33"/>
      <c r="JRP4" s="33"/>
      <c r="JRQ4" s="33"/>
      <c r="JRR4" s="33"/>
      <c r="JRS4" s="33"/>
      <c r="JRT4" s="33"/>
      <c r="JRU4" s="33"/>
      <c r="JRV4" s="33"/>
      <c r="JRW4" s="33"/>
      <c r="JRX4" s="33"/>
      <c r="JRY4" s="33"/>
      <c r="JRZ4" s="33"/>
      <c r="JSA4" s="33"/>
      <c r="JSB4" s="33"/>
      <c r="JSC4" s="33"/>
      <c r="JSD4" s="33"/>
      <c r="JSE4" s="33"/>
      <c r="JSF4" s="33"/>
      <c r="JSG4" s="33"/>
      <c r="JSH4" s="33"/>
      <c r="JSI4" s="33"/>
      <c r="JSJ4" s="33"/>
      <c r="JSK4" s="33"/>
      <c r="JSL4" s="33"/>
      <c r="JSM4" s="33"/>
      <c r="JSN4" s="33"/>
      <c r="JSO4" s="33"/>
      <c r="JSP4" s="33"/>
      <c r="JSQ4" s="33"/>
      <c r="JSR4" s="33"/>
      <c r="JSS4" s="33"/>
      <c r="JST4" s="33"/>
      <c r="JSU4" s="33"/>
      <c r="JSV4" s="33"/>
      <c r="JSW4" s="33"/>
      <c r="JSX4" s="33"/>
      <c r="JSY4" s="33"/>
      <c r="JSZ4" s="33"/>
      <c r="JTA4" s="33"/>
      <c r="JTB4" s="33"/>
      <c r="JTC4" s="33"/>
      <c r="JTD4" s="33"/>
      <c r="JTE4" s="33"/>
      <c r="JTF4" s="33"/>
      <c r="JTG4" s="33"/>
      <c r="JTH4" s="33"/>
      <c r="JTI4" s="33"/>
      <c r="JTJ4" s="33"/>
      <c r="JTK4" s="33"/>
      <c r="JTL4" s="33"/>
      <c r="JTM4" s="33"/>
      <c r="JTN4" s="33"/>
      <c r="JTO4" s="33"/>
      <c r="JTP4" s="33"/>
      <c r="JTQ4" s="33"/>
      <c r="JTR4" s="33"/>
      <c r="JTS4" s="33"/>
      <c r="JTT4" s="33"/>
      <c r="JTU4" s="33"/>
      <c r="JTV4" s="33"/>
      <c r="JTW4" s="33"/>
      <c r="JTX4" s="33"/>
      <c r="JTY4" s="33"/>
      <c r="JTZ4" s="33"/>
      <c r="JUA4" s="33"/>
      <c r="JUB4" s="33"/>
      <c r="JUC4" s="33"/>
      <c r="JUD4" s="33"/>
      <c r="JUE4" s="33"/>
      <c r="JUF4" s="33"/>
      <c r="JUG4" s="33"/>
      <c r="JUH4" s="33"/>
      <c r="JUI4" s="33"/>
      <c r="JUJ4" s="33"/>
      <c r="JUK4" s="33"/>
      <c r="JUL4" s="33"/>
      <c r="JUM4" s="33"/>
      <c r="JUN4" s="33"/>
      <c r="JUO4" s="33"/>
      <c r="JUP4" s="33"/>
      <c r="JUQ4" s="33"/>
      <c r="JUR4" s="33"/>
      <c r="JUS4" s="33"/>
      <c r="JUT4" s="33"/>
      <c r="JUU4" s="33"/>
      <c r="JUV4" s="33"/>
      <c r="JUW4" s="33"/>
      <c r="JUX4" s="33"/>
      <c r="JUY4" s="33"/>
      <c r="JUZ4" s="33"/>
      <c r="JVA4" s="33"/>
      <c r="JVB4" s="33"/>
      <c r="JVC4" s="33"/>
      <c r="JVD4" s="33"/>
      <c r="JVE4" s="33"/>
      <c r="JVF4" s="33"/>
      <c r="JVG4" s="33"/>
      <c r="JVH4" s="33"/>
      <c r="JVI4" s="33"/>
      <c r="JVJ4" s="33"/>
      <c r="JVK4" s="33"/>
      <c r="JVL4" s="33"/>
      <c r="JVM4" s="33"/>
      <c r="JVN4" s="33"/>
      <c r="JVO4" s="33"/>
      <c r="JVP4" s="33"/>
      <c r="JVQ4" s="33"/>
      <c r="JVR4" s="33"/>
      <c r="JVS4" s="33"/>
      <c r="JVT4" s="33"/>
      <c r="JVU4" s="33"/>
      <c r="JVV4" s="33"/>
      <c r="JVW4" s="33"/>
      <c r="JVX4" s="33"/>
      <c r="JVY4" s="33"/>
      <c r="JVZ4" s="33"/>
      <c r="JWA4" s="33"/>
      <c r="JWB4" s="33"/>
      <c r="JWC4" s="33"/>
      <c r="JWD4" s="33"/>
      <c r="JWE4" s="33"/>
      <c r="JWF4" s="33"/>
      <c r="JWG4" s="33"/>
      <c r="JWH4" s="33"/>
      <c r="JWI4" s="33"/>
      <c r="JWJ4" s="33"/>
      <c r="JWK4" s="33"/>
      <c r="JWL4" s="33"/>
      <c r="JWM4" s="33"/>
      <c r="JWN4" s="33"/>
      <c r="JWO4" s="33"/>
      <c r="JWP4" s="33"/>
      <c r="JWQ4" s="33"/>
      <c r="JWR4" s="33"/>
      <c r="JWS4" s="33"/>
      <c r="JWT4" s="33"/>
      <c r="JWU4" s="33"/>
      <c r="JWV4" s="33"/>
      <c r="JWW4" s="33"/>
      <c r="JWX4" s="33"/>
      <c r="JWY4" s="33"/>
      <c r="JWZ4" s="33"/>
      <c r="JXA4" s="33"/>
      <c r="JXB4" s="33"/>
      <c r="JXC4" s="33"/>
      <c r="JXD4" s="33"/>
      <c r="JXE4" s="33"/>
      <c r="JXF4" s="33"/>
      <c r="JXG4" s="33"/>
      <c r="JXH4" s="33"/>
      <c r="JXI4" s="33"/>
      <c r="JXJ4" s="33"/>
      <c r="JXK4" s="33"/>
      <c r="JXL4" s="33"/>
      <c r="JXM4" s="33"/>
      <c r="JXN4" s="33"/>
      <c r="JXO4" s="33"/>
      <c r="JXP4" s="33"/>
      <c r="JXQ4" s="33"/>
      <c r="JXR4" s="33"/>
      <c r="JXS4" s="33"/>
      <c r="JXT4" s="33"/>
      <c r="JXU4" s="33"/>
      <c r="JXV4" s="33"/>
      <c r="JXW4" s="33"/>
      <c r="JXX4" s="33"/>
      <c r="JXY4" s="33"/>
      <c r="JXZ4" s="33"/>
      <c r="JYA4" s="33"/>
      <c r="JYB4" s="33"/>
      <c r="JYC4" s="33"/>
      <c r="JYD4" s="33"/>
      <c r="JYE4" s="33"/>
      <c r="JYF4" s="33"/>
      <c r="JYG4" s="33"/>
      <c r="JYH4" s="33"/>
      <c r="JYI4" s="33"/>
      <c r="JYJ4" s="33"/>
      <c r="JYK4" s="33"/>
      <c r="JYL4" s="33"/>
      <c r="JYM4" s="33"/>
      <c r="JYN4" s="33"/>
      <c r="JYO4" s="33"/>
      <c r="JYP4" s="33"/>
      <c r="JYQ4" s="33"/>
      <c r="JYR4" s="33"/>
      <c r="JYS4" s="33"/>
      <c r="JYT4" s="33"/>
      <c r="JYU4" s="33"/>
      <c r="JYV4" s="33"/>
      <c r="JYW4" s="33"/>
      <c r="JYX4" s="33"/>
      <c r="JYY4" s="33"/>
      <c r="JYZ4" s="33"/>
      <c r="JZA4" s="33"/>
      <c r="JZB4" s="33"/>
      <c r="JZC4" s="33"/>
      <c r="JZD4" s="33"/>
      <c r="JZE4" s="33"/>
      <c r="JZF4" s="33"/>
      <c r="JZG4" s="33"/>
      <c r="JZH4" s="33"/>
      <c r="JZI4" s="33"/>
      <c r="JZJ4" s="33"/>
      <c r="JZK4" s="33"/>
      <c r="JZL4" s="33"/>
      <c r="JZM4" s="33"/>
      <c r="JZN4" s="33"/>
      <c r="JZO4" s="33"/>
      <c r="JZP4" s="33"/>
      <c r="JZQ4" s="33"/>
      <c r="JZR4" s="33"/>
      <c r="JZS4" s="33"/>
      <c r="JZT4" s="33"/>
      <c r="JZU4" s="33"/>
      <c r="JZV4" s="33"/>
      <c r="JZW4" s="33"/>
      <c r="JZX4" s="33"/>
      <c r="JZY4" s="33"/>
      <c r="JZZ4" s="33"/>
      <c r="KAA4" s="33"/>
      <c r="KAB4" s="33"/>
      <c r="KAC4" s="33"/>
      <c r="KAD4" s="33"/>
      <c r="KAE4" s="33"/>
      <c r="KAF4" s="33"/>
      <c r="KAG4" s="33"/>
      <c r="KAH4" s="33"/>
      <c r="KAI4" s="33"/>
      <c r="KAJ4" s="33"/>
      <c r="KAK4" s="33"/>
      <c r="KAL4" s="33"/>
      <c r="KAM4" s="33"/>
      <c r="KAN4" s="33"/>
      <c r="KAO4" s="33"/>
      <c r="KAP4" s="33"/>
      <c r="KAQ4" s="33"/>
      <c r="KAR4" s="33"/>
      <c r="KAS4" s="33"/>
      <c r="KAT4" s="33"/>
      <c r="KAU4" s="33"/>
      <c r="KAV4" s="33"/>
      <c r="KAW4" s="33"/>
      <c r="KAX4" s="33"/>
      <c r="KAY4" s="33"/>
      <c r="KAZ4" s="33"/>
      <c r="KBA4" s="33"/>
      <c r="KBB4" s="33"/>
      <c r="KBC4" s="33"/>
      <c r="KBD4" s="33"/>
      <c r="KBE4" s="33"/>
      <c r="KBF4" s="33"/>
      <c r="KBG4" s="33"/>
      <c r="KBH4" s="33"/>
      <c r="KBI4" s="33"/>
      <c r="KBJ4" s="33"/>
      <c r="KBK4" s="33"/>
      <c r="KBL4" s="33"/>
      <c r="KBM4" s="33"/>
      <c r="KBN4" s="33"/>
      <c r="KBO4" s="33"/>
      <c r="KBP4" s="33"/>
      <c r="KBQ4" s="33"/>
      <c r="KBR4" s="33"/>
      <c r="KBS4" s="33"/>
      <c r="KBT4" s="33"/>
      <c r="KBU4" s="33"/>
      <c r="KBV4" s="33"/>
      <c r="KBW4" s="33"/>
      <c r="KBX4" s="33"/>
      <c r="KBY4" s="33"/>
      <c r="KBZ4" s="33"/>
      <c r="KCA4" s="33"/>
      <c r="KCB4" s="33"/>
      <c r="KCC4" s="33"/>
      <c r="KCD4" s="33"/>
      <c r="KCE4" s="33"/>
      <c r="KCF4" s="33"/>
      <c r="KCG4" s="33"/>
      <c r="KCH4" s="33"/>
      <c r="KCI4" s="33"/>
      <c r="KCJ4" s="33"/>
      <c r="KCK4" s="33"/>
      <c r="KCL4" s="33"/>
      <c r="KCM4" s="33"/>
      <c r="KCN4" s="33"/>
      <c r="KCO4" s="33"/>
      <c r="KCP4" s="33"/>
      <c r="KCQ4" s="33"/>
      <c r="KCR4" s="33"/>
      <c r="KCS4" s="33"/>
      <c r="KCT4" s="33"/>
      <c r="KCU4" s="33"/>
      <c r="KCV4" s="33"/>
      <c r="KCW4" s="33"/>
      <c r="KCX4" s="33"/>
      <c r="KCY4" s="33"/>
      <c r="KCZ4" s="33"/>
      <c r="KDA4" s="33"/>
      <c r="KDB4" s="33"/>
      <c r="KDC4" s="33"/>
      <c r="KDD4" s="33"/>
      <c r="KDE4" s="33"/>
      <c r="KDF4" s="33"/>
      <c r="KDG4" s="33"/>
      <c r="KDH4" s="33"/>
      <c r="KDI4" s="33"/>
      <c r="KDJ4" s="33"/>
      <c r="KDK4" s="33"/>
      <c r="KDL4" s="33"/>
      <c r="KDM4" s="33"/>
      <c r="KDN4" s="33"/>
      <c r="KDO4" s="33"/>
      <c r="KDP4" s="33"/>
      <c r="KDQ4" s="33"/>
      <c r="KDR4" s="33"/>
      <c r="KDS4" s="33"/>
      <c r="KDT4" s="33"/>
      <c r="KDU4" s="33"/>
      <c r="KDV4" s="33"/>
      <c r="KDW4" s="33"/>
      <c r="KDX4" s="33"/>
      <c r="KDY4" s="33"/>
      <c r="KDZ4" s="33"/>
      <c r="KEA4" s="33"/>
      <c r="KEB4" s="33"/>
      <c r="KEC4" s="33"/>
      <c r="KED4" s="33"/>
      <c r="KEE4" s="33"/>
      <c r="KEF4" s="33"/>
      <c r="KEG4" s="33"/>
      <c r="KEH4" s="33"/>
      <c r="KEI4" s="33"/>
      <c r="KEJ4" s="33"/>
      <c r="KEK4" s="33"/>
      <c r="KEL4" s="33"/>
      <c r="KEM4" s="33"/>
      <c r="KEN4" s="33"/>
      <c r="KEO4" s="33"/>
      <c r="KEP4" s="33"/>
      <c r="KEQ4" s="33"/>
      <c r="KER4" s="33"/>
      <c r="KES4" s="33"/>
      <c r="KET4" s="33"/>
      <c r="KEU4" s="33"/>
      <c r="KEV4" s="33"/>
      <c r="KEW4" s="33"/>
      <c r="KEX4" s="33"/>
      <c r="KEY4" s="33"/>
      <c r="KEZ4" s="33"/>
      <c r="KFA4" s="33"/>
      <c r="KFB4" s="33"/>
      <c r="KFC4" s="33"/>
      <c r="KFD4" s="33"/>
      <c r="KFE4" s="33"/>
      <c r="KFF4" s="33"/>
      <c r="KFG4" s="33"/>
      <c r="KFH4" s="33"/>
      <c r="KFI4" s="33"/>
      <c r="KFJ4" s="33"/>
      <c r="KFK4" s="33"/>
      <c r="KFL4" s="33"/>
      <c r="KFM4" s="33"/>
      <c r="KFN4" s="33"/>
      <c r="KFO4" s="33"/>
      <c r="KFP4" s="33"/>
      <c r="KFQ4" s="33"/>
      <c r="KFR4" s="33"/>
      <c r="KFS4" s="33"/>
      <c r="KFT4" s="33"/>
      <c r="KFU4" s="33"/>
      <c r="KFV4" s="33"/>
      <c r="KFW4" s="33"/>
      <c r="KFX4" s="33"/>
      <c r="KFY4" s="33"/>
      <c r="KFZ4" s="33"/>
      <c r="KGA4" s="33"/>
      <c r="KGB4" s="33"/>
      <c r="KGC4" s="33"/>
      <c r="KGD4" s="33"/>
      <c r="KGE4" s="33"/>
      <c r="KGF4" s="33"/>
      <c r="KGG4" s="33"/>
      <c r="KGH4" s="33"/>
      <c r="KGI4" s="33"/>
      <c r="KGJ4" s="33"/>
      <c r="KGK4" s="33"/>
      <c r="KGL4" s="33"/>
      <c r="KGM4" s="33"/>
      <c r="KGN4" s="33"/>
      <c r="KGO4" s="33"/>
      <c r="KGP4" s="33"/>
      <c r="KGQ4" s="33"/>
      <c r="KGR4" s="33"/>
      <c r="KGS4" s="33"/>
      <c r="KGT4" s="33"/>
      <c r="KGU4" s="33"/>
      <c r="KGV4" s="33"/>
      <c r="KGW4" s="33"/>
      <c r="KGX4" s="33"/>
      <c r="KGY4" s="33"/>
      <c r="KGZ4" s="33"/>
      <c r="KHA4" s="33"/>
      <c r="KHB4" s="33"/>
      <c r="KHC4" s="33"/>
      <c r="KHD4" s="33"/>
      <c r="KHE4" s="33"/>
      <c r="KHF4" s="33"/>
      <c r="KHG4" s="33"/>
      <c r="KHH4" s="33"/>
      <c r="KHI4" s="33"/>
      <c r="KHJ4" s="33"/>
      <c r="KHK4" s="33"/>
      <c r="KHL4" s="33"/>
      <c r="KHM4" s="33"/>
      <c r="KHN4" s="33"/>
      <c r="KHO4" s="33"/>
      <c r="KHP4" s="33"/>
      <c r="KHQ4" s="33"/>
      <c r="KHR4" s="33"/>
      <c r="KHS4" s="33"/>
      <c r="KHT4" s="33"/>
      <c r="KHU4" s="33"/>
      <c r="KHV4" s="33"/>
      <c r="KHW4" s="33"/>
      <c r="KHX4" s="33"/>
      <c r="KHY4" s="33"/>
      <c r="KHZ4" s="33"/>
      <c r="KIA4" s="33"/>
      <c r="KIB4" s="33"/>
      <c r="KIC4" s="33"/>
      <c r="KID4" s="33"/>
      <c r="KIE4" s="33"/>
      <c r="KIF4" s="33"/>
      <c r="KIG4" s="33"/>
      <c r="KIH4" s="33"/>
      <c r="KII4" s="33"/>
      <c r="KIJ4" s="33"/>
      <c r="KIK4" s="33"/>
      <c r="KIL4" s="33"/>
      <c r="KIM4" s="33"/>
      <c r="KIN4" s="33"/>
      <c r="KIO4" s="33"/>
      <c r="KIP4" s="33"/>
      <c r="KIQ4" s="33"/>
      <c r="KIR4" s="33"/>
      <c r="KIS4" s="33"/>
      <c r="KIT4" s="33"/>
      <c r="KIU4" s="33"/>
      <c r="KIV4" s="33"/>
      <c r="KIW4" s="33"/>
      <c r="KIX4" s="33"/>
      <c r="KIY4" s="33"/>
      <c r="KIZ4" s="33"/>
      <c r="KJA4" s="33"/>
      <c r="KJB4" s="33"/>
      <c r="KJC4" s="33"/>
      <c r="KJD4" s="33"/>
      <c r="KJE4" s="33"/>
      <c r="KJF4" s="33"/>
      <c r="KJG4" s="33"/>
      <c r="KJH4" s="33"/>
      <c r="KJI4" s="33"/>
      <c r="KJJ4" s="33"/>
      <c r="KJK4" s="33"/>
      <c r="KJL4" s="33"/>
      <c r="KJM4" s="33"/>
      <c r="KJN4" s="33"/>
      <c r="KJO4" s="33"/>
      <c r="KJP4" s="33"/>
      <c r="KJQ4" s="33"/>
      <c r="KJR4" s="33"/>
      <c r="KJS4" s="33"/>
      <c r="KJT4" s="33"/>
      <c r="KJU4" s="33"/>
      <c r="KJV4" s="33"/>
      <c r="KJW4" s="33"/>
      <c r="KJX4" s="33"/>
      <c r="KJY4" s="33"/>
      <c r="KJZ4" s="33"/>
      <c r="KKA4" s="33"/>
      <c r="KKB4" s="33"/>
      <c r="KKC4" s="33"/>
      <c r="KKD4" s="33"/>
      <c r="KKE4" s="33"/>
      <c r="KKF4" s="33"/>
      <c r="KKG4" s="33"/>
      <c r="KKH4" s="33"/>
      <c r="KKI4" s="33"/>
      <c r="KKJ4" s="33"/>
      <c r="KKK4" s="33"/>
      <c r="KKL4" s="33"/>
      <c r="KKM4" s="33"/>
      <c r="KKN4" s="33"/>
      <c r="KKO4" s="33"/>
      <c r="KKP4" s="33"/>
      <c r="KKQ4" s="33"/>
      <c r="KKR4" s="33"/>
      <c r="KKS4" s="33"/>
      <c r="KKT4" s="33"/>
      <c r="KKU4" s="33"/>
      <c r="KKV4" s="33"/>
      <c r="KKW4" s="33"/>
      <c r="KKX4" s="33"/>
      <c r="KKY4" s="33"/>
      <c r="KKZ4" s="33"/>
      <c r="KLA4" s="33"/>
      <c r="KLB4" s="33"/>
      <c r="KLC4" s="33"/>
      <c r="KLD4" s="33"/>
      <c r="KLE4" s="33"/>
      <c r="KLF4" s="33"/>
      <c r="KLG4" s="33"/>
      <c r="KLH4" s="33"/>
      <c r="KLI4" s="33"/>
      <c r="KLJ4" s="33"/>
      <c r="KLK4" s="33"/>
      <c r="KLL4" s="33"/>
      <c r="KLM4" s="33"/>
      <c r="KLN4" s="33"/>
      <c r="KLO4" s="33"/>
      <c r="KLP4" s="33"/>
      <c r="KLQ4" s="33"/>
      <c r="KLR4" s="33"/>
      <c r="KLS4" s="33"/>
      <c r="KLT4" s="33"/>
      <c r="KLU4" s="33"/>
      <c r="KLV4" s="33"/>
      <c r="KLW4" s="33"/>
      <c r="KLX4" s="33"/>
      <c r="KLY4" s="33"/>
      <c r="KLZ4" s="33"/>
      <c r="KMA4" s="33"/>
      <c r="KMB4" s="33"/>
      <c r="KMC4" s="33"/>
      <c r="KMD4" s="33"/>
      <c r="KME4" s="33"/>
      <c r="KMF4" s="33"/>
      <c r="KMG4" s="33"/>
      <c r="KMH4" s="33"/>
      <c r="KMI4" s="33"/>
      <c r="KMJ4" s="33"/>
      <c r="KMK4" s="33"/>
      <c r="KML4" s="33"/>
      <c r="KMM4" s="33"/>
      <c r="KMN4" s="33"/>
      <c r="KMO4" s="33"/>
      <c r="KMP4" s="33"/>
      <c r="KMQ4" s="33"/>
      <c r="KMR4" s="33"/>
      <c r="KMS4" s="33"/>
      <c r="KMT4" s="33"/>
      <c r="KMU4" s="33"/>
      <c r="KMV4" s="33"/>
      <c r="KMW4" s="33"/>
      <c r="KMX4" s="33"/>
      <c r="KMY4" s="33"/>
      <c r="KMZ4" s="33"/>
      <c r="KNA4" s="33"/>
      <c r="KNB4" s="33"/>
      <c r="KNC4" s="33"/>
      <c r="KND4" s="33"/>
      <c r="KNE4" s="33"/>
      <c r="KNF4" s="33"/>
      <c r="KNG4" s="33"/>
      <c r="KNH4" s="33"/>
      <c r="KNI4" s="33"/>
      <c r="KNJ4" s="33"/>
      <c r="KNK4" s="33"/>
      <c r="KNL4" s="33"/>
      <c r="KNM4" s="33"/>
      <c r="KNN4" s="33"/>
      <c r="KNO4" s="33"/>
      <c r="KNP4" s="33"/>
      <c r="KNQ4" s="33"/>
      <c r="KNR4" s="33"/>
      <c r="KNS4" s="33"/>
      <c r="KNT4" s="33"/>
      <c r="KNU4" s="33"/>
      <c r="KNV4" s="33"/>
      <c r="KNW4" s="33"/>
      <c r="KNX4" s="33"/>
      <c r="KNY4" s="33"/>
      <c r="KNZ4" s="33"/>
      <c r="KOA4" s="33"/>
      <c r="KOB4" s="33"/>
      <c r="KOC4" s="33"/>
      <c r="KOD4" s="33"/>
      <c r="KOE4" s="33"/>
      <c r="KOF4" s="33"/>
      <c r="KOG4" s="33"/>
      <c r="KOH4" s="33"/>
      <c r="KOI4" s="33"/>
      <c r="KOJ4" s="33"/>
      <c r="KOK4" s="33"/>
      <c r="KOL4" s="33"/>
      <c r="KOM4" s="33"/>
      <c r="KON4" s="33"/>
      <c r="KOO4" s="33"/>
      <c r="KOP4" s="33"/>
      <c r="KOQ4" s="33"/>
      <c r="KOR4" s="33"/>
      <c r="KOS4" s="33"/>
      <c r="KOT4" s="33"/>
      <c r="KOU4" s="33"/>
      <c r="KOV4" s="33"/>
      <c r="KOW4" s="33"/>
      <c r="KOX4" s="33"/>
      <c r="KOY4" s="33"/>
      <c r="KOZ4" s="33"/>
      <c r="KPA4" s="33"/>
      <c r="KPB4" s="33"/>
      <c r="KPC4" s="33"/>
      <c r="KPD4" s="33"/>
      <c r="KPE4" s="33"/>
      <c r="KPF4" s="33"/>
      <c r="KPG4" s="33"/>
      <c r="KPH4" s="33"/>
      <c r="KPI4" s="33"/>
      <c r="KPJ4" s="33"/>
      <c r="KPK4" s="33"/>
      <c r="KPL4" s="33"/>
      <c r="KPM4" s="33"/>
      <c r="KPN4" s="33"/>
      <c r="KPO4" s="33"/>
      <c r="KPP4" s="33"/>
      <c r="KPQ4" s="33"/>
      <c r="KPR4" s="33"/>
      <c r="KPS4" s="33"/>
      <c r="KPT4" s="33"/>
      <c r="KPU4" s="33"/>
      <c r="KPV4" s="33"/>
      <c r="KPW4" s="33"/>
      <c r="KPX4" s="33"/>
      <c r="KPY4" s="33"/>
      <c r="KPZ4" s="33"/>
      <c r="KQA4" s="33"/>
      <c r="KQB4" s="33"/>
      <c r="KQC4" s="33"/>
      <c r="KQD4" s="33"/>
      <c r="KQE4" s="33"/>
      <c r="KQF4" s="33"/>
      <c r="KQG4" s="33"/>
      <c r="KQH4" s="33"/>
      <c r="KQI4" s="33"/>
      <c r="KQJ4" s="33"/>
      <c r="KQK4" s="33"/>
      <c r="KQL4" s="33"/>
      <c r="KQM4" s="33"/>
      <c r="KQN4" s="33"/>
      <c r="KQO4" s="33"/>
      <c r="KQP4" s="33"/>
      <c r="KQQ4" s="33"/>
      <c r="KQR4" s="33"/>
      <c r="KQS4" s="33"/>
      <c r="KQT4" s="33"/>
      <c r="KQU4" s="33"/>
      <c r="KQV4" s="33"/>
      <c r="KQW4" s="33"/>
      <c r="KQX4" s="33"/>
      <c r="KQY4" s="33"/>
      <c r="KQZ4" s="33"/>
      <c r="KRA4" s="33"/>
      <c r="KRB4" s="33"/>
      <c r="KRC4" s="33"/>
      <c r="KRD4" s="33"/>
      <c r="KRE4" s="33"/>
      <c r="KRF4" s="33"/>
      <c r="KRG4" s="33"/>
      <c r="KRH4" s="33"/>
      <c r="KRI4" s="33"/>
      <c r="KRJ4" s="33"/>
      <c r="KRK4" s="33"/>
      <c r="KRL4" s="33"/>
      <c r="KRM4" s="33"/>
      <c r="KRN4" s="33"/>
      <c r="KRO4" s="33"/>
      <c r="KRP4" s="33"/>
      <c r="KRQ4" s="33"/>
      <c r="KRR4" s="33"/>
      <c r="KRS4" s="33"/>
      <c r="KRT4" s="33"/>
      <c r="KRU4" s="33"/>
      <c r="KRV4" s="33"/>
      <c r="KRW4" s="33"/>
      <c r="KRX4" s="33"/>
      <c r="KRY4" s="33"/>
      <c r="KRZ4" s="33"/>
      <c r="KSA4" s="33"/>
      <c r="KSB4" s="33"/>
      <c r="KSC4" s="33"/>
      <c r="KSD4" s="33"/>
      <c r="KSE4" s="33"/>
      <c r="KSF4" s="33"/>
      <c r="KSG4" s="33"/>
      <c r="KSH4" s="33"/>
      <c r="KSI4" s="33"/>
      <c r="KSJ4" s="33"/>
      <c r="KSK4" s="33"/>
      <c r="KSL4" s="33"/>
      <c r="KSM4" s="33"/>
      <c r="KSN4" s="33"/>
      <c r="KSO4" s="33"/>
      <c r="KSP4" s="33"/>
      <c r="KSQ4" s="33"/>
      <c r="KSR4" s="33"/>
      <c r="KSS4" s="33"/>
      <c r="KST4" s="33"/>
      <c r="KSU4" s="33"/>
      <c r="KSV4" s="33"/>
      <c r="KSW4" s="33"/>
      <c r="KSX4" s="33"/>
      <c r="KSY4" s="33"/>
      <c r="KSZ4" s="33"/>
      <c r="KTA4" s="33"/>
      <c r="KTB4" s="33"/>
      <c r="KTC4" s="33"/>
      <c r="KTD4" s="33"/>
      <c r="KTE4" s="33"/>
      <c r="KTF4" s="33"/>
      <c r="KTG4" s="33"/>
      <c r="KTH4" s="33"/>
      <c r="KTI4" s="33"/>
      <c r="KTJ4" s="33"/>
      <c r="KTK4" s="33"/>
      <c r="KTL4" s="33"/>
      <c r="KTM4" s="33"/>
      <c r="KTN4" s="33"/>
      <c r="KTO4" s="33"/>
      <c r="KTP4" s="33"/>
      <c r="KTQ4" s="33"/>
      <c r="KTR4" s="33"/>
      <c r="KTS4" s="33"/>
      <c r="KTT4" s="33"/>
      <c r="KTU4" s="33"/>
      <c r="KTV4" s="33"/>
      <c r="KTW4" s="33"/>
      <c r="KTX4" s="33"/>
      <c r="KTY4" s="33"/>
      <c r="KTZ4" s="33"/>
      <c r="KUA4" s="33"/>
      <c r="KUB4" s="33"/>
      <c r="KUC4" s="33"/>
      <c r="KUD4" s="33"/>
      <c r="KUE4" s="33"/>
      <c r="KUF4" s="33"/>
      <c r="KUG4" s="33"/>
      <c r="KUH4" s="33"/>
      <c r="KUI4" s="33"/>
      <c r="KUJ4" s="33"/>
      <c r="KUK4" s="33"/>
      <c r="KUL4" s="33"/>
      <c r="KUM4" s="33"/>
      <c r="KUN4" s="33"/>
      <c r="KUO4" s="33"/>
      <c r="KUP4" s="33"/>
      <c r="KUQ4" s="33"/>
      <c r="KUR4" s="33"/>
      <c r="KUS4" s="33"/>
      <c r="KUT4" s="33"/>
      <c r="KUU4" s="33"/>
      <c r="KUV4" s="33"/>
      <c r="KUW4" s="33"/>
      <c r="KUX4" s="33"/>
      <c r="KUY4" s="33"/>
      <c r="KUZ4" s="33"/>
      <c r="KVA4" s="33"/>
      <c r="KVB4" s="33"/>
      <c r="KVC4" s="33"/>
      <c r="KVD4" s="33"/>
      <c r="KVE4" s="33"/>
      <c r="KVF4" s="33"/>
      <c r="KVG4" s="33"/>
      <c r="KVH4" s="33"/>
      <c r="KVI4" s="33"/>
      <c r="KVJ4" s="33"/>
      <c r="KVK4" s="33"/>
      <c r="KVL4" s="33"/>
      <c r="KVM4" s="33"/>
      <c r="KVN4" s="33"/>
      <c r="KVO4" s="33"/>
      <c r="KVP4" s="33"/>
      <c r="KVQ4" s="33"/>
      <c r="KVR4" s="33"/>
      <c r="KVS4" s="33"/>
      <c r="KVT4" s="33"/>
      <c r="KVU4" s="33"/>
      <c r="KVV4" s="33"/>
      <c r="KVW4" s="33"/>
      <c r="KVX4" s="33"/>
      <c r="KVY4" s="33"/>
      <c r="KVZ4" s="33"/>
      <c r="KWA4" s="33"/>
      <c r="KWB4" s="33"/>
      <c r="KWC4" s="33"/>
      <c r="KWD4" s="33"/>
      <c r="KWE4" s="33"/>
      <c r="KWF4" s="33"/>
      <c r="KWG4" s="33"/>
      <c r="KWH4" s="33"/>
      <c r="KWI4" s="33"/>
      <c r="KWJ4" s="33"/>
      <c r="KWK4" s="33"/>
      <c r="KWL4" s="33"/>
      <c r="KWM4" s="33"/>
      <c r="KWN4" s="33"/>
      <c r="KWO4" s="33"/>
      <c r="KWP4" s="33"/>
      <c r="KWQ4" s="33"/>
      <c r="KWR4" s="33"/>
      <c r="KWS4" s="33"/>
      <c r="KWT4" s="33"/>
      <c r="KWU4" s="33"/>
      <c r="KWV4" s="33"/>
      <c r="KWW4" s="33"/>
      <c r="KWX4" s="33"/>
      <c r="KWY4" s="33"/>
      <c r="KWZ4" s="33"/>
      <c r="KXA4" s="33"/>
      <c r="KXB4" s="33"/>
      <c r="KXC4" s="33"/>
      <c r="KXD4" s="33"/>
      <c r="KXE4" s="33"/>
      <c r="KXF4" s="33"/>
      <c r="KXG4" s="33"/>
      <c r="KXH4" s="33"/>
      <c r="KXI4" s="33"/>
      <c r="KXJ4" s="33"/>
      <c r="KXK4" s="33"/>
      <c r="KXL4" s="33"/>
      <c r="KXM4" s="33"/>
      <c r="KXN4" s="33"/>
      <c r="KXO4" s="33"/>
      <c r="KXP4" s="33"/>
      <c r="KXQ4" s="33"/>
      <c r="KXR4" s="33"/>
      <c r="KXS4" s="33"/>
      <c r="KXT4" s="33"/>
      <c r="KXU4" s="33"/>
      <c r="KXV4" s="33"/>
      <c r="KXW4" s="33"/>
      <c r="KXX4" s="33"/>
      <c r="KXY4" s="33"/>
      <c r="KXZ4" s="33"/>
      <c r="KYA4" s="33"/>
      <c r="KYB4" s="33"/>
      <c r="KYC4" s="33"/>
      <c r="KYD4" s="33"/>
      <c r="KYE4" s="33"/>
      <c r="KYF4" s="33"/>
      <c r="KYG4" s="33"/>
      <c r="KYH4" s="33"/>
      <c r="KYI4" s="33"/>
      <c r="KYJ4" s="33"/>
      <c r="KYK4" s="33"/>
      <c r="KYL4" s="33"/>
      <c r="KYM4" s="33"/>
      <c r="KYN4" s="33"/>
      <c r="KYO4" s="33"/>
      <c r="KYP4" s="33"/>
      <c r="KYQ4" s="33"/>
      <c r="KYR4" s="33"/>
      <c r="KYS4" s="33"/>
      <c r="KYT4" s="33"/>
      <c r="KYU4" s="33"/>
      <c r="KYV4" s="33"/>
      <c r="KYW4" s="33"/>
      <c r="KYX4" s="33"/>
      <c r="KYY4" s="33"/>
      <c r="KYZ4" s="33"/>
      <c r="KZA4" s="33"/>
      <c r="KZB4" s="33"/>
      <c r="KZC4" s="33"/>
      <c r="KZD4" s="33"/>
      <c r="KZE4" s="33"/>
      <c r="KZF4" s="33"/>
      <c r="KZG4" s="33"/>
      <c r="KZH4" s="33"/>
      <c r="KZI4" s="33"/>
      <c r="KZJ4" s="33"/>
      <c r="KZK4" s="33"/>
      <c r="KZL4" s="33"/>
      <c r="KZM4" s="33"/>
      <c r="KZN4" s="33"/>
      <c r="KZO4" s="33"/>
      <c r="KZP4" s="33"/>
      <c r="KZQ4" s="33"/>
      <c r="KZR4" s="33"/>
      <c r="KZS4" s="33"/>
      <c r="KZT4" s="33"/>
      <c r="KZU4" s="33"/>
      <c r="KZV4" s="33"/>
      <c r="KZW4" s="33"/>
      <c r="KZX4" s="33"/>
      <c r="KZY4" s="33"/>
      <c r="KZZ4" s="33"/>
      <c r="LAA4" s="33"/>
      <c r="LAB4" s="33"/>
      <c r="LAC4" s="33"/>
      <c r="LAD4" s="33"/>
      <c r="LAE4" s="33"/>
      <c r="LAF4" s="33"/>
      <c r="LAG4" s="33"/>
      <c r="LAH4" s="33"/>
      <c r="LAI4" s="33"/>
      <c r="LAJ4" s="33"/>
      <c r="LAK4" s="33"/>
      <c r="LAL4" s="33"/>
      <c r="LAM4" s="33"/>
      <c r="LAN4" s="33"/>
      <c r="LAO4" s="33"/>
      <c r="LAP4" s="33"/>
      <c r="LAQ4" s="33"/>
      <c r="LAR4" s="33"/>
      <c r="LAS4" s="33"/>
      <c r="LAT4" s="33"/>
      <c r="LAU4" s="33"/>
      <c r="LAV4" s="33"/>
      <c r="LAW4" s="33"/>
      <c r="LAX4" s="33"/>
      <c r="LAY4" s="33"/>
      <c r="LAZ4" s="33"/>
      <c r="LBA4" s="33"/>
      <c r="LBB4" s="33"/>
      <c r="LBC4" s="33"/>
      <c r="LBD4" s="33"/>
      <c r="LBE4" s="33"/>
      <c r="LBF4" s="33"/>
      <c r="LBG4" s="33"/>
      <c r="LBH4" s="33"/>
      <c r="LBI4" s="33"/>
      <c r="LBJ4" s="33"/>
      <c r="LBK4" s="33"/>
      <c r="LBL4" s="33"/>
      <c r="LBM4" s="33"/>
      <c r="LBN4" s="33"/>
      <c r="LBO4" s="33"/>
      <c r="LBP4" s="33"/>
      <c r="LBQ4" s="33"/>
      <c r="LBR4" s="33"/>
      <c r="LBS4" s="33"/>
      <c r="LBT4" s="33"/>
      <c r="LBU4" s="33"/>
      <c r="LBV4" s="33"/>
      <c r="LBW4" s="33"/>
      <c r="LBX4" s="33"/>
      <c r="LBY4" s="33"/>
      <c r="LBZ4" s="33"/>
      <c r="LCA4" s="33"/>
      <c r="LCB4" s="33"/>
      <c r="LCC4" s="33"/>
      <c r="LCD4" s="33"/>
      <c r="LCE4" s="33"/>
      <c r="LCF4" s="33"/>
      <c r="LCG4" s="33"/>
      <c r="LCH4" s="33"/>
      <c r="LCI4" s="33"/>
      <c r="LCJ4" s="33"/>
      <c r="LCK4" s="33"/>
      <c r="LCL4" s="33"/>
      <c r="LCM4" s="33"/>
      <c r="LCN4" s="33"/>
      <c r="LCO4" s="33"/>
      <c r="LCP4" s="33"/>
      <c r="LCQ4" s="33"/>
      <c r="LCR4" s="33"/>
      <c r="LCS4" s="33"/>
      <c r="LCT4" s="33"/>
      <c r="LCU4" s="33"/>
      <c r="LCV4" s="33"/>
      <c r="LCW4" s="33"/>
      <c r="LCX4" s="33"/>
      <c r="LCY4" s="33"/>
      <c r="LCZ4" s="33"/>
      <c r="LDA4" s="33"/>
      <c r="LDB4" s="33"/>
      <c r="LDC4" s="33"/>
      <c r="LDD4" s="33"/>
      <c r="LDE4" s="33"/>
      <c r="LDF4" s="33"/>
      <c r="LDG4" s="33"/>
      <c r="LDH4" s="33"/>
      <c r="LDI4" s="33"/>
      <c r="LDJ4" s="33"/>
      <c r="LDK4" s="33"/>
      <c r="LDL4" s="33"/>
      <c r="LDM4" s="33"/>
      <c r="LDN4" s="33"/>
      <c r="LDO4" s="33"/>
      <c r="LDP4" s="33"/>
      <c r="LDQ4" s="33"/>
      <c r="LDR4" s="33"/>
      <c r="LDS4" s="33"/>
      <c r="LDT4" s="33"/>
      <c r="LDU4" s="33"/>
      <c r="LDV4" s="33"/>
      <c r="LDW4" s="33"/>
      <c r="LDX4" s="33"/>
      <c r="LDY4" s="33"/>
      <c r="LDZ4" s="33"/>
      <c r="LEA4" s="33"/>
      <c r="LEB4" s="33"/>
      <c r="LEC4" s="33"/>
      <c r="LED4" s="33"/>
      <c r="LEE4" s="33"/>
      <c r="LEF4" s="33"/>
      <c r="LEG4" s="33"/>
      <c r="LEH4" s="33"/>
      <c r="LEI4" s="33"/>
      <c r="LEJ4" s="33"/>
      <c r="LEK4" s="33"/>
      <c r="LEL4" s="33"/>
      <c r="LEM4" s="33"/>
      <c r="LEN4" s="33"/>
      <c r="LEO4" s="33"/>
      <c r="LEP4" s="33"/>
      <c r="LEQ4" s="33"/>
      <c r="LER4" s="33"/>
      <c r="LES4" s="33"/>
      <c r="LET4" s="33"/>
      <c r="LEU4" s="33"/>
      <c r="LEV4" s="33"/>
      <c r="LEW4" s="33"/>
      <c r="LEX4" s="33"/>
      <c r="LEY4" s="33"/>
      <c r="LEZ4" s="33"/>
      <c r="LFA4" s="33"/>
      <c r="LFB4" s="33"/>
      <c r="LFC4" s="33"/>
      <c r="LFD4" s="33"/>
      <c r="LFE4" s="33"/>
      <c r="LFF4" s="33"/>
      <c r="LFG4" s="33"/>
      <c r="LFH4" s="33"/>
      <c r="LFI4" s="33"/>
      <c r="LFJ4" s="33"/>
      <c r="LFK4" s="33"/>
      <c r="LFL4" s="33"/>
      <c r="LFM4" s="33"/>
      <c r="LFN4" s="33"/>
      <c r="LFO4" s="33"/>
      <c r="LFP4" s="33"/>
      <c r="LFQ4" s="33"/>
      <c r="LFR4" s="33"/>
      <c r="LFS4" s="33"/>
      <c r="LFT4" s="33"/>
      <c r="LFU4" s="33"/>
      <c r="LFV4" s="33"/>
      <c r="LFW4" s="33"/>
      <c r="LFX4" s="33"/>
      <c r="LFY4" s="33"/>
      <c r="LFZ4" s="33"/>
      <c r="LGA4" s="33"/>
      <c r="LGB4" s="33"/>
      <c r="LGC4" s="33"/>
      <c r="LGD4" s="33"/>
      <c r="LGE4" s="33"/>
      <c r="LGF4" s="33"/>
      <c r="LGG4" s="33"/>
      <c r="LGH4" s="33"/>
      <c r="LGI4" s="33"/>
      <c r="LGJ4" s="33"/>
      <c r="LGK4" s="33"/>
      <c r="LGL4" s="33"/>
      <c r="LGM4" s="33"/>
      <c r="LGN4" s="33"/>
      <c r="LGO4" s="33"/>
      <c r="LGP4" s="33"/>
      <c r="LGQ4" s="33"/>
      <c r="LGR4" s="33"/>
      <c r="LGS4" s="33"/>
      <c r="LGT4" s="33"/>
      <c r="LGU4" s="33"/>
      <c r="LGV4" s="33"/>
      <c r="LGW4" s="33"/>
      <c r="LGX4" s="33"/>
      <c r="LGY4" s="33"/>
      <c r="LGZ4" s="33"/>
      <c r="LHA4" s="33"/>
      <c r="LHB4" s="33"/>
      <c r="LHC4" s="33"/>
      <c r="LHD4" s="33"/>
      <c r="LHE4" s="33"/>
      <c r="LHF4" s="33"/>
      <c r="LHG4" s="33"/>
      <c r="LHH4" s="33"/>
      <c r="LHI4" s="33"/>
      <c r="LHJ4" s="33"/>
      <c r="LHK4" s="33"/>
      <c r="LHL4" s="33"/>
      <c r="LHM4" s="33"/>
      <c r="LHN4" s="33"/>
      <c r="LHO4" s="33"/>
      <c r="LHP4" s="33"/>
      <c r="LHQ4" s="33"/>
      <c r="LHR4" s="33"/>
      <c r="LHS4" s="33"/>
      <c r="LHT4" s="33"/>
      <c r="LHU4" s="33"/>
      <c r="LHV4" s="33"/>
      <c r="LHW4" s="33"/>
      <c r="LHX4" s="33"/>
      <c r="LHY4" s="33"/>
      <c r="LHZ4" s="33"/>
      <c r="LIA4" s="33"/>
      <c r="LIB4" s="33"/>
      <c r="LIC4" s="33"/>
      <c r="LID4" s="33"/>
      <c r="LIE4" s="33"/>
      <c r="LIF4" s="33"/>
      <c r="LIG4" s="33"/>
      <c r="LIH4" s="33"/>
      <c r="LII4" s="33"/>
      <c r="LIJ4" s="33"/>
      <c r="LIK4" s="33"/>
      <c r="LIL4" s="33"/>
      <c r="LIM4" s="33"/>
      <c r="LIN4" s="33"/>
      <c r="LIO4" s="33"/>
      <c r="LIP4" s="33"/>
      <c r="LIQ4" s="33"/>
      <c r="LIR4" s="33"/>
      <c r="LIS4" s="33"/>
      <c r="LIT4" s="33"/>
      <c r="LIU4" s="33"/>
      <c r="LIV4" s="33"/>
      <c r="LIW4" s="33"/>
      <c r="LIX4" s="33"/>
      <c r="LIY4" s="33"/>
      <c r="LIZ4" s="33"/>
      <c r="LJA4" s="33"/>
      <c r="LJB4" s="33"/>
      <c r="LJC4" s="33"/>
      <c r="LJD4" s="33"/>
      <c r="LJE4" s="33"/>
      <c r="LJF4" s="33"/>
      <c r="LJG4" s="33"/>
      <c r="LJH4" s="33"/>
      <c r="LJI4" s="33"/>
      <c r="LJJ4" s="33"/>
      <c r="LJK4" s="33"/>
      <c r="LJL4" s="33"/>
      <c r="LJM4" s="33"/>
      <c r="LJN4" s="33"/>
      <c r="LJO4" s="33"/>
      <c r="LJP4" s="33"/>
      <c r="LJQ4" s="33"/>
      <c r="LJR4" s="33"/>
      <c r="LJS4" s="33"/>
      <c r="LJT4" s="33"/>
      <c r="LJU4" s="33"/>
      <c r="LJV4" s="33"/>
      <c r="LJW4" s="33"/>
      <c r="LJX4" s="33"/>
      <c r="LJY4" s="33"/>
      <c r="LJZ4" s="33"/>
      <c r="LKA4" s="33"/>
      <c r="LKB4" s="33"/>
      <c r="LKC4" s="33"/>
      <c r="LKD4" s="33"/>
      <c r="LKE4" s="33"/>
      <c r="LKF4" s="33"/>
      <c r="LKG4" s="33"/>
      <c r="LKH4" s="33"/>
      <c r="LKI4" s="33"/>
      <c r="LKJ4" s="33"/>
      <c r="LKK4" s="33"/>
      <c r="LKL4" s="33"/>
      <c r="LKM4" s="33"/>
      <c r="LKN4" s="33"/>
      <c r="LKO4" s="33"/>
      <c r="LKP4" s="33"/>
      <c r="LKQ4" s="33"/>
      <c r="LKR4" s="33"/>
      <c r="LKS4" s="33"/>
      <c r="LKT4" s="33"/>
      <c r="LKU4" s="33"/>
      <c r="LKV4" s="33"/>
      <c r="LKW4" s="33"/>
      <c r="LKX4" s="33"/>
      <c r="LKY4" s="33"/>
      <c r="LKZ4" s="33"/>
      <c r="LLA4" s="33"/>
      <c r="LLB4" s="33"/>
      <c r="LLC4" s="33"/>
      <c r="LLD4" s="33"/>
      <c r="LLE4" s="33"/>
      <c r="LLF4" s="33"/>
      <c r="LLG4" s="33"/>
      <c r="LLH4" s="33"/>
      <c r="LLI4" s="33"/>
      <c r="LLJ4" s="33"/>
      <c r="LLK4" s="33"/>
      <c r="LLL4" s="33"/>
      <c r="LLM4" s="33"/>
      <c r="LLN4" s="33"/>
      <c r="LLO4" s="33"/>
      <c r="LLP4" s="33"/>
      <c r="LLQ4" s="33"/>
      <c r="LLR4" s="33"/>
      <c r="LLS4" s="33"/>
      <c r="LLT4" s="33"/>
      <c r="LLU4" s="33"/>
      <c r="LLV4" s="33"/>
      <c r="LLW4" s="33"/>
      <c r="LLX4" s="33"/>
      <c r="LLY4" s="33"/>
      <c r="LLZ4" s="33"/>
      <c r="LMA4" s="33"/>
      <c r="LMB4" s="33"/>
      <c r="LMC4" s="33"/>
      <c r="LMD4" s="33"/>
      <c r="LME4" s="33"/>
      <c r="LMF4" s="33"/>
      <c r="LMG4" s="33"/>
      <c r="LMH4" s="33"/>
      <c r="LMI4" s="33"/>
      <c r="LMJ4" s="33"/>
      <c r="LMK4" s="33"/>
      <c r="LML4" s="33"/>
      <c r="LMM4" s="33"/>
      <c r="LMN4" s="33"/>
      <c r="LMO4" s="33"/>
      <c r="LMP4" s="33"/>
      <c r="LMQ4" s="33"/>
      <c r="LMR4" s="33"/>
      <c r="LMS4" s="33"/>
      <c r="LMT4" s="33"/>
      <c r="LMU4" s="33"/>
      <c r="LMV4" s="33"/>
      <c r="LMW4" s="33"/>
      <c r="LMX4" s="33"/>
      <c r="LMY4" s="33"/>
      <c r="LMZ4" s="33"/>
      <c r="LNA4" s="33"/>
      <c r="LNB4" s="33"/>
      <c r="LNC4" s="33"/>
      <c r="LND4" s="33"/>
      <c r="LNE4" s="33"/>
      <c r="LNF4" s="33"/>
      <c r="LNG4" s="33"/>
      <c r="LNH4" s="33"/>
      <c r="LNI4" s="33"/>
      <c r="LNJ4" s="33"/>
      <c r="LNK4" s="33"/>
      <c r="LNL4" s="33"/>
      <c r="LNM4" s="33"/>
      <c r="LNN4" s="33"/>
      <c r="LNO4" s="33"/>
      <c r="LNP4" s="33"/>
      <c r="LNQ4" s="33"/>
      <c r="LNR4" s="33"/>
      <c r="LNS4" s="33"/>
      <c r="LNT4" s="33"/>
      <c r="LNU4" s="33"/>
      <c r="LNV4" s="33"/>
      <c r="LNW4" s="33"/>
      <c r="LNX4" s="33"/>
      <c r="LNY4" s="33"/>
      <c r="LNZ4" s="33"/>
      <c r="LOA4" s="33"/>
      <c r="LOB4" s="33"/>
      <c r="LOC4" s="33"/>
      <c r="LOD4" s="33"/>
      <c r="LOE4" s="33"/>
      <c r="LOF4" s="33"/>
      <c r="LOG4" s="33"/>
      <c r="LOH4" s="33"/>
      <c r="LOI4" s="33"/>
      <c r="LOJ4" s="33"/>
      <c r="LOK4" s="33"/>
      <c r="LOL4" s="33"/>
      <c r="LOM4" s="33"/>
      <c r="LON4" s="33"/>
      <c r="LOO4" s="33"/>
      <c r="LOP4" s="33"/>
      <c r="LOQ4" s="33"/>
      <c r="LOR4" s="33"/>
      <c r="LOS4" s="33"/>
      <c r="LOT4" s="33"/>
      <c r="LOU4" s="33"/>
      <c r="LOV4" s="33"/>
      <c r="LOW4" s="33"/>
      <c r="LOX4" s="33"/>
      <c r="LOY4" s="33"/>
      <c r="LOZ4" s="33"/>
      <c r="LPA4" s="33"/>
      <c r="LPB4" s="33"/>
      <c r="LPC4" s="33"/>
      <c r="LPD4" s="33"/>
      <c r="LPE4" s="33"/>
      <c r="LPF4" s="33"/>
      <c r="LPG4" s="33"/>
      <c r="LPH4" s="33"/>
      <c r="LPI4" s="33"/>
      <c r="LPJ4" s="33"/>
      <c r="LPK4" s="33"/>
      <c r="LPL4" s="33"/>
      <c r="LPM4" s="33"/>
      <c r="LPN4" s="33"/>
      <c r="LPO4" s="33"/>
      <c r="LPP4" s="33"/>
      <c r="LPQ4" s="33"/>
      <c r="LPR4" s="33"/>
      <c r="LPS4" s="33"/>
      <c r="LPT4" s="33"/>
      <c r="LPU4" s="33"/>
      <c r="LPV4" s="33"/>
      <c r="LPW4" s="33"/>
      <c r="LPX4" s="33"/>
      <c r="LPY4" s="33"/>
      <c r="LPZ4" s="33"/>
      <c r="LQA4" s="33"/>
      <c r="LQB4" s="33"/>
      <c r="LQC4" s="33"/>
      <c r="LQD4" s="33"/>
      <c r="LQE4" s="33"/>
      <c r="LQF4" s="33"/>
      <c r="LQG4" s="33"/>
      <c r="LQH4" s="33"/>
      <c r="LQI4" s="33"/>
      <c r="LQJ4" s="33"/>
      <c r="LQK4" s="33"/>
      <c r="LQL4" s="33"/>
      <c r="LQM4" s="33"/>
      <c r="LQN4" s="33"/>
      <c r="LQO4" s="33"/>
      <c r="LQP4" s="33"/>
      <c r="LQQ4" s="33"/>
      <c r="LQR4" s="33"/>
      <c r="LQS4" s="33"/>
      <c r="LQT4" s="33"/>
      <c r="LQU4" s="33"/>
      <c r="LQV4" s="33"/>
      <c r="LQW4" s="33"/>
      <c r="LQX4" s="33"/>
      <c r="LQY4" s="33"/>
      <c r="LQZ4" s="33"/>
      <c r="LRA4" s="33"/>
      <c r="LRB4" s="33"/>
      <c r="LRC4" s="33"/>
      <c r="LRD4" s="33"/>
      <c r="LRE4" s="33"/>
      <c r="LRF4" s="33"/>
      <c r="LRG4" s="33"/>
      <c r="LRH4" s="33"/>
      <c r="LRI4" s="33"/>
      <c r="LRJ4" s="33"/>
      <c r="LRK4" s="33"/>
      <c r="LRL4" s="33"/>
      <c r="LRM4" s="33"/>
      <c r="LRN4" s="33"/>
      <c r="LRO4" s="33"/>
      <c r="LRP4" s="33"/>
      <c r="LRQ4" s="33"/>
      <c r="LRR4" s="33"/>
      <c r="LRS4" s="33"/>
      <c r="LRT4" s="33"/>
      <c r="LRU4" s="33"/>
      <c r="LRV4" s="33"/>
      <c r="LRW4" s="33"/>
      <c r="LRX4" s="33"/>
      <c r="LRY4" s="33"/>
      <c r="LRZ4" s="33"/>
      <c r="LSA4" s="33"/>
      <c r="LSB4" s="33"/>
      <c r="LSC4" s="33"/>
      <c r="LSD4" s="33"/>
      <c r="LSE4" s="33"/>
      <c r="LSF4" s="33"/>
      <c r="LSG4" s="33"/>
      <c r="LSH4" s="33"/>
      <c r="LSI4" s="33"/>
      <c r="LSJ4" s="33"/>
      <c r="LSK4" s="33"/>
      <c r="LSL4" s="33"/>
      <c r="LSM4" s="33"/>
      <c r="LSN4" s="33"/>
      <c r="LSO4" s="33"/>
      <c r="LSP4" s="33"/>
      <c r="LSQ4" s="33"/>
      <c r="LSR4" s="33"/>
      <c r="LSS4" s="33"/>
      <c r="LST4" s="33"/>
      <c r="LSU4" s="33"/>
      <c r="LSV4" s="33"/>
      <c r="LSW4" s="33"/>
      <c r="LSX4" s="33"/>
      <c r="LSY4" s="33"/>
      <c r="LSZ4" s="33"/>
      <c r="LTA4" s="33"/>
      <c r="LTB4" s="33"/>
      <c r="LTC4" s="33"/>
      <c r="LTD4" s="33"/>
      <c r="LTE4" s="33"/>
      <c r="LTF4" s="33"/>
      <c r="LTG4" s="33"/>
      <c r="LTH4" s="33"/>
      <c r="LTI4" s="33"/>
      <c r="LTJ4" s="33"/>
      <c r="LTK4" s="33"/>
      <c r="LTL4" s="33"/>
      <c r="LTM4" s="33"/>
      <c r="LTN4" s="33"/>
      <c r="LTO4" s="33"/>
      <c r="LTP4" s="33"/>
      <c r="LTQ4" s="33"/>
      <c r="LTR4" s="33"/>
      <c r="LTS4" s="33"/>
      <c r="LTT4" s="33"/>
      <c r="LTU4" s="33"/>
      <c r="LTV4" s="33"/>
      <c r="LTW4" s="33"/>
      <c r="LTX4" s="33"/>
      <c r="LTY4" s="33"/>
      <c r="LTZ4" s="33"/>
      <c r="LUA4" s="33"/>
      <c r="LUB4" s="33"/>
      <c r="LUC4" s="33"/>
      <c r="LUD4" s="33"/>
      <c r="LUE4" s="33"/>
      <c r="LUF4" s="33"/>
      <c r="LUG4" s="33"/>
      <c r="LUH4" s="33"/>
      <c r="LUI4" s="33"/>
      <c r="LUJ4" s="33"/>
      <c r="LUK4" s="33"/>
      <c r="LUL4" s="33"/>
      <c r="LUM4" s="33"/>
      <c r="LUN4" s="33"/>
      <c r="LUO4" s="33"/>
      <c r="LUP4" s="33"/>
      <c r="LUQ4" s="33"/>
      <c r="LUR4" s="33"/>
      <c r="LUS4" s="33"/>
      <c r="LUT4" s="33"/>
      <c r="LUU4" s="33"/>
      <c r="LUV4" s="33"/>
      <c r="LUW4" s="33"/>
      <c r="LUX4" s="33"/>
      <c r="LUY4" s="33"/>
      <c r="LUZ4" s="33"/>
      <c r="LVA4" s="33"/>
      <c r="LVB4" s="33"/>
      <c r="LVC4" s="33"/>
      <c r="LVD4" s="33"/>
      <c r="LVE4" s="33"/>
      <c r="LVF4" s="33"/>
      <c r="LVG4" s="33"/>
      <c r="LVH4" s="33"/>
      <c r="LVI4" s="33"/>
      <c r="LVJ4" s="33"/>
      <c r="LVK4" s="33"/>
      <c r="LVL4" s="33"/>
      <c r="LVM4" s="33"/>
      <c r="LVN4" s="33"/>
      <c r="LVO4" s="33"/>
      <c r="LVP4" s="33"/>
      <c r="LVQ4" s="33"/>
      <c r="LVR4" s="33"/>
      <c r="LVS4" s="33"/>
      <c r="LVT4" s="33"/>
      <c r="LVU4" s="33"/>
      <c r="LVV4" s="33"/>
      <c r="LVW4" s="33"/>
      <c r="LVX4" s="33"/>
      <c r="LVY4" s="33"/>
      <c r="LVZ4" s="33"/>
      <c r="LWA4" s="33"/>
      <c r="LWB4" s="33"/>
      <c r="LWC4" s="33"/>
      <c r="LWD4" s="33"/>
      <c r="LWE4" s="33"/>
      <c r="LWF4" s="33"/>
      <c r="LWG4" s="33"/>
      <c r="LWH4" s="33"/>
      <c r="LWI4" s="33"/>
      <c r="LWJ4" s="33"/>
      <c r="LWK4" s="33"/>
      <c r="LWL4" s="33"/>
      <c r="LWM4" s="33"/>
      <c r="LWN4" s="33"/>
      <c r="LWO4" s="33"/>
      <c r="LWP4" s="33"/>
      <c r="LWQ4" s="33"/>
      <c r="LWR4" s="33"/>
      <c r="LWS4" s="33"/>
      <c r="LWT4" s="33"/>
      <c r="LWU4" s="33"/>
      <c r="LWV4" s="33"/>
      <c r="LWW4" s="33"/>
      <c r="LWX4" s="33"/>
      <c r="LWY4" s="33"/>
      <c r="LWZ4" s="33"/>
      <c r="LXA4" s="33"/>
      <c r="LXB4" s="33"/>
      <c r="LXC4" s="33"/>
      <c r="LXD4" s="33"/>
      <c r="LXE4" s="33"/>
      <c r="LXF4" s="33"/>
      <c r="LXG4" s="33"/>
      <c r="LXH4" s="33"/>
      <c r="LXI4" s="33"/>
      <c r="LXJ4" s="33"/>
      <c r="LXK4" s="33"/>
      <c r="LXL4" s="33"/>
      <c r="LXM4" s="33"/>
      <c r="LXN4" s="33"/>
      <c r="LXO4" s="33"/>
      <c r="LXP4" s="33"/>
      <c r="LXQ4" s="33"/>
      <c r="LXR4" s="33"/>
      <c r="LXS4" s="33"/>
      <c r="LXT4" s="33"/>
      <c r="LXU4" s="33"/>
      <c r="LXV4" s="33"/>
      <c r="LXW4" s="33"/>
      <c r="LXX4" s="33"/>
      <c r="LXY4" s="33"/>
      <c r="LXZ4" s="33"/>
      <c r="LYA4" s="33"/>
      <c r="LYB4" s="33"/>
      <c r="LYC4" s="33"/>
      <c r="LYD4" s="33"/>
      <c r="LYE4" s="33"/>
      <c r="LYF4" s="33"/>
      <c r="LYG4" s="33"/>
      <c r="LYH4" s="33"/>
      <c r="LYI4" s="33"/>
      <c r="LYJ4" s="33"/>
      <c r="LYK4" s="33"/>
      <c r="LYL4" s="33"/>
      <c r="LYM4" s="33"/>
      <c r="LYN4" s="33"/>
      <c r="LYO4" s="33"/>
      <c r="LYP4" s="33"/>
      <c r="LYQ4" s="33"/>
      <c r="LYR4" s="33"/>
      <c r="LYS4" s="33"/>
      <c r="LYT4" s="33"/>
      <c r="LYU4" s="33"/>
      <c r="LYV4" s="33"/>
      <c r="LYW4" s="33"/>
      <c r="LYX4" s="33"/>
      <c r="LYY4" s="33"/>
      <c r="LYZ4" s="33"/>
      <c r="LZA4" s="33"/>
      <c r="LZB4" s="33"/>
      <c r="LZC4" s="33"/>
      <c r="LZD4" s="33"/>
      <c r="LZE4" s="33"/>
      <c r="LZF4" s="33"/>
      <c r="LZG4" s="33"/>
      <c r="LZH4" s="33"/>
      <c r="LZI4" s="33"/>
      <c r="LZJ4" s="33"/>
      <c r="LZK4" s="33"/>
      <c r="LZL4" s="33"/>
      <c r="LZM4" s="33"/>
      <c r="LZN4" s="33"/>
      <c r="LZO4" s="33"/>
      <c r="LZP4" s="33"/>
      <c r="LZQ4" s="33"/>
      <c r="LZR4" s="33"/>
      <c r="LZS4" s="33"/>
      <c r="LZT4" s="33"/>
      <c r="LZU4" s="33"/>
      <c r="LZV4" s="33"/>
      <c r="LZW4" s="33"/>
      <c r="LZX4" s="33"/>
      <c r="LZY4" s="33"/>
      <c r="LZZ4" s="33"/>
      <c r="MAA4" s="33"/>
      <c r="MAB4" s="33"/>
      <c r="MAC4" s="33"/>
      <c r="MAD4" s="33"/>
      <c r="MAE4" s="33"/>
      <c r="MAF4" s="33"/>
      <c r="MAG4" s="33"/>
      <c r="MAH4" s="33"/>
      <c r="MAI4" s="33"/>
      <c r="MAJ4" s="33"/>
      <c r="MAK4" s="33"/>
      <c r="MAL4" s="33"/>
      <c r="MAM4" s="33"/>
      <c r="MAN4" s="33"/>
      <c r="MAO4" s="33"/>
      <c r="MAP4" s="33"/>
      <c r="MAQ4" s="33"/>
      <c r="MAR4" s="33"/>
      <c r="MAS4" s="33"/>
      <c r="MAT4" s="33"/>
      <c r="MAU4" s="33"/>
      <c r="MAV4" s="33"/>
      <c r="MAW4" s="33"/>
      <c r="MAX4" s="33"/>
      <c r="MAY4" s="33"/>
      <c r="MAZ4" s="33"/>
      <c r="MBA4" s="33"/>
      <c r="MBB4" s="33"/>
      <c r="MBC4" s="33"/>
      <c r="MBD4" s="33"/>
      <c r="MBE4" s="33"/>
      <c r="MBF4" s="33"/>
      <c r="MBG4" s="33"/>
      <c r="MBH4" s="33"/>
      <c r="MBI4" s="33"/>
      <c r="MBJ4" s="33"/>
      <c r="MBK4" s="33"/>
      <c r="MBL4" s="33"/>
      <c r="MBM4" s="33"/>
      <c r="MBN4" s="33"/>
      <c r="MBO4" s="33"/>
      <c r="MBP4" s="33"/>
      <c r="MBQ4" s="33"/>
      <c r="MBR4" s="33"/>
      <c r="MBS4" s="33"/>
      <c r="MBT4" s="33"/>
      <c r="MBU4" s="33"/>
      <c r="MBV4" s="33"/>
      <c r="MBW4" s="33"/>
      <c r="MBX4" s="33"/>
      <c r="MBY4" s="33"/>
      <c r="MBZ4" s="33"/>
      <c r="MCA4" s="33"/>
      <c r="MCB4" s="33"/>
      <c r="MCC4" s="33"/>
      <c r="MCD4" s="33"/>
      <c r="MCE4" s="33"/>
      <c r="MCF4" s="33"/>
      <c r="MCG4" s="33"/>
      <c r="MCH4" s="33"/>
      <c r="MCI4" s="33"/>
      <c r="MCJ4" s="33"/>
      <c r="MCK4" s="33"/>
      <c r="MCL4" s="33"/>
      <c r="MCM4" s="33"/>
      <c r="MCN4" s="33"/>
      <c r="MCO4" s="33"/>
      <c r="MCP4" s="33"/>
      <c r="MCQ4" s="33"/>
      <c r="MCR4" s="33"/>
      <c r="MCS4" s="33"/>
      <c r="MCT4" s="33"/>
      <c r="MCU4" s="33"/>
      <c r="MCV4" s="33"/>
      <c r="MCW4" s="33"/>
      <c r="MCX4" s="33"/>
      <c r="MCY4" s="33"/>
      <c r="MCZ4" s="33"/>
      <c r="MDA4" s="33"/>
      <c r="MDB4" s="33"/>
      <c r="MDC4" s="33"/>
      <c r="MDD4" s="33"/>
      <c r="MDE4" s="33"/>
      <c r="MDF4" s="33"/>
      <c r="MDG4" s="33"/>
      <c r="MDH4" s="33"/>
      <c r="MDI4" s="33"/>
      <c r="MDJ4" s="33"/>
      <c r="MDK4" s="33"/>
      <c r="MDL4" s="33"/>
      <c r="MDM4" s="33"/>
      <c r="MDN4" s="33"/>
      <c r="MDO4" s="33"/>
      <c r="MDP4" s="33"/>
      <c r="MDQ4" s="33"/>
      <c r="MDR4" s="33"/>
      <c r="MDS4" s="33"/>
      <c r="MDT4" s="33"/>
      <c r="MDU4" s="33"/>
      <c r="MDV4" s="33"/>
      <c r="MDW4" s="33"/>
      <c r="MDX4" s="33"/>
      <c r="MDY4" s="33"/>
      <c r="MDZ4" s="33"/>
      <c r="MEA4" s="33"/>
      <c r="MEB4" s="33"/>
      <c r="MEC4" s="33"/>
      <c r="MED4" s="33"/>
      <c r="MEE4" s="33"/>
      <c r="MEF4" s="33"/>
      <c r="MEG4" s="33"/>
      <c r="MEH4" s="33"/>
      <c r="MEI4" s="33"/>
      <c r="MEJ4" s="33"/>
      <c r="MEK4" s="33"/>
      <c r="MEL4" s="33"/>
      <c r="MEM4" s="33"/>
      <c r="MEN4" s="33"/>
      <c r="MEO4" s="33"/>
      <c r="MEP4" s="33"/>
      <c r="MEQ4" s="33"/>
      <c r="MER4" s="33"/>
      <c r="MES4" s="33"/>
      <c r="MET4" s="33"/>
      <c r="MEU4" s="33"/>
      <c r="MEV4" s="33"/>
      <c r="MEW4" s="33"/>
      <c r="MEX4" s="33"/>
      <c r="MEY4" s="33"/>
      <c r="MEZ4" s="33"/>
      <c r="MFA4" s="33"/>
      <c r="MFB4" s="33"/>
      <c r="MFC4" s="33"/>
      <c r="MFD4" s="33"/>
      <c r="MFE4" s="33"/>
      <c r="MFF4" s="33"/>
      <c r="MFG4" s="33"/>
      <c r="MFH4" s="33"/>
      <c r="MFI4" s="33"/>
      <c r="MFJ4" s="33"/>
      <c r="MFK4" s="33"/>
      <c r="MFL4" s="33"/>
      <c r="MFM4" s="33"/>
      <c r="MFN4" s="33"/>
      <c r="MFO4" s="33"/>
      <c r="MFP4" s="33"/>
      <c r="MFQ4" s="33"/>
      <c r="MFR4" s="33"/>
      <c r="MFS4" s="33"/>
      <c r="MFT4" s="33"/>
      <c r="MFU4" s="33"/>
      <c r="MFV4" s="33"/>
      <c r="MFW4" s="33"/>
      <c r="MFX4" s="33"/>
      <c r="MFY4" s="33"/>
      <c r="MFZ4" s="33"/>
      <c r="MGA4" s="33"/>
      <c r="MGB4" s="33"/>
      <c r="MGC4" s="33"/>
      <c r="MGD4" s="33"/>
      <c r="MGE4" s="33"/>
      <c r="MGF4" s="33"/>
      <c r="MGG4" s="33"/>
      <c r="MGH4" s="33"/>
      <c r="MGI4" s="33"/>
      <c r="MGJ4" s="33"/>
      <c r="MGK4" s="33"/>
      <c r="MGL4" s="33"/>
      <c r="MGM4" s="33"/>
      <c r="MGN4" s="33"/>
      <c r="MGO4" s="33"/>
      <c r="MGP4" s="33"/>
      <c r="MGQ4" s="33"/>
      <c r="MGR4" s="33"/>
      <c r="MGS4" s="33"/>
      <c r="MGT4" s="33"/>
      <c r="MGU4" s="33"/>
      <c r="MGV4" s="33"/>
      <c r="MGW4" s="33"/>
      <c r="MGX4" s="33"/>
      <c r="MGY4" s="33"/>
      <c r="MGZ4" s="33"/>
      <c r="MHA4" s="33"/>
      <c r="MHB4" s="33"/>
      <c r="MHC4" s="33"/>
      <c r="MHD4" s="33"/>
      <c r="MHE4" s="33"/>
      <c r="MHF4" s="33"/>
      <c r="MHG4" s="33"/>
      <c r="MHH4" s="33"/>
      <c r="MHI4" s="33"/>
      <c r="MHJ4" s="33"/>
      <c r="MHK4" s="33"/>
      <c r="MHL4" s="33"/>
      <c r="MHM4" s="33"/>
      <c r="MHN4" s="33"/>
      <c r="MHO4" s="33"/>
      <c r="MHP4" s="33"/>
      <c r="MHQ4" s="33"/>
      <c r="MHR4" s="33"/>
      <c r="MHS4" s="33"/>
      <c r="MHT4" s="33"/>
      <c r="MHU4" s="33"/>
      <c r="MHV4" s="33"/>
      <c r="MHW4" s="33"/>
      <c r="MHX4" s="33"/>
      <c r="MHY4" s="33"/>
      <c r="MHZ4" s="33"/>
      <c r="MIA4" s="33"/>
      <c r="MIB4" s="33"/>
      <c r="MIC4" s="33"/>
      <c r="MID4" s="33"/>
      <c r="MIE4" s="33"/>
      <c r="MIF4" s="33"/>
      <c r="MIG4" s="33"/>
      <c r="MIH4" s="33"/>
      <c r="MII4" s="33"/>
      <c r="MIJ4" s="33"/>
      <c r="MIK4" s="33"/>
      <c r="MIL4" s="33"/>
      <c r="MIM4" s="33"/>
      <c r="MIN4" s="33"/>
      <c r="MIO4" s="33"/>
      <c r="MIP4" s="33"/>
      <c r="MIQ4" s="33"/>
      <c r="MIR4" s="33"/>
      <c r="MIS4" s="33"/>
      <c r="MIT4" s="33"/>
      <c r="MIU4" s="33"/>
      <c r="MIV4" s="33"/>
      <c r="MIW4" s="33"/>
      <c r="MIX4" s="33"/>
      <c r="MIY4" s="33"/>
      <c r="MIZ4" s="33"/>
      <c r="MJA4" s="33"/>
      <c r="MJB4" s="33"/>
      <c r="MJC4" s="33"/>
      <c r="MJD4" s="33"/>
      <c r="MJE4" s="33"/>
      <c r="MJF4" s="33"/>
      <c r="MJG4" s="33"/>
      <c r="MJH4" s="33"/>
      <c r="MJI4" s="33"/>
      <c r="MJJ4" s="33"/>
      <c r="MJK4" s="33"/>
      <c r="MJL4" s="33"/>
      <c r="MJM4" s="33"/>
      <c r="MJN4" s="33"/>
      <c r="MJO4" s="33"/>
      <c r="MJP4" s="33"/>
      <c r="MJQ4" s="33"/>
      <c r="MJR4" s="33"/>
      <c r="MJS4" s="33"/>
      <c r="MJT4" s="33"/>
      <c r="MJU4" s="33"/>
      <c r="MJV4" s="33"/>
      <c r="MJW4" s="33"/>
      <c r="MJX4" s="33"/>
      <c r="MJY4" s="33"/>
      <c r="MJZ4" s="33"/>
      <c r="MKA4" s="33"/>
      <c r="MKB4" s="33"/>
      <c r="MKC4" s="33"/>
      <c r="MKD4" s="33"/>
      <c r="MKE4" s="33"/>
      <c r="MKF4" s="33"/>
      <c r="MKG4" s="33"/>
      <c r="MKH4" s="33"/>
      <c r="MKI4" s="33"/>
      <c r="MKJ4" s="33"/>
      <c r="MKK4" s="33"/>
      <c r="MKL4" s="33"/>
      <c r="MKM4" s="33"/>
      <c r="MKN4" s="33"/>
      <c r="MKO4" s="33"/>
      <c r="MKP4" s="33"/>
      <c r="MKQ4" s="33"/>
      <c r="MKR4" s="33"/>
      <c r="MKS4" s="33"/>
      <c r="MKT4" s="33"/>
      <c r="MKU4" s="33"/>
      <c r="MKV4" s="33"/>
      <c r="MKW4" s="33"/>
      <c r="MKX4" s="33"/>
      <c r="MKY4" s="33"/>
      <c r="MKZ4" s="33"/>
      <c r="MLA4" s="33"/>
      <c r="MLB4" s="33"/>
      <c r="MLC4" s="33"/>
      <c r="MLD4" s="33"/>
      <c r="MLE4" s="33"/>
      <c r="MLF4" s="33"/>
      <c r="MLG4" s="33"/>
      <c r="MLH4" s="33"/>
      <c r="MLI4" s="33"/>
      <c r="MLJ4" s="33"/>
      <c r="MLK4" s="33"/>
      <c r="MLL4" s="33"/>
      <c r="MLM4" s="33"/>
      <c r="MLN4" s="33"/>
      <c r="MLO4" s="33"/>
      <c r="MLP4" s="33"/>
      <c r="MLQ4" s="33"/>
      <c r="MLR4" s="33"/>
      <c r="MLS4" s="33"/>
      <c r="MLT4" s="33"/>
      <c r="MLU4" s="33"/>
      <c r="MLV4" s="33"/>
      <c r="MLW4" s="33"/>
      <c r="MLX4" s="33"/>
      <c r="MLY4" s="33"/>
      <c r="MLZ4" s="33"/>
      <c r="MMA4" s="33"/>
      <c r="MMB4" s="33"/>
      <c r="MMC4" s="33"/>
      <c r="MMD4" s="33"/>
      <c r="MME4" s="33"/>
      <c r="MMF4" s="33"/>
      <c r="MMG4" s="33"/>
      <c r="MMH4" s="33"/>
      <c r="MMI4" s="33"/>
      <c r="MMJ4" s="33"/>
      <c r="MMK4" s="33"/>
      <c r="MML4" s="33"/>
      <c r="MMM4" s="33"/>
      <c r="MMN4" s="33"/>
      <c r="MMO4" s="33"/>
      <c r="MMP4" s="33"/>
      <c r="MMQ4" s="33"/>
      <c r="MMR4" s="33"/>
      <c r="MMS4" s="33"/>
      <c r="MMT4" s="33"/>
      <c r="MMU4" s="33"/>
      <c r="MMV4" s="33"/>
      <c r="MMW4" s="33"/>
      <c r="MMX4" s="33"/>
      <c r="MMY4" s="33"/>
      <c r="MMZ4" s="33"/>
      <c r="MNA4" s="33"/>
      <c r="MNB4" s="33"/>
      <c r="MNC4" s="33"/>
      <c r="MND4" s="33"/>
      <c r="MNE4" s="33"/>
      <c r="MNF4" s="33"/>
      <c r="MNG4" s="33"/>
      <c r="MNH4" s="33"/>
      <c r="MNI4" s="33"/>
      <c r="MNJ4" s="33"/>
      <c r="MNK4" s="33"/>
      <c r="MNL4" s="33"/>
      <c r="MNM4" s="33"/>
      <c r="MNN4" s="33"/>
      <c r="MNO4" s="33"/>
      <c r="MNP4" s="33"/>
      <c r="MNQ4" s="33"/>
      <c r="MNR4" s="33"/>
      <c r="MNS4" s="33"/>
      <c r="MNT4" s="33"/>
      <c r="MNU4" s="33"/>
      <c r="MNV4" s="33"/>
      <c r="MNW4" s="33"/>
      <c r="MNX4" s="33"/>
      <c r="MNY4" s="33"/>
      <c r="MNZ4" s="33"/>
      <c r="MOA4" s="33"/>
      <c r="MOB4" s="33"/>
      <c r="MOC4" s="33"/>
      <c r="MOD4" s="33"/>
      <c r="MOE4" s="33"/>
      <c r="MOF4" s="33"/>
      <c r="MOG4" s="33"/>
      <c r="MOH4" s="33"/>
      <c r="MOI4" s="33"/>
      <c r="MOJ4" s="33"/>
      <c r="MOK4" s="33"/>
      <c r="MOL4" s="33"/>
      <c r="MOM4" s="33"/>
      <c r="MON4" s="33"/>
      <c r="MOO4" s="33"/>
      <c r="MOP4" s="33"/>
      <c r="MOQ4" s="33"/>
      <c r="MOR4" s="33"/>
      <c r="MOS4" s="33"/>
      <c r="MOT4" s="33"/>
      <c r="MOU4" s="33"/>
      <c r="MOV4" s="33"/>
      <c r="MOW4" s="33"/>
      <c r="MOX4" s="33"/>
      <c r="MOY4" s="33"/>
      <c r="MOZ4" s="33"/>
      <c r="MPA4" s="33"/>
      <c r="MPB4" s="33"/>
      <c r="MPC4" s="33"/>
      <c r="MPD4" s="33"/>
      <c r="MPE4" s="33"/>
      <c r="MPF4" s="33"/>
      <c r="MPG4" s="33"/>
      <c r="MPH4" s="33"/>
      <c r="MPI4" s="33"/>
      <c r="MPJ4" s="33"/>
      <c r="MPK4" s="33"/>
      <c r="MPL4" s="33"/>
      <c r="MPM4" s="33"/>
      <c r="MPN4" s="33"/>
      <c r="MPO4" s="33"/>
      <c r="MPP4" s="33"/>
      <c r="MPQ4" s="33"/>
      <c r="MPR4" s="33"/>
      <c r="MPS4" s="33"/>
      <c r="MPT4" s="33"/>
      <c r="MPU4" s="33"/>
      <c r="MPV4" s="33"/>
      <c r="MPW4" s="33"/>
      <c r="MPX4" s="33"/>
      <c r="MPY4" s="33"/>
      <c r="MPZ4" s="33"/>
      <c r="MQA4" s="33"/>
      <c r="MQB4" s="33"/>
      <c r="MQC4" s="33"/>
      <c r="MQD4" s="33"/>
      <c r="MQE4" s="33"/>
      <c r="MQF4" s="33"/>
      <c r="MQG4" s="33"/>
      <c r="MQH4" s="33"/>
      <c r="MQI4" s="33"/>
      <c r="MQJ4" s="33"/>
      <c r="MQK4" s="33"/>
      <c r="MQL4" s="33"/>
      <c r="MQM4" s="33"/>
      <c r="MQN4" s="33"/>
      <c r="MQO4" s="33"/>
      <c r="MQP4" s="33"/>
      <c r="MQQ4" s="33"/>
      <c r="MQR4" s="33"/>
      <c r="MQS4" s="33"/>
      <c r="MQT4" s="33"/>
      <c r="MQU4" s="33"/>
      <c r="MQV4" s="33"/>
      <c r="MQW4" s="33"/>
      <c r="MQX4" s="33"/>
      <c r="MQY4" s="33"/>
      <c r="MQZ4" s="33"/>
      <c r="MRA4" s="33"/>
      <c r="MRB4" s="33"/>
      <c r="MRC4" s="33"/>
      <c r="MRD4" s="33"/>
      <c r="MRE4" s="33"/>
      <c r="MRF4" s="33"/>
      <c r="MRG4" s="33"/>
      <c r="MRH4" s="33"/>
      <c r="MRI4" s="33"/>
      <c r="MRJ4" s="33"/>
      <c r="MRK4" s="33"/>
      <c r="MRL4" s="33"/>
      <c r="MRM4" s="33"/>
      <c r="MRN4" s="33"/>
      <c r="MRO4" s="33"/>
      <c r="MRP4" s="33"/>
      <c r="MRQ4" s="33"/>
      <c r="MRR4" s="33"/>
      <c r="MRS4" s="33"/>
      <c r="MRT4" s="33"/>
      <c r="MRU4" s="33"/>
      <c r="MRV4" s="33"/>
      <c r="MRW4" s="33"/>
      <c r="MRX4" s="33"/>
      <c r="MRY4" s="33"/>
      <c r="MRZ4" s="33"/>
      <c r="MSA4" s="33"/>
      <c r="MSB4" s="33"/>
      <c r="MSC4" s="33"/>
      <c r="MSD4" s="33"/>
      <c r="MSE4" s="33"/>
      <c r="MSF4" s="33"/>
      <c r="MSG4" s="33"/>
      <c r="MSH4" s="33"/>
      <c r="MSI4" s="33"/>
      <c r="MSJ4" s="33"/>
      <c r="MSK4" s="33"/>
      <c r="MSL4" s="33"/>
      <c r="MSM4" s="33"/>
      <c r="MSN4" s="33"/>
      <c r="MSO4" s="33"/>
      <c r="MSP4" s="33"/>
      <c r="MSQ4" s="33"/>
      <c r="MSR4" s="33"/>
      <c r="MSS4" s="33"/>
      <c r="MST4" s="33"/>
      <c r="MSU4" s="33"/>
      <c r="MSV4" s="33"/>
      <c r="MSW4" s="33"/>
      <c r="MSX4" s="33"/>
      <c r="MSY4" s="33"/>
      <c r="MSZ4" s="33"/>
      <c r="MTA4" s="33"/>
      <c r="MTB4" s="33"/>
      <c r="MTC4" s="33"/>
      <c r="MTD4" s="33"/>
      <c r="MTE4" s="33"/>
      <c r="MTF4" s="33"/>
      <c r="MTG4" s="33"/>
      <c r="MTH4" s="33"/>
      <c r="MTI4" s="33"/>
      <c r="MTJ4" s="33"/>
      <c r="MTK4" s="33"/>
      <c r="MTL4" s="33"/>
      <c r="MTM4" s="33"/>
      <c r="MTN4" s="33"/>
      <c r="MTO4" s="33"/>
      <c r="MTP4" s="33"/>
      <c r="MTQ4" s="33"/>
      <c r="MTR4" s="33"/>
      <c r="MTS4" s="33"/>
      <c r="MTT4" s="33"/>
      <c r="MTU4" s="33"/>
      <c r="MTV4" s="33"/>
      <c r="MTW4" s="33"/>
      <c r="MTX4" s="33"/>
      <c r="MTY4" s="33"/>
      <c r="MTZ4" s="33"/>
      <c r="MUA4" s="33"/>
      <c r="MUB4" s="33"/>
      <c r="MUC4" s="33"/>
      <c r="MUD4" s="33"/>
      <c r="MUE4" s="33"/>
      <c r="MUF4" s="33"/>
      <c r="MUG4" s="33"/>
      <c r="MUH4" s="33"/>
      <c r="MUI4" s="33"/>
      <c r="MUJ4" s="33"/>
      <c r="MUK4" s="33"/>
      <c r="MUL4" s="33"/>
      <c r="MUM4" s="33"/>
      <c r="MUN4" s="33"/>
      <c r="MUO4" s="33"/>
      <c r="MUP4" s="33"/>
      <c r="MUQ4" s="33"/>
      <c r="MUR4" s="33"/>
      <c r="MUS4" s="33"/>
      <c r="MUT4" s="33"/>
      <c r="MUU4" s="33"/>
      <c r="MUV4" s="33"/>
      <c r="MUW4" s="33"/>
      <c r="MUX4" s="33"/>
      <c r="MUY4" s="33"/>
      <c r="MUZ4" s="33"/>
      <c r="MVA4" s="33"/>
      <c r="MVB4" s="33"/>
      <c r="MVC4" s="33"/>
      <c r="MVD4" s="33"/>
      <c r="MVE4" s="33"/>
      <c r="MVF4" s="33"/>
      <c r="MVG4" s="33"/>
      <c r="MVH4" s="33"/>
      <c r="MVI4" s="33"/>
      <c r="MVJ4" s="33"/>
      <c r="MVK4" s="33"/>
      <c r="MVL4" s="33"/>
      <c r="MVM4" s="33"/>
      <c r="MVN4" s="33"/>
      <c r="MVO4" s="33"/>
      <c r="MVP4" s="33"/>
      <c r="MVQ4" s="33"/>
      <c r="MVR4" s="33"/>
      <c r="MVS4" s="33"/>
      <c r="MVT4" s="33"/>
      <c r="MVU4" s="33"/>
      <c r="MVV4" s="33"/>
      <c r="MVW4" s="33"/>
      <c r="MVX4" s="33"/>
      <c r="MVY4" s="33"/>
      <c r="MVZ4" s="33"/>
      <c r="MWA4" s="33"/>
      <c r="MWB4" s="33"/>
      <c r="MWC4" s="33"/>
      <c r="MWD4" s="33"/>
      <c r="MWE4" s="33"/>
      <c r="MWF4" s="33"/>
      <c r="MWG4" s="33"/>
      <c r="MWH4" s="33"/>
      <c r="MWI4" s="33"/>
      <c r="MWJ4" s="33"/>
      <c r="MWK4" s="33"/>
      <c r="MWL4" s="33"/>
      <c r="MWM4" s="33"/>
      <c r="MWN4" s="33"/>
      <c r="MWO4" s="33"/>
      <c r="MWP4" s="33"/>
      <c r="MWQ4" s="33"/>
      <c r="MWR4" s="33"/>
      <c r="MWS4" s="33"/>
      <c r="MWT4" s="33"/>
      <c r="MWU4" s="33"/>
      <c r="MWV4" s="33"/>
      <c r="MWW4" s="33"/>
      <c r="MWX4" s="33"/>
      <c r="MWY4" s="33"/>
      <c r="MWZ4" s="33"/>
      <c r="MXA4" s="33"/>
      <c r="MXB4" s="33"/>
      <c r="MXC4" s="33"/>
      <c r="MXD4" s="33"/>
      <c r="MXE4" s="33"/>
      <c r="MXF4" s="33"/>
      <c r="MXG4" s="33"/>
      <c r="MXH4" s="33"/>
      <c r="MXI4" s="33"/>
      <c r="MXJ4" s="33"/>
      <c r="MXK4" s="33"/>
      <c r="MXL4" s="33"/>
      <c r="MXM4" s="33"/>
      <c r="MXN4" s="33"/>
      <c r="MXO4" s="33"/>
      <c r="MXP4" s="33"/>
      <c r="MXQ4" s="33"/>
      <c r="MXR4" s="33"/>
      <c r="MXS4" s="33"/>
      <c r="MXT4" s="33"/>
      <c r="MXU4" s="33"/>
      <c r="MXV4" s="33"/>
      <c r="MXW4" s="33"/>
      <c r="MXX4" s="33"/>
      <c r="MXY4" s="33"/>
      <c r="MXZ4" s="33"/>
      <c r="MYA4" s="33"/>
      <c r="MYB4" s="33"/>
      <c r="MYC4" s="33"/>
      <c r="MYD4" s="33"/>
      <c r="MYE4" s="33"/>
      <c r="MYF4" s="33"/>
      <c r="MYG4" s="33"/>
      <c r="MYH4" s="33"/>
      <c r="MYI4" s="33"/>
      <c r="MYJ4" s="33"/>
      <c r="MYK4" s="33"/>
      <c r="MYL4" s="33"/>
      <c r="MYM4" s="33"/>
      <c r="MYN4" s="33"/>
      <c r="MYO4" s="33"/>
      <c r="MYP4" s="33"/>
      <c r="MYQ4" s="33"/>
      <c r="MYR4" s="33"/>
      <c r="MYS4" s="33"/>
      <c r="MYT4" s="33"/>
      <c r="MYU4" s="33"/>
      <c r="MYV4" s="33"/>
      <c r="MYW4" s="33"/>
      <c r="MYX4" s="33"/>
      <c r="MYY4" s="33"/>
      <c r="MYZ4" s="33"/>
      <c r="MZA4" s="33"/>
      <c r="MZB4" s="33"/>
      <c r="MZC4" s="33"/>
      <c r="MZD4" s="33"/>
      <c r="MZE4" s="33"/>
      <c r="MZF4" s="33"/>
      <c r="MZG4" s="33"/>
      <c r="MZH4" s="33"/>
      <c r="MZI4" s="33"/>
      <c r="MZJ4" s="33"/>
      <c r="MZK4" s="33"/>
      <c r="MZL4" s="33"/>
      <c r="MZM4" s="33"/>
      <c r="MZN4" s="33"/>
      <c r="MZO4" s="33"/>
      <c r="MZP4" s="33"/>
      <c r="MZQ4" s="33"/>
      <c r="MZR4" s="33"/>
      <c r="MZS4" s="33"/>
      <c r="MZT4" s="33"/>
      <c r="MZU4" s="33"/>
      <c r="MZV4" s="33"/>
      <c r="MZW4" s="33"/>
      <c r="MZX4" s="33"/>
      <c r="MZY4" s="33"/>
      <c r="MZZ4" s="33"/>
      <c r="NAA4" s="33"/>
      <c r="NAB4" s="33"/>
      <c r="NAC4" s="33"/>
      <c r="NAD4" s="33"/>
      <c r="NAE4" s="33"/>
      <c r="NAF4" s="33"/>
      <c r="NAG4" s="33"/>
      <c r="NAH4" s="33"/>
      <c r="NAI4" s="33"/>
      <c r="NAJ4" s="33"/>
      <c r="NAK4" s="33"/>
      <c r="NAL4" s="33"/>
      <c r="NAM4" s="33"/>
      <c r="NAN4" s="33"/>
      <c r="NAO4" s="33"/>
      <c r="NAP4" s="33"/>
      <c r="NAQ4" s="33"/>
      <c r="NAR4" s="33"/>
      <c r="NAS4" s="33"/>
      <c r="NAT4" s="33"/>
      <c r="NAU4" s="33"/>
      <c r="NAV4" s="33"/>
      <c r="NAW4" s="33"/>
      <c r="NAX4" s="33"/>
      <c r="NAY4" s="33"/>
      <c r="NAZ4" s="33"/>
      <c r="NBA4" s="33"/>
      <c r="NBB4" s="33"/>
      <c r="NBC4" s="33"/>
      <c r="NBD4" s="33"/>
      <c r="NBE4" s="33"/>
      <c r="NBF4" s="33"/>
      <c r="NBG4" s="33"/>
      <c r="NBH4" s="33"/>
      <c r="NBI4" s="33"/>
      <c r="NBJ4" s="33"/>
      <c r="NBK4" s="33"/>
      <c r="NBL4" s="33"/>
      <c r="NBM4" s="33"/>
      <c r="NBN4" s="33"/>
      <c r="NBO4" s="33"/>
      <c r="NBP4" s="33"/>
      <c r="NBQ4" s="33"/>
      <c r="NBR4" s="33"/>
      <c r="NBS4" s="33"/>
      <c r="NBT4" s="33"/>
      <c r="NBU4" s="33"/>
      <c r="NBV4" s="33"/>
      <c r="NBW4" s="33"/>
      <c r="NBX4" s="33"/>
      <c r="NBY4" s="33"/>
      <c r="NBZ4" s="33"/>
      <c r="NCA4" s="33"/>
      <c r="NCB4" s="33"/>
      <c r="NCC4" s="33"/>
      <c r="NCD4" s="33"/>
      <c r="NCE4" s="33"/>
      <c r="NCF4" s="33"/>
      <c r="NCG4" s="33"/>
      <c r="NCH4" s="33"/>
      <c r="NCI4" s="33"/>
      <c r="NCJ4" s="33"/>
      <c r="NCK4" s="33"/>
      <c r="NCL4" s="33"/>
      <c r="NCM4" s="33"/>
      <c r="NCN4" s="33"/>
      <c r="NCO4" s="33"/>
      <c r="NCP4" s="33"/>
      <c r="NCQ4" s="33"/>
      <c r="NCR4" s="33"/>
      <c r="NCS4" s="33"/>
      <c r="NCT4" s="33"/>
      <c r="NCU4" s="33"/>
      <c r="NCV4" s="33"/>
      <c r="NCW4" s="33"/>
      <c r="NCX4" s="33"/>
      <c r="NCY4" s="33"/>
      <c r="NCZ4" s="33"/>
      <c r="NDA4" s="33"/>
      <c r="NDB4" s="33"/>
      <c r="NDC4" s="33"/>
      <c r="NDD4" s="33"/>
      <c r="NDE4" s="33"/>
      <c r="NDF4" s="33"/>
      <c r="NDG4" s="33"/>
      <c r="NDH4" s="33"/>
      <c r="NDI4" s="33"/>
      <c r="NDJ4" s="33"/>
      <c r="NDK4" s="33"/>
      <c r="NDL4" s="33"/>
      <c r="NDM4" s="33"/>
      <c r="NDN4" s="33"/>
      <c r="NDO4" s="33"/>
      <c r="NDP4" s="33"/>
      <c r="NDQ4" s="33"/>
      <c r="NDR4" s="33"/>
      <c r="NDS4" s="33"/>
      <c r="NDT4" s="33"/>
      <c r="NDU4" s="33"/>
      <c r="NDV4" s="33"/>
      <c r="NDW4" s="33"/>
      <c r="NDX4" s="33"/>
      <c r="NDY4" s="33"/>
      <c r="NDZ4" s="33"/>
      <c r="NEA4" s="33"/>
      <c r="NEB4" s="33"/>
      <c r="NEC4" s="33"/>
      <c r="NED4" s="33"/>
      <c r="NEE4" s="33"/>
      <c r="NEF4" s="33"/>
      <c r="NEG4" s="33"/>
      <c r="NEH4" s="33"/>
      <c r="NEI4" s="33"/>
      <c r="NEJ4" s="33"/>
      <c r="NEK4" s="33"/>
      <c r="NEL4" s="33"/>
      <c r="NEM4" s="33"/>
      <c r="NEN4" s="33"/>
      <c r="NEO4" s="33"/>
      <c r="NEP4" s="33"/>
      <c r="NEQ4" s="33"/>
      <c r="NER4" s="33"/>
      <c r="NES4" s="33"/>
      <c r="NET4" s="33"/>
      <c r="NEU4" s="33"/>
      <c r="NEV4" s="33"/>
      <c r="NEW4" s="33"/>
      <c r="NEX4" s="33"/>
      <c r="NEY4" s="33"/>
      <c r="NEZ4" s="33"/>
      <c r="NFA4" s="33"/>
      <c r="NFB4" s="33"/>
      <c r="NFC4" s="33"/>
      <c r="NFD4" s="33"/>
      <c r="NFE4" s="33"/>
      <c r="NFF4" s="33"/>
      <c r="NFG4" s="33"/>
      <c r="NFH4" s="33"/>
      <c r="NFI4" s="33"/>
      <c r="NFJ4" s="33"/>
      <c r="NFK4" s="33"/>
      <c r="NFL4" s="33"/>
      <c r="NFM4" s="33"/>
      <c r="NFN4" s="33"/>
      <c r="NFO4" s="33"/>
      <c r="NFP4" s="33"/>
      <c r="NFQ4" s="33"/>
      <c r="NFR4" s="33"/>
      <c r="NFS4" s="33"/>
      <c r="NFT4" s="33"/>
      <c r="NFU4" s="33"/>
      <c r="NFV4" s="33"/>
      <c r="NFW4" s="33"/>
      <c r="NFX4" s="33"/>
      <c r="NFY4" s="33"/>
      <c r="NFZ4" s="33"/>
      <c r="NGA4" s="33"/>
      <c r="NGB4" s="33"/>
      <c r="NGC4" s="33"/>
      <c r="NGD4" s="33"/>
      <c r="NGE4" s="33"/>
      <c r="NGF4" s="33"/>
      <c r="NGG4" s="33"/>
      <c r="NGH4" s="33"/>
      <c r="NGI4" s="33"/>
      <c r="NGJ4" s="33"/>
      <c r="NGK4" s="33"/>
      <c r="NGL4" s="33"/>
      <c r="NGM4" s="33"/>
      <c r="NGN4" s="33"/>
      <c r="NGO4" s="33"/>
      <c r="NGP4" s="33"/>
      <c r="NGQ4" s="33"/>
      <c r="NGR4" s="33"/>
      <c r="NGS4" s="33"/>
      <c r="NGT4" s="33"/>
      <c r="NGU4" s="33"/>
      <c r="NGV4" s="33"/>
      <c r="NGW4" s="33"/>
      <c r="NGX4" s="33"/>
      <c r="NGY4" s="33"/>
      <c r="NGZ4" s="33"/>
      <c r="NHA4" s="33"/>
      <c r="NHB4" s="33"/>
      <c r="NHC4" s="33"/>
      <c r="NHD4" s="33"/>
      <c r="NHE4" s="33"/>
      <c r="NHF4" s="33"/>
      <c r="NHG4" s="33"/>
      <c r="NHH4" s="33"/>
      <c r="NHI4" s="33"/>
      <c r="NHJ4" s="33"/>
      <c r="NHK4" s="33"/>
      <c r="NHL4" s="33"/>
      <c r="NHM4" s="33"/>
      <c r="NHN4" s="33"/>
      <c r="NHO4" s="33"/>
      <c r="NHP4" s="33"/>
      <c r="NHQ4" s="33"/>
      <c r="NHR4" s="33"/>
      <c r="NHS4" s="33"/>
      <c r="NHT4" s="33"/>
      <c r="NHU4" s="33"/>
      <c r="NHV4" s="33"/>
      <c r="NHW4" s="33"/>
      <c r="NHX4" s="33"/>
      <c r="NHY4" s="33"/>
      <c r="NHZ4" s="33"/>
      <c r="NIA4" s="33"/>
      <c r="NIB4" s="33"/>
      <c r="NIC4" s="33"/>
      <c r="NID4" s="33"/>
      <c r="NIE4" s="33"/>
      <c r="NIF4" s="33"/>
      <c r="NIG4" s="33"/>
      <c r="NIH4" s="33"/>
      <c r="NII4" s="33"/>
      <c r="NIJ4" s="33"/>
      <c r="NIK4" s="33"/>
      <c r="NIL4" s="33"/>
      <c r="NIM4" s="33"/>
      <c r="NIN4" s="33"/>
      <c r="NIO4" s="33"/>
      <c r="NIP4" s="33"/>
      <c r="NIQ4" s="33"/>
      <c r="NIR4" s="33"/>
      <c r="NIS4" s="33"/>
      <c r="NIT4" s="33"/>
      <c r="NIU4" s="33"/>
      <c r="NIV4" s="33"/>
      <c r="NIW4" s="33"/>
      <c r="NIX4" s="33"/>
      <c r="NIY4" s="33"/>
      <c r="NIZ4" s="33"/>
      <c r="NJA4" s="33"/>
      <c r="NJB4" s="33"/>
      <c r="NJC4" s="33"/>
      <c r="NJD4" s="33"/>
      <c r="NJE4" s="33"/>
      <c r="NJF4" s="33"/>
      <c r="NJG4" s="33"/>
      <c r="NJH4" s="33"/>
      <c r="NJI4" s="33"/>
      <c r="NJJ4" s="33"/>
      <c r="NJK4" s="33"/>
      <c r="NJL4" s="33"/>
      <c r="NJM4" s="33"/>
      <c r="NJN4" s="33"/>
      <c r="NJO4" s="33"/>
      <c r="NJP4" s="33"/>
      <c r="NJQ4" s="33"/>
      <c r="NJR4" s="33"/>
      <c r="NJS4" s="33"/>
      <c r="NJT4" s="33"/>
      <c r="NJU4" s="33"/>
      <c r="NJV4" s="33"/>
      <c r="NJW4" s="33"/>
      <c r="NJX4" s="33"/>
      <c r="NJY4" s="33"/>
      <c r="NJZ4" s="33"/>
      <c r="NKA4" s="33"/>
      <c r="NKB4" s="33"/>
      <c r="NKC4" s="33"/>
      <c r="NKD4" s="33"/>
      <c r="NKE4" s="33"/>
      <c r="NKF4" s="33"/>
      <c r="NKG4" s="33"/>
      <c r="NKH4" s="33"/>
      <c r="NKI4" s="33"/>
      <c r="NKJ4" s="33"/>
      <c r="NKK4" s="33"/>
      <c r="NKL4" s="33"/>
      <c r="NKM4" s="33"/>
      <c r="NKN4" s="33"/>
      <c r="NKO4" s="33"/>
      <c r="NKP4" s="33"/>
      <c r="NKQ4" s="33"/>
      <c r="NKR4" s="33"/>
      <c r="NKS4" s="33"/>
      <c r="NKT4" s="33"/>
      <c r="NKU4" s="33"/>
      <c r="NKV4" s="33"/>
      <c r="NKW4" s="33"/>
      <c r="NKX4" s="33"/>
      <c r="NKY4" s="33"/>
      <c r="NKZ4" s="33"/>
      <c r="NLA4" s="33"/>
      <c r="NLB4" s="33"/>
      <c r="NLC4" s="33"/>
      <c r="NLD4" s="33"/>
      <c r="NLE4" s="33"/>
      <c r="NLF4" s="33"/>
      <c r="NLG4" s="33"/>
      <c r="NLH4" s="33"/>
      <c r="NLI4" s="33"/>
      <c r="NLJ4" s="33"/>
      <c r="NLK4" s="33"/>
      <c r="NLL4" s="33"/>
      <c r="NLM4" s="33"/>
      <c r="NLN4" s="33"/>
      <c r="NLO4" s="33"/>
      <c r="NLP4" s="33"/>
      <c r="NLQ4" s="33"/>
      <c r="NLR4" s="33"/>
      <c r="NLS4" s="33"/>
      <c r="NLT4" s="33"/>
      <c r="NLU4" s="33"/>
      <c r="NLV4" s="33"/>
      <c r="NLW4" s="33"/>
      <c r="NLX4" s="33"/>
      <c r="NLY4" s="33"/>
      <c r="NLZ4" s="33"/>
      <c r="NMA4" s="33"/>
      <c r="NMB4" s="33"/>
      <c r="NMC4" s="33"/>
      <c r="NMD4" s="33"/>
      <c r="NME4" s="33"/>
      <c r="NMF4" s="33"/>
      <c r="NMG4" s="33"/>
      <c r="NMH4" s="33"/>
      <c r="NMI4" s="33"/>
      <c r="NMJ4" s="33"/>
      <c r="NMK4" s="33"/>
      <c r="NML4" s="33"/>
      <c r="NMM4" s="33"/>
      <c r="NMN4" s="33"/>
      <c r="NMO4" s="33"/>
      <c r="NMP4" s="33"/>
      <c r="NMQ4" s="33"/>
      <c r="NMR4" s="33"/>
      <c r="NMS4" s="33"/>
      <c r="NMT4" s="33"/>
      <c r="NMU4" s="33"/>
      <c r="NMV4" s="33"/>
      <c r="NMW4" s="33"/>
      <c r="NMX4" s="33"/>
      <c r="NMY4" s="33"/>
      <c r="NMZ4" s="33"/>
      <c r="NNA4" s="33"/>
      <c r="NNB4" s="33"/>
      <c r="NNC4" s="33"/>
      <c r="NND4" s="33"/>
      <c r="NNE4" s="33"/>
      <c r="NNF4" s="33"/>
      <c r="NNG4" s="33"/>
      <c r="NNH4" s="33"/>
      <c r="NNI4" s="33"/>
      <c r="NNJ4" s="33"/>
      <c r="NNK4" s="33"/>
      <c r="NNL4" s="33"/>
      <c r="NNM4" s="33"/>
      <c r="NNN4" s="33"/>
      <c r="NNO4" s="33"/>
      <c r="NNP4" s="33"/>
      <c r="NNQ4" s="33"/>
      <c r="NNR4" s="33"/>
      <c r="NNS4" s="33"/>
      <c r="NNT4" s="33"/>
      <c r="NNU4" s="33"/>
      <c r="NNV4" s="33"/>
      <c r="NNW4" s="33"/>
      <c r="NNX4" s="33"/>
      <c r="NNY4" s="33"/>
      <c r="NNZ4" s="33"/>
      <c r="NOA4" s="33"/>
      <c r="NOB4" s="33"/>
      <c r="NOC4" s="33"/>
      <c r="NOD4" s="33"/>
      <c r="NOE4" s="33"/>
      <c r="NOF4" s="33"/>
      <c r="NOG4" s="33"/>
      <c r="NOH4" s="33"/>
      <c r="NOI4" s="33"/>
      <c r="NOJ4" s="33"/>
      <c r="NOK4" s="33"/>
      <c r="NOL4" s="33"/>
      <c r="NOM4" s="33"/>
      <c r="NON4" s="33"/>
      <c r="NOO4" s="33"/>
      <c r="NOP4" s="33"/>
      <c r="NOQ4" s="33"/>
      <c r="NOR4" s="33"/>
      <c r="NOS4" s="33"/>
      <c r="NOT4" s="33"/>
      <c r="NOU4" s="33"/>
      <c r="NOV4" s="33"/>
      <c r="NOW4" s="33"/>
      <c r="NOX4" s="33"/>
      <c r="NOY4" s="33"/>
      <c r="NOZ4" s="33"/>
      <c r="NPA4" s="33"/>
      <c r="NPB4" s="33"/>
      <c r="NPC4" s="33"/>
      <c r="NPD4" s="33"/>
      <c r="NPE4" s="33"/>
      <c r="NPF4" s="33"/>
      <c r="NPG4" s="33"/>
      <c r="NPH4" s="33"/>
      <c r="NPI4" s="33"/>
      <c r="NPJ4" s="33"/>
      <c r="NPK4" s="33"/>
      <c r="NPL4" s="33"/>
      <c r="NPM4" s="33"/>
      <c r="NPN4" s="33"/>
      <c r="NPO4" s="33"/>
      <c r="NPP4" s="33"/>
      <c r="NPQ4" s="33"/>
      <c r="NPR4" s="33"/>
      <c r="NPS4" s="33"/>
      <c r="NPT4" s="33"/>
      <c r="NPU4" s="33"/>
      <c r="NPV4" s="33"/>
      <c r="NPW4" s="33"/>
      <c r="NPX4" s="33"/>
      <c r="NPY4" s="33"/>
      <c r="NPZ4" s="33"/>
      <c r="NQA4" s="33"/>
      <c r="NQB4" s="33"/>
      <c r="NQC4" s="33"/>
      <c r="NQD4" s="33"/>
      <c r="NQE4" s="33"/>
      <c r="NQF4" s="33"/>
      <c r="NQG4" s="33"/>
      <c r="NQH4" s="33"/>
      <c r="NQI4" s="33"/>
      <c r="NQJ4" s="33"/>
      <c r="NQK4" s="33"/>
      <c r="NQL4" s="33"/>
      <c r="NQM4" s="33"/>
      <c r="NQN4" s="33"/>
      <c r="NQO4" s="33"/>
      <c r="NQP4" s="33"/>
      <c r="NQQ4" s="33"/>
      <c r="NQR4" s="33"/>
      <c r="NQS4" s="33"/>
      <c r="NQT4" s="33"/>
      <c r="NQU4" s="33"/>
      <c r="NQV4" s="33"/>
      <c r="NQW4" s="33"/>
      <c r="NQX4" s="33"/>
      <c r="NQY4" s="33"/>
      <c r="NQZ4" s="33"/>
      <c r="NRA4" s="33"/>
      <c r="NRB4" s="33"/>
      <c r="NRC4" s="33"/>
      <c r="NRD4" s="33"/>
      <c r="NRE4" s="33"/>
      <c r="NRF4" s="33"/>
      <c r="NRG4" s="33"/>
      <c r="NRH4" s="33"/>
      <c r="NRI4" s="33"/>
      <c r="NRJ4" s="33"/>
      <c r="NRK4" s="33"/>
      <c r="NRL4" s="33"/>
      <c r="NRM4" s="33"/>
      <c r="NRN4" s="33"/>
      <c r="NRO4" s="33"/>
      <c r="NRP4" s="33"/>
      <c r="NRQ4" s="33"/>
      <c r="NRR4" s="33"/>
      <c r="NRS4" s="33"/>
      <c r="NRT4" s="33"/>
      <c r="NRU4" s="33"/>
      <c r="NRV4" s="33"/>
      <c r="NRW4" s="33"/>
      <c r="NRX4" s="33"/>
      <c r="NRY4" s="33"/>
      <c r="NRZ4" s="33"/>
      <c r="NSA4" s="33"/>
      <c r="NSB4" s="33"/>
      <c r="NSC4" s="33"/>
      <c r="NSD4" s="33"/>
      <c r="NSE4" s="33"/>
      <c r="NSF4" s="33"/>
      <c r="NSG4" s="33"/>
      <c r="NSH4" s="33"/>
      <c r="NSI4" s="33"/>
      <c r="NSJ4" s="33"/>
      <c r="NSK4" s="33"/>
      <c r="NSL4" s="33"/>
      <c r="NSM4" s="33"/>
      <c r="NSN4" s="33"/>
      <c r="NSO4" s="33"/>
      <c r="NSP4" s="33"/>
      <c r="NSQ4" s="33"/>
      <c r="NSR4" s="33"/>
      <c r="NSS4" s="33"/>
      <c r="NST4" s="33"/>
      <c r="NSU4" s="33"/>
      <c r="NSV4" s="33"/>
      <c r="NSW4" s="33"/>
      <c r="NSX4" s="33"/>
      <c r="NSY4" s="33"/>
      <c r="NSZ4" s="33"/>
      <c r="NTA4" s="33"/>
      <c r="NTB4" s="33"/>
      <c r="NTC4" s="33"/>
      <c r="NTD4" s="33"/>
      <c r="NTE4" s="33"/>
      <c r="NTF4" s="33"/>
      <c r="NTG4" s="33"/>
      <c r="NTH4" s="33"/>
      <c r="NTI4" s="33"/>
      <c r="NTJ4" s="33"/>
      <c r="NTK4" s="33"/>
      <c r="NTL4" s="33"/>
      <c r="NTM4" s="33"/>
      <c r="NTN4" s="33"/>
      <c r="NTO4" s="33"/>
      <c r="NTP4" s="33"/>
      <c r="NTQ4" s="33"/>
      <c r="NTR4" s="33"/>
      <c r="NTS4" s="33"/>
      <c r="NTT4" s="33"/>
      <c r="NTU4" s="33"/>
      <c r="NTV4" s="33"/>
      <c r="NTW4" s="33"/>
      <c r="NTX4" s="33"/>
      <c r="NTY4" s="33"/>
      <c r="NTZ4" s="33"/>
      <c r="NUA4" s="33"/>
      <c r="NUB4" s="33"/>
      <c r="NUC4" s="33"/>
      <c r="NUD4" s="33"/>
      <c r="NUE4" s="33"/>
      <c r="NUF4" s="33"/>
      <c r="NUG4" s="33"/>
      <c r="NUH4" s="33"/>
      <c r="NUI4" s="33"/>
      <c r="NUJ4" s="33"/>
      <c r="NUK4" s="33"/>
      <c r="NUL4" s="33"/>
      <c r="NUM4" s="33"/>
      <c r="NUN4" s="33"/>
      <c r="NUO4" s="33"/>
      <c r="NUP4" s="33"/>
      <c r="NUQ4" s="33"/>
      <c r="NUR4" s="33"/>
      <c r="NUS4" s="33"/>
      <c r="NUT4" s="33"/>
      <c r="NUU4" s="33"/>
      <c r="NUV4" s="33"/>
      <c r="NUW4" s="33"/>
      <c r="NUX4" s="33"/>
      <c r="NUY4" s="33"/>
      <c r="NUZ4" s="33"/>
      <c r="NVA4" s="33"/>
      <c r="NVB4" s="33"/>
      <c r="NVC4" s="33"/>
      <c r="NVD4" s="33"/>
      <c r="NVE4" s="33"/>
      <c r="NVF4" s="33"/>
      <c r="NVG4" s="33"/>
      <c r="NVH4" s="33"/>
      <c r="NVI4" s="33"/>
      <c r="NVJ4" s="33"/>
      <c r="NVK4" s="33"/>
      <c r="NVL4" s="33"/>
      <c r="NVM4" s="33"/>
      <c r="NVN4" s="33"/>
      <c r="NVO4" s="33"/>
      <c r="NVP4" s="33"/>
      <c r="NVQ4" s="33"/>
      <c r="NVR4" s="33"/>
      <c r="NVS4" s="33"/>
      <c r="NVT4" s="33"/>
      <c r="NVU4" s="33"/>
      <c r="NVV4" s="33"/>
      <c r="NVW4" s="33"/>
      <c r="NVX4" s="33"/>
      <c r="NVY4" s="33"/>
      <c r="NVZ4" s="33"/>
      <c r="NWA4" s="33"/>
      <c r="NWB4" s="33"/>
      <c r="NWC4" s="33"/>
      <c r="NWD4" s="33"/>
      <c r="NWE4" s="33"/>
      <c r="NWF4" s="33"/>
      <c r="NWG4" s="33"/>
      <c r="NWH4" s="33"/>
      <c r="NWI4" s="33"/>
      <c r="NWJ4" s="33"/>
      <c r="NWK4" s="33"/>
      <c r="NWL4" s="33"/>
      <c r="NWM4" s="33"/>
      <c r="NWN4" s="33"/>
      <c r="NWO4" s="33"/>
      <c r="NWP4" s="33"/>
      <c r="NWQ4" s="33"/>
      <c r="NWR4" s="33"/>
      <c r="NWS4" s="33"/>
      <c r="NWT4" s="33"/>
      <c r="NWU4" s="33"/>
      <c r="NWV4" s="33"/>
      <c r="NWW4" s="33"/>
      <c r="NWX4" s="33"/>
      <c r="NWY4" s="33"/>
      <c r="NWZ4" s="33"/>
      <c r="NXA4" s="33"/>
      <c r="NXB4" s="33"/>
      <c r="NXC4" s="33"/>
      <c r="NXD4" s="33"/>
      <c r="NXE4" s="33"/>
      <c r="NXF4" s="33"/>
      <c r="NXG4" s="33"/>
      <c r="NXH4" s="33"/>
      <c r="NXI4" s="33"/>
      <c r="NXJ4" s="33"/>
      <c r="NXK4" s="33"/>
      <c r="NXL4" s="33"/>
      <c r="NXM4" s="33"/>
      <c r="NXN4" s="33"/>
      <c r="NXO4" s="33"/>
      <c r="NXP4" s="33"/>
      <c r="NXQ4" s="33"/>
      <c r="NXR4" s="33"/>
      <c r="NXS4" s="33"/>
      <c r="NXT4" s="33"/>
      <c r="NXU4" s="33"/>
      <c r="NXV4" s="33"/>
      <c r="NXW4" s="33"/>
      <c r="NXX4" s="33"/>
      <c r="NXY4" s="33"/>
      <c r="NXZ4" s="33"/>
      <c r="NYA4" s="33"/>
      <c r="NYB4" s="33"/>
      <c r="NYC4" s="33"/>
      <c r="NYD4" s="33"/>
      <c r="NYE4" s="33"/>
      <c r="NYF4" s="33"/>
      <c r="NYG4" s="33"/>
      <c r="NYH4" s="33"/>
      <c r="NYI4" s="33"/>
      <c r="NYJ4" s="33"/>
      <c r="NYK4" s="33"/>
      <c r="NYL4" s="33"/>
      <c r="NYM4" s="33"/>
      <c r="NYN4" s="33"/>
      <c r="NYO4" s="33"/>
      <c r="NYP4" s="33"/>
      <c r="NYQ4" s="33"/>
      <c r="NYR4" s="33"/>
      <c r="NYS4" s="33"/>
      <c r="NYT4" s="33"/>
      <c r="NYU4" s="33"/>
      <c r="NYV4" s="33"/>
      <c r="NYW4" s="33"/>
      <c r="NYX4" s="33"/>
      <c r="NYY4" s="33"/>
      <c r="NYZ4" s="33"/>
      <c r="NZA4" s="33"/>
      <c r="NZB4" s="33"/>
      <c r="NZC4" s="33"/>
      <c r="NZD4" s="33"/>
      <c r="NZE4" s="33"/>
      <c r="NZF4" s="33"/>
      <c r="NZG4" s="33"/>
      <c r="NZH4" s="33"/>
      <c r="NZI4" s="33"/>
      <c r="NZJ4" s="33"/>
      <c r="NZK4" s="33"/>
      <c r="NZL4" s="33"/>
      <c r="NZM4" s="33"/>
      <c r="NZN4" s="33"/>
      <c r="NZO4" s="33"/>
      <c r="NZP4" s="33"/>
      <c r="NZQ4" s="33"/>
      <c r="NZR4" s="33"/>
      <c r="NZS4" s="33"/>
      <c r="NZT4" s="33"/>
      <c r="NZU4" s="33"/>
      <c r="NZV4" s="33"/>
      <c r="NZW4" s="33"/>
      <c r="NZX4" s="33"/>
      <c r="NZY4" s="33"/>
      <c r="NZZ4" s="33"/>
      <c r="OAA4" s="33"/>
      <c r="OAB4" s="33"/>
      <c r="OAC4" s="33"/>
      <c r="OAD4" s="33"/>
      <c r="OAE4" s="33"/>
      <c r="OAF4" s="33"/>
      <c r="OAG4" s="33"/>
      <c r="OAH4" s="33"/>
      <c r="OAI4" s="33"/>
      <c r="OAJ4" s="33"/>
      <c r="OAK4" s="33"/>
      <c r="OAL4" s="33"/>
      <c r="OAM4" s="33"/>
      <c r="OAN4" s="33"/>
      <c r="OAO4" s="33"/>
      <c r="OAP4" s="33"/>
      <c r="OAQ4" s="33"/>
      <c r="OAR4" s="33"/>
      <c r="OAS4" s="33"/>
      <c r="OAT4" s="33"/>
      <c r="OAU4" s="33"/>
      <c r="OAV4" s="33"/>
      <c r="OAW4" s="33"/>
      <c r="OAX4" s="33"/>
      <c r="OAY4" s="33"/>
      <c r="OAZ4" s="33"/>
      <c r="OBA4" s="33"/>
      <c r="OBB4" s="33"/>
      <c r="OBC4" s="33"/>
      <c r="OBD4" s="33"/>
      <c r="OBE4" s="33"/>
      <c r="OBF4" s="33"/>
      <c r="OBG4" s="33"/>
      <c r="OBH4" s="33"/>
      <c r="OBI4" s="33"/>
      <c r="OBJ4" s="33"/>
      <c r="OBK4" s="33"/>
      <c r="OBL4" s="33"/>
      <c r="OBM4" s="33"/>
      <c r="OBN4" s="33"/>
      <c r="OBO4" s="33"/>
      <c r="OBP4" s="33"/>
      <c r="OBQ4" s="33"/>
      <c r="OBR4" s="33"/>
      <c r="OBS4" s="33"/>
      <c r="OBT4" s="33"/>
      <c r="OBU4" s="33"/>
      <c r="OBV4" s="33"/>
      <c r="OBW4" s="33"/>
      <c r="OBX4" s="33"/>
      <c r="OBY4" s="33"/>
      <c r="OBZ4" s="33"/>
      <c r="OCA4" s="33"/>
      <c r="OCB4" s="33"/>
      <c r="OCC4" s="33"/>
      <c r="OCD4" s="33"/>
      <c r="OCE4" s="33"/>
      <c r="OCF4" s="33"/>
      <c r="OCG4" s="33"/>
      <c r="OCH4" s="33"/>
      <c r="OCI4" s="33"/>
      <c r="OCJ4" s="33"/>
      <c r="OCK4" s="33"/>
      <c r="OCL4" s="33"/>
      <c r="OCM4" s="33"/>
      <c r="OCN4" s="33"/>
      <c r="OCO4" s="33"/>
      <c r="OCP4" s="33"/>
      <c r="OCQ4" s="33"/>
      <c r="OCR4" s="33"/>
      <c r="OCS4" s="33"/>
      <c r="OCT4" s="33"/>
      <c r="OCU4" s="33"/>
      <c r="OCV4" s="33"/>
      <c r="OCW4" s="33"/>
      <c r="OCX4" s="33"/>
      <c r="OCY4" s="33"/>
      <c r="OCZ4" s="33"/>
      <c r="ODA4" s="33"/>
      <c r="ODB4" s="33"/>
      <c r="ODC4" s="33"/>
      <c r="ODD4" s="33"/>
      <c r="ODE4" s="33"/>
      <c r="ODF4" s="33"/>
      <c r="ODG4" s="33"/>
      <c r="ODH4" s="33"/>
      <c r="ODI4" s="33"/>
      <c r="ODJ4" s="33"/>
      <c r="ODK4" s="33"/>
      <c r="ODL4" s="33"/>
      <c r="ODM4" s="33"/>
      <c r="ODN4" s="33"/>
      <c r="ODO4" s="33"/>
      <c r="ODP4" s="33"/>
      <c r="ODQ4" s="33"/>
      <c r="ODR4" s="33"/>
      <c r="ODS4" s="33"/>
      <c r="ODT4" s="33"/>
      <c r="ODU4" s="33"/>
      <c r="ODV4" s="33"/>
      <c r="ODW4" s="33"/>
      <c r="ODX4" s="33"/>
      <c r="ODY4" s="33"/>
      <c r="ODZ4" s="33"/>
      <c r="OEA4" s="33"/>
      <c r="OEB4" s="33"/>
      <c r="OEC4" s="33"/>
      <c r="OED4" s="33"/>
      <c r="OEE4" s="33"/>
      <c r="OEF4" s="33"/>
      <c r="OEG4" s="33"/>
      <c r="OEH4" s="33"/>
      <c r="OEI4" s="33"/>
      <c r="OEJ4" s="33"/>
      <c r="OEK4" s="33"/>
      <c r="OEL4" s="33"/>
      <c r="OEM4" s="33"/>
      <c r="OEN4" s="33"/>
      <c r="OEO4" s="33"/>
      <c r="OEP4" s="33"/>
      <c r="OEQ4" s="33"/>
      <c r="OER4" s="33"/>
      <c r="OES4" s="33"/>
      <c r="OET4" s="33"/>
      <c r="OEU4" s="33"/>
      <c r="OEV4" s="33"/>
      <c r="OEW4" s="33"/>
      <c r="OEX4" s="33"/>
      <c r="OEY4" s="33"/>
      <c r="OEZ4" s="33"/>
      <c r="OFA4" s="33"/>
      <c r="OFB4" s="33"/>
      <c r="OFC4" s="33"/>
      <c r="OFD4" s="33"/>
      <c r="OFE4" s="33"/>
      <c r="OFF4" s="33"/>
      <c r="OFG4" s="33"/>
      <c r="OFH4" s="33"/>
      <c r="OFI4" s="33"/>
      <c r="OFJ4" s="33"/>
      <c r="OFK4" s="33"/>
      <c r="OFL4" s="33"/>
      <c r="OFM4" s="33"/>
      <c r="OFN4" s="33"/>
      <c r="OFO4" s="33"/>
      <c r="OFP4" s="33"/>
      <c r="OFQ4" s="33"/>
      <c r="OFR4" s="33"/>
      <c r="OFS4" s="33"/>
      <c r="OFT4" s="33"/>
      <c r="OFU4" s="33"/>
      <c r="OFV4" s="33"/>
      <c r="OFW4" s="33"/>
      <c r="OFX4" s="33"/>
      <c r="OFY4" s="33"/>
      <c r="OFZ4" s="33"/>
      <c r="OGA4" s="33"/>
      <c r="OGB4" s="33"/>
      <c r="OGC4" s="33"/>
      <c r="OGD4" s="33"/>
      <c r="OGE4" s="33"/>
      <c r="OGF4" s="33"/>
      <c r="OGG4" s="33"/>
      <c r="OGH4" s="33"/>
      <c r="OGI4" s="33"/>
      <c r="OGJ4" s="33"/>
      <c r="OGK4" s="33"/>
      <c r="OGL4" s="33"/>
      <c r="OGM4" s="33"/>
      <c r="OGN4" s="33"/>
      <c r="OGO4" s="33"/>
      <c r="OGP4" s="33"/>
      <c r="OGQ4" s="33"/>
      <c r="OGR4" s="33"/>
      <c r="OGS4" s="33"/>
      <c r="OGT4" s="33"/>
      <c r="OGU4" s="33"/>
      <c r="OGV4" s="33"/>
      <c r="OGW4" s="33"/>
      <c r="OGX4" s="33"/>
      <c r="OGY4" s="33"/>
      <c r="OGZ4" s="33"/>
      <c r="OHA4" s="33"/>
      <c r="OHB4" s="33"/>
      <c r="OHC4" s="33"/>
      <c r="OHD4" s="33"/>
      <c r="OHE4" s="33"/>
      <c r="OHF4" s="33"/>
      <c r="OHG4" s="33"/>
      <c r="OHH4" s="33"/>
      <c r="OHI4" s="33"/>
      <c r="OHJ4" s="33"/>
      <c r="OHK4" s="33"/>
      <c r="OHL4" s="33"/>
      <c r="OHM4" s="33"/>
      <c r="OHN4" s="33"/>
      <c r="OHO4" s="33"/>
      <c r="OHP4" s="33"/>
      <c r="OHQ4" s="33"/>
      <c r="OHR4" s="33"/>
      <c r="OHS4" s="33"/>
      <c r="OHT4" s="33"/>
      <c r="OHU4" s="33"/>
      <c r="OHV4" s="33"/>
      <c r="OHW4" s="33"/>
      <c r="OHX4" s="33"/>
      <c r="OHY4" s="33"/>
      <c r="OHZ4" s="33"/>
      <c r="OIA4" s="33"/>
      <c r="OIB4" s="33"/>
      <c r="OIC4" s="33"/>
      <c r="OID4" s="33"/>
      <c r="OIE4" s="33"/>
      <c r="OIF4" s="33"/>
      <c r="OIG4" s="33"/>
      <c r="OIH4" s="33"/>
      <c r="OII4" s="33"/>
      <c r="OIJ4" s="33"/>
      <c r="OIK4" s="33"/>
      <c r="OIL4" s="33"/>
      <c r="OIM4" s="33"/>
      <c r="OIN4" s="33"/>
      <c r="OIO4" s="33"/>
      <c r="OIP4" s="33"/>
      <c r="OIQ4" s="33"/>
      <c r="OIR4" s="33"/>
      <c r="OIS4" s="33"/>
      <c r="OIT4" s="33"/>
      <c r="OIU4" s="33"/>
      <c r="OIV4" s="33"/>
      <c r="OIW4" s="33"/>
      <c r="OIX4" s="33"/>
      <c r="OIY4" s="33"/>
      <c r="OIZ4" s="33"/>
      <c r="OJA4" s="33"/>
      <c r="OJB4" s="33"/>
      <c r="OJC4" s="33"/>
      <c r="OJD4" s="33"/>
      <c r="OJE4" s="33"/>
      <c r="OJF4" s="33"/>
      <c r="OJG4" s="33"/>
      <c r="OJH4" s="33"/>
      <c r="OJI4" s="33"/>
      <c r="OJJ4" s="33"/>
      <c r="OJK4" s="33"/>
      <c r="OJL4" s="33"/>
      <c r="OJM4" s="33"/>
      <c r="OJN4" s="33"/>
      <c r="OJO4" s="33"/>
      <c r="OJP4" s="33"/>
      <c r="OJQ4" s="33"/>
      <c r="OJR4" s="33"/>
      <c r="OJS4" s="33"/>
      <c r="OJT4" s="33"/>
      <c r="OJU4" s="33"/>
      <c r="OJV4" s="33"/>
      <c r="OJW4" s="33"/>
      <c r="OJX4" s="33"/>
      <c r="OJY4" s="33"/>
      <c r="OJZ4" s="33"/>
      <c r="OKA4" s="33"/>
      <c r="OKB4" s="33"/>
      <c r="OKC4" s="33"/>
      <c r="OKD4" s="33"/>
      <c r="OKE4" s="33"/>
      <c r="OKF4" s="33"/>
      <c r="OKG4" s="33"/>
      <c r="OKH4" s="33"/>
      <c r="OKI4" s="33"/>
      <c r="OKJ4" s="33"/>
      <c r="OKK4" s="33"/>
      <c r="OKL4" s="33"/>
      <c r="OKM4" s="33"/>
      <c r="OKN4" s="33"/>
      <c r="OKO4" s="33"/>
      <c r="OKP4" s="33"/>
      <c r="OKQ4" s="33"/>
      <c r="OKR4" s="33"/>
      <c r="OKS4" s="33"/>
      <c r="OKT4" s="33"/>
      <c r="OKU4" s="33"/>
      <c r="OKV4" s="33"/>
      <c r="OKW4" s="33"/>
      <c r="OKX4" s="33"/>
      <c r="OKY4" s="33"/>
      <c r="OKZ4" s="33"/>
      <c r="OLA4" s="33"/>
      <c r="OLB4" s="33"/>
      <c r="OLC4" s="33"/>
      <c r="OLD4" s="33"/>
      <c r="OLE4" s="33"/>
      <c r="OLF4" s="33"/>
      <c r="OLG4" s="33"/>
      <c r="OLH4" s="33"/>
      <c r="OLI4" s="33"/>
      <c r="OLJ4" s="33"/>
      <c r="OLK4" s="33"/>
      <c r="OLL4" s="33"/>
      <c r="OLM4" s="33"/>
      <c r="OLN4" s="33"/>
      <c r="OLO4" s="33"/>
      <c r="OLP4" s="33"/>
      <c r="OLQ4" s="33"/>
      <c r="OLR4" s="33"/>
      <c r="OLS4" s="33"/>
      <c r="OLT4" s="33"/>
      <c r="OLU4" s="33"/>
      <c r="OLV4" s="33"/>
      <c r="OLW4" s="33"/>
      <c r="OLX4" s="33"/>
      <c r="OLY4" s="33"/>
      <c r="OLZ4" s="33"/>
      <c r="OMA4" s="33"/>
      <c r="OMB4" s="33"/>
      <c r="OMC4" s="33"/>
      <c r="OMD4" s="33"/>
      <c r="OME4" s="33"/>
      <c r="OMF4" s="33"/>
      <c r="OMG4" s="33"/>
      <c r="OMH4" s="33"/>
      <c r="OMI4" s="33"/>
      <c r="OMJ4" s="33"/>
      <c r="OMK4" s="33"/>
      <c r="OML4" s="33"/>
      <c r="OMM4" s="33"/>
      <c r="OMN4" s="33"/>
      <c r="OMO4" s="33"/>
      <c r="OMP4" s="33"/>
      <c r="OMQ4" s="33"/>
      <c r="OMR4" s="33"/>
      <c r="OMS4" s="33"/>
      <c r="OMT4" s="33"/>
      <c r="OMU4" s="33"/>
      <c r="OMV4" s="33"/>
      <c r="OMW4" s="33"/>
      <c r="OMX4" s="33"/>
      <c r="OMY4" s="33"/>
      <c r="OMZ4" s="33"/>
      <c r="ONA4" s="33"/>
      <c r="ONB4" s="33"/>
      <c r="ONC4" s="33"/>
      <c r="OND4" s="33"/>
      <c r="ONE4" s="33"/>
      <c r="ONF4" s="33"/>
      <c r="ONG4" s="33"/>
      <c r="ONH4" s="33"/>
      <c r="ONI4" s="33"/>
      <c r="ONJ4" s="33"/>
      <c r="ONK4" s="33"/>
      <c r="ONL4" s="33"/>
      <c r="ONM4" s="33"/>
      <c r="ONN4" s="33"/>
      <c r="ONO4" s="33"/>
      <c r="ONP4" s="33"/>
      <c r="ONQ4" s="33"/>
      <c r="ONR4" s="33"/>
      <c r="ONS4" s="33"/>
      <c r="ONT4" s="33"/>
      <c r="ONU4" s="33"/>
      <c r="ONV4" s="33"/>
      <c r="ONW4" s="33"/>
      <c r="ONX4" s="33"/>
      <c r="ONY4" s="33"/>
      <c r="ONZ4" s="33"/>
      <c r="OOA4" s="33"/>
      <c r="OOB4" s="33"/>
      <c r="OOC4" s="33"/>
      <c r="OOD4" s="33"/>
      <c r="OOE4" s="33"/>
      <c r="OOF4" s="33"/>
      <c r="OOG4" s="33"/>
      <c r="OOH4" s="33"/>
      <c r="OOI4" s="33"/>
      <c r="OOJ4" s="33"/>
      <c r="OOK4" s="33"/>
      <c r="OOL4" s="33"/>
      <c r="OOM4" s="33"/>
      <c r="OON4" s="33"/>
      <c r="OOO4" s="33"/>
      <c r="OOP4" s="33"/>
      <c r="OOQ4" s="33"/>
      <c r="OOR4" s="33"/>
      <c r="OOS4" s="33"/>
      <c r="OOT4" s="33"/>
      <c r="OOU4" s="33"/>
      <c r="OOV4" s="33"/>
      <c r="OOW4" s="33"/>
      <c r="OOX4" s="33"/>
      <c r="OOY4" s="33"/>
      <c r="OOZ4" s="33"/>
      <c r="OPA4" s="33"/>
      <c r="OPB4" s="33"/>
      <c r="OPC4" s="33"/>
      <c r="OPD4" s="33"/>
      <c r="OPE4" s="33"/>
      <c r="OPF4" s="33"/>
      <c r="OPG4" s="33"/>
      <c r="OPH4" s="33"/>
      <c r="OPI4" s="33"/>
      <c r="OPJ4" s="33"/>
      <c r="OPK4" s="33"/>
      <c r="OPL4" s="33"/>
      <c r="OPM4" s="33"/>
      <c r="OPN4" s="33"/>
      <c r="OPO4" s="33"/>
      <c r="OPP4" s="33"/>
      <c r="OPQ4" s="33"/>
      <c r="OPR4" s="33"/>
      <c r="OPS4" s="33"/>
      <c r="OPT4" s="33"/>
      <c r="OPU4" s="33"/>
      <c r="OPV4" s="33"/>
      <c r="OPW4" s="33"/>
      <c r="OPX4" s="33"/>
      <c r="OPY4" s="33"/>
      <c r="OPZ4" s="33"/>
      <c r="OQA4" s="33"/>
      <c r="OQB4" s="33"/>
      <c r="OQC4" s="33"/>
      <c r="OQD4" s="33"/>
      <c r="OQE4" s="33"/>
      <c r="OQF4" s="33"/>
      <c r="OQG4" s="33"/>
      <c r="OQH4" s="33"/>
      <c r="OQI4" s="33"/>
      <c r="OQJ4" s="33"/>
      <c r="OQK4" s="33"/>
      <c r="OQL4" s="33"/>
      <c r="OQM4" s="33"/>
      <c r="OQN4" s="33"/>
      <c r="OQO4" s="33"/>
      <c r="OQP4" s="33"/>
      <c r="OQQ4" s="33"/>
      <c r="OQR4" s="33"/>
      <c r="OQS4" s="33"/>
      <c r="OQT4" s="33"/>
      <c r="OQU4" s="33"/>
      <c r="OQV4" s="33"/>
      <c r="OQW4" s="33"/>
      <c r="OQX4" s="33"/>
      <c r="OQY4" s="33"/>
      <c r="OQZ4" s="33"/>
      <c r="ORA4" s="33"/>
      <c r="ORB4" s="33"/>
      <c r="ORC4" s="33"/>
      <c r="ORD4" s="33"/>
      <c r="ORE4" s="33"/>
      <c r="ORF4" s="33"/>
      <c r="ORG4" s="33"/>
      <c r="ORH4" s="33"/>
      <c r="ORI4" s="33"/>
      <c r="ORJ4" s="33"/>
      <c r="ORK4" s="33"/>
      <c r="ORL4" s="33"/>
      <c r="ORM4" s="33"/>
      <c r="ORN4" s="33"/>
      <c r="ORO4" s="33"/>
      <c r="ORP4" s="33"/>
      <c r="ORQ4" s="33"/>
      <c r="ORR4" s="33"/>
      <c r="ORS4" s="33"/>
      <c r="ORT4" s="33"/>
      <c r="ORU4" s="33"/>
      <c r="ORV4" s="33"/>
      <c r="ORW4" s="33"/>
      <c r="ORX4" s="33"/>
      <c r="ORY4" s="33"/>
      <c r="ORZ4" s="33"/>
      <c r="OSA4" s="33"/>
      <c r="OSB4" s="33"/>
      <c r="OSC4" s="33"/>
      <c r="OSD4" s="33"/>
      <c r="OSE4" s="33"/>
      <c r="OSF4" s="33"/>
      <c r="OSG4" s="33"/>
      <c r="OSH4" s="33"/>
      <c r="OSI4" s="33"/>
      <c r="OSJ4" s="33"/>
      <c r="OSK4" s="33"/>
      <c r="OSL4" s="33"/>
      <c r="OSM4" s="33"/>
      <c r="OSN4" s="33"/>
      <c r="OSO4" s="33"/>
      <c r="OSP4" s="33"/>
      <c r="OSQ4" s="33"/>
      <c r="OSR4" s="33"/>
      <c r="OSS4" s="33"/>
      <c r="OST4" s="33"/>
      <c r="OSU4" s="33"/>
      <c r="OSV4" s="33"/>
      <c r="OSW4" s="33"/>
      <c r="OSX4" s="33"/>
      <c r="OSY4" s="33"/>
      <c r="OSZ4" s="33"/>
      <c r="OTA4" s="33"/>
      <c r="OTB4" s="33"/>
      <c r="OTC4" s="33"/>
      <c r="OTD4" s="33"/>
      <c r="OTE4" s="33"/>
      <c r="OTF4" s="33"/>
      <c r="OTG4" s="33"/>
      <c r="OTH4" s="33"/>
      <c r="OTI4" s="33"/>
      <c r="OTJ4" s="33"/>
      <c r="OTK4" s="33"/>
      <c r="OTL4" s="33"/>
      <c r="OTM4" s="33"/>
      <c r="OTN4" s="33"/>
      <c r="OTO4" s="33"/>
      <c r="OTP4" s="33"/>
      <c r="OTQ4" s="33"/>
      <c r="OTR4" s="33"/>
      <c r="OTS4" s="33"/>
      <c r="OTT4" s="33"/>
      <c r="OTU4" s="33"/>
      <c r="OTV4" s="33"/>
      <c r="OTW4" s="33"/>
      <c r="OTX4" s="33"/>
      <c r="OTY4" s="33"/>
      <c r="OTZ4" s="33"/>
      <c r="OUA4" s="33"/>
      <c r="OUB4" s="33"/>
      <c r="OUC4" s="33"/>
      <c r="OUD4" s="33"/>
      <c r="OUE4" s="33"/>
      <c r="OUF4" s="33"/>
      <c r="OUG4" s="33"/>
      <c r="OUH4" s="33"/>
      <c r="OUI4" s="33"/>
      <c r="OUJ4" s="33"/>
      <c r="OUK4" s="33"/>
      <c r="OUL4" s="33"/>
      <c r="OUM4" s="33"/>
      <c r="OUN4" s="33"/>
      <c r="OUO4" s="33"/>
      <c r="OUP4" s="33"/>
      <c r="OUQ4" s="33"/>
      <c r="OUR4" s="33"/>
      <c r="OUS4" s="33"/>
      <c r="OUT4" s="33"/>
      <c r="OUU4" s="33"/>
      <c r="OUV4" s="33"/>
      <c r="OUW4" s="33"/>
      <c r="OUX4" s="33"/>
      <c r="OUY4" s="33"/>
      <c r="OUZ4" s="33"/>
      <c r="OVA4" s="33"/>
      <c r="OVB4" s="33"/>
      <c r="OVC4" s="33"/>
      <c r="OVD4" s="33"/>
      <c r="OVE4" s="33"/>
      <c r="OVF4" s="33"/>
      <c r="OVG4" s="33"/>
      <c r="OVH4" s="33"/>
      <c r="OVI4" s="33"/>
      <c r="OVJ4" s="33"/>
      <c r="OVK4" s="33"/>
      <c r="OVL4" s="33"/>
      <c r="OVM4" s="33"/>
      <c r="OVN4" s="33"/>
      <c r="OVO4" s="33"/>
      <c r="OVP4" s="33"/>
      <c r="OVQ4" s="33"/>
      <c r="OVR4" s="33"/>
      <c r="OVS4" s="33"/>
      <c r="OVT4" s="33"/>
      <c r="OVU4" s="33"/>
      <c r="OVV4" s="33"/>
      <c r="OVW4" s="33"/>
      <c r="OVX4" s="33"/>
      <c r="OVY4" s="33"/>
      <c r="OVZ4" s="33"/>
      <c r="OWA4" s="33"/>
      <c r="OWB4" s="33"/>
      <c r="OWC4" s="33"/>
      <c r="OWD4" s="33"/>
      <c r="OWE4" s="33"/>
      <c r="OWF4" s="33"/>
      <c r="OWG4" s="33"/>
      <c r="OWH4" s="33"/>
      <c r="OWI4" s="33"/>
      <c r="OWJ4" s="33"/>
      <c r="OWK4" s="33"/>
      <c r="OWL4" s="33"/>
      <c r="OWM4" s="33"/>
      <c r="OWN4" s="33"/>
      <c r="OWO4" s="33"/>
      <c r="OWP4" s="33"/>
      <c r="OWQ4" s="33"/>
      <c r="OWR4" s="33"/>
      <c r="OWS4" s="33"/>
      <c r="OWT4" s="33"/>
      <c r="OWU4" s="33"/>
      <c r="OWV4" s="33"/>
      <c r="OWW4" s="33"/>
      <c r="OWX4" s="33"/>
      <c r="OWY4" s="33"/>
      <c r="OWZ4" s="33"/>
      <c r="OXA4" s="33"/>
      <c r="OXB4" s="33"/>
      <c r="OXC4" s="33"/>
      <c r="OXD4" s="33"/>
      <c r="OXE4" s="33"/>
      <c r="OXF4" s="33"/>
      <c r="OXG4" s="33"/>
      <c r="OXH4" s="33"/>
      <c r="OXI4" s="33"/>
      <c r="OXJ4" s="33"/>
      <c r="OXK4" s="33"/>
      <c r="OXL4" s="33"/>
      <c r="OXM4" s="33"/>
      <c r="OXN4" s="33"/>
      <c r="OXO4" s="33"/>
      <c r="OXP4" s="33"/>
      <c r="OXQ4" s="33"/>
      <c r="OXR4" s="33"/>
      <c r="OXS4" s="33"/>
      <c r="OXT4" s="33"/>
      <c r="OXU4" s="33"/>
      <c r="OXV4" s="33"/>
      <c r="OXW4" s="33"/>
      <c r="OXX4" s="33"/>
      <c r="OXY4" s="33"/>
      <c r="OXZ4" s="33"/>
      <c r="OYA4" s="33"/>
      <c r="OYB4" s="33"/>
      <c r="OYC4" s="33"/>
      <c r="OYD4" s="33"/>
      <c r="OYE4" s="33"/>
      <c r="OYF4" s="33"/>
      <c r="OYG4" s="33"/>
      <c r="OYH4" s="33"/>
      <c r="OYI4" s="33"/>
      <c r="OYJ4" s="33"/>
      <c r="OYK4" s="33"/>
      <c r="OYL4" s="33"/>
      <c r="OYM4" s="33"/>
      <c r="OYN4" s="33"/>
      <c r="OYO4" s="33"/>
      <c r="OYP4" s="33"/>
      <c r="OYQ4" s="33"/>
      <c r="OYR4" s="33"/>
      <c r="OYS4" s="33"/>
      <c r="OYT4" s="33"/>
      <c r="OYU4" s="33"/>
      <c r="OYV4" s="33"/>
      <c r="OYW4" s="33"/>
      <c r="OYX4" s="33"/>
      <c r="OYY4" s="33"/>
      <c r="OYZ4" s="33"/>
      <c r="OZA4" s="33"/>
      <c r="OZB4" s="33"/>
      <c r="OZC4" s="33"/>
      <c r="OZD4" s="33"/>
      <c r="OZE4" s="33"/>
      <c r="OZF4" s="33"/>
      <c r="OZG4" s="33"/>
      <c r="OZH4" s="33"/>
      <c r="OZI4" s="33"/>
      <c r="OZJ4" s="33"/>
      <c r="OZK4" s="33"/>
      <c r="OZL4" s="33"/>
      <c r="OZM4" s="33"/>
      <c r="OZN4" s="33"/>
      <c r="OZO4" s="33"/>
      <c r="OZP4" s="33"/>
      <c r="OZQ4" s="33"/>
      <c r="OZR4" s="33"/>
      <c r="OZS4" s="33"/>
      <c r="OZT4" s="33"/>
      <c r="OZU4" s="33"/>
      <c r="OZV4" s="33"/>
      <c r="OZW4" s="33"/>
      <c r="OZX4" s="33"/>
      <c r="OZY4" s="33"/>
      <c r="OZZ4" s="33"/>
      <c r="PAA4" s="33"/>
      <c r="PAB4" s="33"/>
      <c r="PAC4" s="33"/>
      <c r="PAD4" s="33"/>
      <c r="PAE4" s="33"/>
      <c r="PAF4" s="33"/>
      <c r="PAG4" s="33"/>
      <c r="PAH4" s="33"/>
      <c r="PAI4" s="33"/>
      <c r="PAJ4" s="33"/>
      <c r="PAK4" s="33"/>
      <c r="PAL4" s="33"/>
      <c r="PAM4" s="33"/>
      <c r="PAN4" s="33"/>
      <c r="PAO4" s="33"/>
      <c r="PAP4" s="33"/>
      <c r="PAQ4" s="33"/>
      <c r="PAR4" s="33"/>
      <c r="PAS4" s="33"/>
      <c r="PAT4" s="33"/>
      <c r="PAU4" s="33"/>
      <c r="PAV4" s="33"/>
      <c r="PAW4" s="33"/>
      <c r="PAX4" s="33"/>
      <c r="PAY4" s="33"/>
      <c r="PAZ4" s="33"/>
      <c r="PBA4" s="33"/>
      <c r="PBB4" s="33"/>
      <c r="PBC4" s="33"/>
      <c r="PBD4" s="33"/>
      <c r="PBE4" s="33"/>
      <c r="PBF4" s="33"/>
      <c r="PBG4" s="33"/>
      <c r="PBH4" s="33"/>
      <c r="PBI4" s="33"/>
      <c r="PBJ4" s="33"/>
      <c r="PBK4" s="33"/>
      <c r="PBL4" s="33"/>
      <c r="PBM4" s="33"/>
      <c r="PBN4" s="33"/>
      <c r="PBO4" s="33"/>
      <c r="PBP4" s="33"/>
      <c r="PBQ4" s="33"/>
      <c r="PBR4" s="33"/>
      <c r="PBS4" s="33"/>
      <c r="PBT4" s="33"/>
      <c r="PBU4" s="33"/>
      <c r="PBV4" s="33"/>
      <c r="PBW4" s="33"/>
      <c r="PBX4" s="33"/>
      <c r="PBY4" s="33"/>
      <c r="PBZ4" s="33"/>
      <c r="PCA4" s="33"/>
      <c r="PCB4" s="33"/>
      <c r="PCC4" s="33"/>
      <c r="PCD4" s="33"/>
      <c r="PCE4" s="33"/>
      <c r="PCF4" s="33"/>
      <c r="PCG4" s="33"/>
      <c r="PCH4" s="33"/>
      <c r="PCI4" s="33"/>
      <c r="PCJ4" s="33"/>
      <c r="PCK4" s="33"/>
      <c r="PCL4" s="33"/>
      <c r="PCM4" s="33"/>
      <c r="PCN4" s="33"/>
      <c r="PCO4" s="33"/>
      <c r="PCP4" s="33"/>
      <c r="PCQ4" s="33"/>
      <c r="PCR4" s="33"/>
      <c r="PCS4" s="33"/>
      <c r="PCT4" s="33"/>
      <c r="PCU4" s="33"/>
      <c r="PCV4" s="33"/>
      <c r="PCW4" s="33"/>
      <c r="PCX4" s="33"/>
      <c r="PCY4" s="33"/>
      <c r="PCZ4" s="33"/>
      <c r="PDA4" s="33"/>
      <c r="PDB4" s="33"/>
      <c r="PDC4" s="33"/>
      <c r="PDD4" s="33"/>
      <c r="PDE4" s="33"/>
      <c r="PDF4" s="33"/>
      <c r="PDG4" s="33"/>
      <c r="PDH4" s="33"/>
      <c r="PDI4" s="33"/>
      <c r="PDJ4" s="33"/>
      <c r="PDK4" s="33"/>
      <c r="PDL4" s="33"/>
      <c r="PDM4" s="33"/>
      <c r="PDN4" s="33"/>
      <c r="PDO4" s="33"/>
      <c r="PDP4" s="33"/>
      <c r="PDQ4" s="33"/>
      <c r="PDR4" s="33"/>
      <c r="PDS4" s="33"/>
      <c r="PDT4" s="33"/>
      <c r="PDU4" s="33"/>
      <c r="PDV4" s="33"/>
      <c r="PDW4" s="33"/>
      <c r="PDX4" s="33"/>
      <c r="PDY4" s="33"/>
      <c r="PDZ4" s="33"/>
      <c r="PEA4" s="33"/>
      <c r="PEB4" s="33"/>
      <c r="PEC4" s="33"/>
      <c r="PED4" s="33"/>
      <c r="PEE4" s="33"/>
      <c r="PEF4" s="33"/>
      <c r="PEG4" s="33"/>
      <c r="PEH4" s="33"/>
      <c r="PEI4" s="33"/>
      <c r="PEJ4" s="33"/>
      <c r="PEK4" s="33"/>
      <c r="PEL4" s="33"/>
      <c r="PEM4" s="33"/>
      <c r="PEN4" s="33"/>
      <c r="PEO4" s="33"/>
      <c r="PEP4" s="33"/>
      <c r="PEQ4" s="33"/>
      <c r="PER4" s="33"/>
      <c r="PES4" s="33"/>
      <c r="PET4" s="33"/>
      <c r="PEU4" s="33"/>
      <c r="PEV4" s="33"/>
      <c r="PEW4" s="33"/>
      <c r="PEX4" s="33"/>
      <c r="PEY4" s="33"/>
      <c r="PEZ4" s="33"/>
      <c r="PFA4" s="33"/>
      <c r="PFB4" s="33"/>
      <c r="PFC4" s="33"/>
      <c r="PFD4" s="33"/>
      <c r="PFE4" s="33"/>
      <c r="PFF4" s="33"/>
      <c r="PFG4" s="33"/>
      <c r="PFH4" s="33"/>
      <c r="PFI4" s="33"/>
      <c r="PFJ4" s="33"/>
      <c r="PFK4" s="33"/>
      <c r="PFL4" s="33"/>
      <c r="PFM4" s="33"/>
      <c r="PFN4" s="33"/>
      <c r="PFO4" s="33"/>
      <c r="PFP4" s="33"/>
      <c r="PFQ4" s="33"/>
      <c r="PFR4" s="33"/>
      <c r="PFS4" s="33"/>
      <c r="PFT4" s="33"/>
      <c r="PFU4" s="33"/>
      <c r="PFV4" s="33"/>
      <c r="PFW4" s="33"/>
      <c r="PFX4" s="33"/>
      <c r="PFY4" s="33"/>
      <c r="PFZ4" s="33"/>
      <c r="PGA4" s="33"/>
      <c r="PGB4" s="33"/>
      <c r="PGC4" s="33"/>
      <c r="PGD4" s="33"/>
      <c r="PGE4" s="33"/>
      <c r="PGF4" s="33"/>
      <c r="PGG4" s="33"/>
      <c r="PGH4" s="33"/>
      <c r="PGI4" s="33"/>
      <c r="PGJ4" s="33"/>
      <c r="PGK4" s="33"/>
      <c r="PGL4" s="33"/>
      <c r="PGM4" s="33"/>
      <c r="PGN4" s="33"/>
      <c r="PGO4" s="33"/>
      <c r="PGP4" s="33"/>
      <c r="PGQ4" s="33"/>
      <c r="PGR4" s="33"/>
      <c r="PGS4" s="33"/>
      <c r="PGT4" s="33"/>
      <c r="PGU4" s="33"/>
      <c r="PGV4" s="33"/>
      <c r="PGW4" s="33"/>
      <c r="PGX4" s="33"/>
      <c r="PGY4" s="33"/>
      <c r="PGZ4" s="33"/>
      <c r="PHA4" s="33"/>
      <c r="PHB4" s="33"/>
      <c r="PHC4" s="33"/>
      <c r="PHD4" s="33"/>
      <c r="PHE4" s="33"/>
      <c r="PHF4" s="33"/>
      <c r="PHG4" s="33"/>
      <c r="PHH4" s="33"/>
      <c r="PHI4" s="33"/>
      <c r="PHJ4" s="33"/>
      <c r="PHK4" s="33"/>
      <c r="PHL4" s="33"/>
      <c r="PHM4" s="33"/>
      <c r="PHN4" s="33"/>
      <c r="PHO4" s="33"/>
      <c r="PHP4" s="33"/>
      <c r="PHQ4" s="33"/>
      <c r="PHR4" s="33"/>
      <c r="PHS4" s="33"/>
      <c r="PHT4" s="33"/>
      <c r="PHU4" s="33"/>
      <c r="PHV4" s="33"/>
      <c r="PHW4" s="33"/>
      <c r="PHX4" s="33"/>
      <c r="PHY4" s="33"/>
      <c r="PHZ4" s="33"/>
      <c r="PIA4" s="33"/>
      <c r="PIB4" s="33"/>
      <c r="PIC4" s="33"/>
      <c r="PID4" s="33"/>
      <c r="PIE4" s="33"/>
      <c r="PIF4" s="33"/>
      <c r="PIG4" s="33"/>
      <c r="PIH4" s="33"/>
      <c r="PII4" s="33"/>
      <c r="PIJ4" s="33"/>
      <c r="PIK4" s="33"/>
      <c r="PIL4" s="33"/>
      <c r="PIM4" s="33"/>
      <c r="PIN4" s="33"/>
      <c r="PIO4" s="33"/>
      <c r="PIP4" s="33"/>
      <c r="PIQ4" s="33"/>
      <c r="PIR4" s="33"/>
      <c r="PIS4" s="33"/>
      <c r="PIT4" s="33"/>
      <c r="PIU4" s="33"/>
      <c r="PIV4" s="33"/>
      <c r="PIW4" s="33"/>
      <c r="PIX4" s="33"/>
      <c r="PIY4" s="33"/>
      <c r="PIZ4" s="33"/>
      <c r="PJA4" s="33"/>
      <c r="PJB4" s="33"/>
      <c r="PJC4" s="33"/>
      <c r="PJD4" s="33"/>
      <c r="PJE4" s="33"/>
      <c r="PJF4" s="33"/>
      <c r="PJG4" s="33"/>
      <c r="PJH4" s="33"/>
      <c r="PJI4" s="33"/>
      <c r="PJJ4" s="33"/>
      <c r="PJK4" s="33"/>
      <c r="PJL4" s="33"/>
      <c r="PJM4" s="33"/>
      <c r="PJN4" s="33"/>
      <c r="PJO4" s="33"/>
      <c r="PJP4" s="33"/>
      <c r="PJQ4" s="33"/>
      <c r="PJR4" s="33"/>
      <c r="PJS4" s="33"/>
      <c r="PJT4" s="33"/>
      <c r="PJU4" s="33"/>
      <c r="PJV4" s="33"/>
      <c r="PJW4" s="33"/>
      <c r="PJX4" s="33"/>
      <c r="PJY4" s="33"/>
      <c r="PJZ4" s="33"/>
      <c r="PKA4" s="33"/>
      <c r="PKB4" s="33"/>
      <c r="PKC4" s="33"/>
      <c r="PKD4" s="33"/>
      <c r="PKE4" s="33"/>
      <c r="PKF4" s="33"/>
      <c r="PKG4" s="33"/>
      <c r="PKH4" s="33"/>
      <c r="PKI4" s="33"/>
      <c r="PKJ4" s="33"/>
      <c r="PKK4" s="33"/>
      <c r="PKL4" s="33"/>
      <c r="PKM4" s="33"/>
      <c r="PKN4" s="33"/>
      <c r="PKO4" s="33"/>
      <c r="PKP4" s="33"/>
      <c r="PKQ4" s="33"/>
      <c r="PKR4" s="33"/>
      <c r="PKS4" s="33"/>
      <c r="PKT4" s="33"/>
      <c r="PKU4" s="33"/>
      <c r="PKV4" s="33"/>
      <c r="PKW4" s="33"/>
      <c r="PKX4" s="33"/>
      <c r="PKY4" s="33"/>
      <c r="PKZ4" s="33"/>
      <c r="PLA4" s="33"/>
      <c r="PLB4" s="33"/>
      <c r="PLC4" s="33"/>
      <c r="PLD4" s="33"/>
      <c r="PLE4" s="33"/>
      <c r="PLF4" s="33"/>
      <c r="PLG4" s="33"/>
      <c r="PLH4" s="33"/>
      <c r="PLI4" s="33"/>
      <c r="PLJ4" s="33"/>
      <c r="PLK4" s="33"/>
      <c r="PLL4" s="33"/>
      <c r="PLM4" s="33"/>
      <c r="PLN4" s="33"/>
      <c r="PLO4" s="33"/>
      <c r="PLP4" s="33"/>
      <c r="PLQ4" s="33"/>
      <c r="PLR4" s="33"/>
      <c r="PLS4" s="33"/>
      <c r="PLT4" s="33"/>
      <c r="PLU4" s="33"/>
      <c r="PLV4" s="33"/>
      <c r="PLW4" s="33"/>
      <c r="PLX4" s="33"/>
      <c r="PLY4" s="33"/>
      <c r="PLZ4" s="33"/>
      <c r="PMA4" s="33"/>
      <c r="PMB4" s="33"/>
      <c r="PMC4" s="33"/>
      <c r="PMD4" s="33"/>
      <c r="PME4" s="33"/>
      <c r="PMF4" s="33"/>
      <c r="PMG4" s="33"/>
      <c r="PMH4" s="33"/>
      <c r="PMI4" s="33"/>
      <c r="PMJ4" s="33"/>
      <c r="PMK4" s="33"/>
      <c r="PML4" s="33"/>
      <c r="PMM4" s="33"/>
      <c r="PMN4" s="33"/>
      <c r="PMO4" s="33"/>
      <c r="PMP4" s="33"/>
      <c r="PMQ4" s="33"/>
      <c r="PMR4" s="33"/>
      <c r="PMS4" s="33"/>
      <c r="PMT4" s="33"/>
      <c r="PMU4" s="33"/>
      <c r="PMV4" s="33"/>
      <c r="PMW4" s="33"/>
      <c r="PMX4" s="33"/>
      <c r="PMY4" s="33"/>
      <c r="PMZ4" s="33"/>
      <c r="PNA4" s="33"/>
      <c r="PNB4" s="33"/>
      <c r="PNC4" s="33"/>
      <c r="PND4" s="33"/>
      <c r="PNE4" s="33"/>
      <c r="PNF4" s="33"/>
      <c r="PNG4" s="33"/>
      <c r="PNH4" s="33"/>
      <c r="PNI4" s="33"/>
      <c r="PNJ4" s="33"/>
      <c r="PNK4" s="33"/>
      <c r="PNL4" s="33"/>
      <c r="PNM4" s="33"/>
      <c r="PNN4" s="33"/>
      <c r="PNO4" s="33"/>
      <c r="PNP4" s="33"/>
      <c r="PNQ4" s="33"/>
      <c r="PNR4" s="33"/>
      <c r="PNS4" s="33"/>
      <c r="PNT4" s="33"/>
      <c r="PNU4" s="33"/>
      <c r="PNV4" s="33"/>
      <c r="PNW4" s="33"/>
      <c r="PNX4" s="33"/>
      <c r="PNY4" s="33"/>
      <c r="PNZ4" s="33"/>
      <c r="POA4" s="33"/>
      <c r="POB4" s="33"/>
      <c r="POC4" s="33"/>
      <c r="POD4" s="33"/>
      <c r="POE4" s="33"/>
      <c r="POF4" s="33"/>
      <c r="POG4" s="33"/>
      <c r="POH4" s="33"/>
      <c r="POI4" s="33"/>
      <c r="POJ4" s="33"/>
      <c r="POK4" s="33"/>
      <c r="POL4" s="33"/>
      <c r="POM4" s="33"/>
      <c r="PON4" s="33"/>
      <c r="POO4" s="33"/>
      <c r="POP4" s="33"/>
      <c r="POQ4" s="33"/>
      <c r="POR4" s="33"/>
      <c r="POS4" s="33"/>
      <c r="POT4" s="33"/>
      <c r="POU4" s="33"/>
      <c r="POV4" s="33"/>
      <c r="POW4" s="33"/>
      <c r="POX4" s="33"/>
      <c r="POY4" s="33"/>
      <c r="POZ4" s="33"/>
      <c r="PPA4" s="33"/>
      <c r="PPB4" s="33"/>
      <c r="PPC4" s="33"/>
      <c r="PPD4" s="33"/>
      <c r="PPE4" s="33"/>
      <c r="PPF4" s="33"/>
      <c r="PPG4" s="33"/>
      <c r="PPH4" s="33"/>
      <c r="PPI4" s="33"/>
      <c r="PPJ4" s="33"/>
      <c r="PPK4" s="33"/>
      <c r="PPL4" s="33"/>
      <c r="PPM4" s="33"/>
      <c r="PPN4" s="33"/>
      <c r="PPO4" s="33"/>
      <c r="PPP4" s="33"/>
      <c r="PPQ4" s="33"/>
      <c r="PPR4" s="33"/>
      <c r="PPS4" s="33"/>
      <c r="PPT4" s="33"/>
      <c r="PPU4" s="33"/>
      <c r="PPV4" s="33"/>
      <c r="PPW4" s="33"/>
      <c r="PPX4" s="33"/>
      <c r="PPY4" s="33"/>
      <c r="PPZ4" s="33"/>
      <c r="PQA4" s="33"/>
      <c r="PQB4" s="33"/>
      <c r="PQC4" s="33"/>
      <c r="PQD4" s="33"/>
      <c r="PQE4" s="33"/>
      <c r="PQF4" s="33"/>
      <c r="PQG4" s="33"/>
      <c r="PQH4" s="33"/>
      <c r="PQI4" s="33"/>
      <c r="PQJ4" s="33"/>
      <c r="PQK4" s="33"/>
      <c r="PQL4" s="33"/>
      <c r="PQM4" s="33"/>
      <c r="PQN4" s="33"/>
      <c r="PQO4" s="33"/>
      <c r="PQP4" s="33"/>
      <c r="PQQ4" s="33"/>
      <c r="PQR4" s="33"/>
      <c r="PQS4" s="33"/>
      <c r="PQT4" s="33"/>
      <c r="PQU4" s="33"/>
      <c r="PQV4" s="33"/>
      <c r="PQW4" s="33"/>
      <c r="PQX4" s="33"/>
      <c r="PQY4" s="33"/>
      <c r="PQZ4" s="33"/>
      <c r="PRA4" s="33"/>
      <c r="PRB4" s="33"/>
      <c r="PRC4" s="33"/>
      <c r="PRD4" s="33"/>
      <c r="PRE4" s="33"/>
      <c r="PRF4" s="33"/>
      <c r="PRG4" s="33"/>
      <c r="PRH4" s="33"/>
      <c r="PRI4" s="33"/>
      <c r="PRJ4" s="33"/>
      <c r="PRK4" s="33"/>
      <c r="PRL4" s="33"/>
      <c r="PRM4" s="33"/>
      <c r="PRN4" s="33"/>
      <c r="PRO4" s="33"/>
      <c r="PRP4" s="33"/>
      <c r="PRQ4" s="33"/>
      <c r="PRR4" s="33"/>
      <c r="PRS4" s="33"/>
      <c r="PRT4" s="33"/>
      <c r="PRU4" s="33"/>
      <c r="PRV4" s="33"/>
      <c r="PRW4" s="33"/>
      <c r="PRX4" s="33"/>
      <c r="PRY4" s="33"/>
      <c r="PRZ4" s="33"/>
      <c r="PSA4" s="33"/>
      <c r="PSB4" s="33"/>
      <c r="PSC4" s="33"/>
      <c r="PSD4" s="33"/>
      <c r="PSE4" s="33"/>
      <c r="PSF4" s="33"/>
      <c r="PSG4" s="33"/>
      <c r="PSH4" s="33"/>
      <c r="PSI4" s="33"/>
      <c r="PSJ4" s="33"/>
      <c r="PSK4" s="33"/>
      <c r="PSL4" s="33"/>
      <c r="PSM4" s="33"/>
      <c r="PSN4" s="33"/>
      <c r="PSO4" s="33"/>
      <c r="PSP4" s="33"/>
      <c r="PSQ4" s="33"/>
      <c r="PSR4" s="33"/>
      <c r="PSS4" s="33"/>
      <c r="PST4" s="33"/>
      <c r="PSU4" s="33"/>
      <c r="PSV4" s="33"/>
      <c r="PSW4" s="33"/>
      <c r="PSX4" s="33"/>
      <c r="PSY4" s="33"/>
      <c r="PSZ4" s="33"/>
      <c r="PTA4" s="33"/>
      <c r="PTB4" s="33"/>
      <c r="PTC4" s="33"/>
      <c r="PTD4" s="33"/>
      <c r="PTE4" s="33"/>
      <c r="PTF4" s="33"/>
      <c r="PTG4" s="33"/>
      <c r="PTH4" s="33"/>
      <c r="PTI4" s="33"/>
      <c r="PTJ4" s="33"/>
      <c r="PTK4" s="33"/>
      <c r="PTL4" s="33"/>
      <c r="PTM4" s="33"/>
      <c r="PTN4" s="33"/>
      <c r="PTO4" s="33"/>
      <c r="PTP4" s="33"/>
      <c r="PTQ4" s="33"/>
      <c r="PTR4" s="33"/>
      <c r="PTS4" s="33"/>
      <c r="PTT4" s="33"/>
      <c r="PTU4" s="33"/>
      <c r="PTV4" s="33"/>
      <c r="PTW4" s="33"/>
      <c r="PTX4" s="33"/>
      <c r="PTY4" s="33"/>
      <c r="PTZ4" s="33"/>
      <c r="PUA4" s="33"/>
      <c r="PUB4" s="33"/>
      <c r="PUC4" s="33"/>
      <c r="PUD4" s="33"/>
      <c r="PUE4" s="33"/>
      <c r="PUF4" s="33"/>
      <c r="PUG4" s="33"/>
      <c r="PUH4" s="33"/>
      <c r="PUI4" s="33"/>
      <c r="PUJ4" s="33"/>
      <c r="PUK4" s="33"/>
      <c r="PUL4" s="33"/>
      <c r="PUM4" s="33"/>
      <c r="PUN4" s="33"/>
      <c r="PUO4" s="33"/>
      <c r="PUP4" s="33"/>
      <c r="PUQ4" s="33"/>
      <c r="PUR4" s="33"/>
      <c r="PUS4" s="33"/>
      <c r="PUT4" s="33"/>
      <c r="PUU4" s="33"/>
      <c r="PUV4" s="33"/>
      <c r="PUW4" s="33"/>
      <c r="PUX4" s="33"/>
      <c r="PUY4" s="33"/>
      <c r="PUZ4" s="33"/>
      <c r="PVA4" s="33"/>
      <c r="PVB4" s="33"/>
      <c r="PVC4" s="33"/>
      <c r="PVD4" s="33"/>
      <c r="PVE4" s="33"/>
      <c r="PVF4" s="33"/>
      <c r="PVG4" s="33"/>
      <c r="PVH4" s="33"/>
      <c r="PVI4" s="33"/>
      <c r="PVJ4" s="33"/>
      <c r="PVK4" s="33"/>
      <c r="PVL4" s="33"/>
      <c r="PVM4" s="33"/>
      <c r="PVN4" s="33"/>
      <c r="PVO4" s="33"/>
      <c r="PVP4" s="33"/>
      <c r="PVQ4" s="33"/>
      <c r="PVR4" s="33"/>
      <c r="PVS4" s="33"/>
      <c r="PVT4" s="33"/>
      <c r="PVU4" s="33"/>
      <c r="PVV4" s="33"/>
      <c r="PVW4" s="33"/>
      <c r="PVX4" s="33"/>
      <c r="PVY4" s="33"/>
      <c r="PVZ4" s="33"/>
      <c r="PWA4" s="33"/>
      <c r="PWB4" s="33"/>
      <c r="PWC4" s="33"/>
      <c r="PWD4" s="33"/>
      <c r="PWE4" s="33"/>
      <c r="PWF4" s="33"/>
      <c r="PWG4" s="33"/>
      <c r="PWH4" s="33"/>
      <c r="PWI4" s="33"/>
      <c r="PWJ4" s="33"/>
      <c r="PWK4" s="33"/>
      <c r="PWL4" s="33"/>
      <c r="PWM4" s="33"/>
      <c r="PWN4" s="33"/>
      <c r="PWO4" s="33"/>
      <c r="PWP4" s="33"/>
      <c r="PWQ4" s="33"/>
      <c r="PWR4" s="33"/>
      <c r="PWS4" s="33"/>
      <c r="PWT4" s="33"/>
      <c r="PWU4" s="33"/>
      <c r="PWV4" s="33"/>
      <c r="PWW4" s="33"/>
      <c r="PWX4" s="33"/>
      <c r="PWY4" s="33"/>
      <c r="PWZ4" s="33"/>
      <c r="PXA4" s="33"/>
      <c r="PXB4" s="33"/>
      <c r="PXC4" s="33"/>
      <c r="PXD4" s="33"/>
      <c r="PXE4" s="33"/>
      <c r="PXF4" s="33"/>
      <c r="PXG4" s="33"/>
      <c r="PXH4" s="33"/>
      <c r="PXI4" s="33"/>
      <c r="PXJ4" s="33"/>
      <c r="PXK4" s="33"/>
      <c r="PXL4" s="33"/>
      <c r="PXM4" s="33"/>
      <c r="PXN4" s="33"/>
      <c r="PXO4" s="33"/>
      <c r="PXP4" s="33"/>
      <c r="PXQ4" s="33"/>
      <c r="PXR4" s="33"/>
      <c r="PXS4" s="33"/>
      <c r="PXT4" s="33"/>
      <c r="PXU4" s="33"/>
      <c r="PXV4" s="33"/>
      <c r="PXW4" s="33"/>
      <c r="PXX4" s="33"/>
      <c r="PXY4" s="33"/>
      <c r="PXZ4" s="33"/>
      <c r="PYA4" s="33"/>
      <c r="PYB4" s="33"/>
      <c r="PYC4" s="33"/>
      <c r="PYD4" s="33"/>
      <c r="PYE4" s="33"/>
      <c r="PYF4" s="33"/>
      <c r="PYG4" s="33"/>
      <c r="PYH4" s="33"/>
      <c r="PYI4" s="33"/>
      <c r="PYJ4" s="33"/>
      <c r="PYK4" s="33"/>
      <c r="PYL4" s="33"/>
      <c r="PYM4" s="33"/>
      <c r="PYN4" s="33"/>
      <c r="PYO4" s="33"/>
      <c r="PYP4" s="33"/>
      <c r="PYQ4" s="33"/>
      <c r="PYR4" s="33"/>
      <c r="PYS4" s="33"/>
      <c r="PYT4" s="33"/>
      <c r="PYU4" s="33"/>
      <c r="PYV4" s="33"/>
      <c r="PYW4" s="33"/>
      <c r="PYX4" s="33"/>
      <c r="PYY4" s="33"/>
      <c r="PYZ4" s="33"/>
      <c r="PZA4" s="33"/>
      <c r="PZB4" s="33"/>
      <c r="PZC4" s="33"/>
      <c r="PZD4" s="33"/>
      <c r="PZE4" s="33"/>
      <c r="PZF4" s="33"/>
      <c r="PZG4" s="33"/>
      <c r="PZH4" s="33"/>
      <c r="PZI4" s="33"/>
      <c r="PZJ4" s="33"/>
      <c r="PZK4" s="33"/>
      <c r="PZL4" s="33"/>
      <c r="PZM4" s="33"/>
      <c r="PZN4" s="33"/>
      <c r="PZO4" s="33"/>
      <c r="PZP4" s="33"/>
      <c r="PZQ4" s="33"/>
      <c r="PZR4" s="33"/>
      <c r="PZS4" s="33"/>
      <c r="PZT4" s="33"/>
      <c r="PZU4" s="33"/>
      <c r="PZV4" s="33"/>
      <c r="PZW4" s="33"/>
      <c r="PZX4" s="33"/>
      <c r="PZY4" s="33"/>
      <c r="PZZ4" s="33"/>
      <c r="QAA4" s="33"/>
      <c r="QAB4" s="33"/>
      <c r="QAC4" s="33"/>
      <c r="QAD4" s="33"/>
      <c r="QAE4" s="33"/>
      <c r="QAF4" s="33"/>
      <c r="QAG4" s="33"/>
      <c r="QAH4" s="33"/>
      <c r="QAI4" s="33"/>
      <c r="QAJ4" s="33"/>
      <c r="QAK4" s="33"/>
      <c r="QAL4" s="33"/>
      <c r="QAM4" s="33"/>
      <c r="QAN4" s="33"/>
      <c r="QAO4" s="33"/>
      <c r="QAP4" s="33"/>
      <c r="QAQ4" s="33"/>
      <c r="QAR4" s="33"/>
      <c r="QAS4" s="33"/>
      <c r="QAT4" s="33"/>
      <c r="QAU4" s="33"/>
      <c r="QAV4" s="33"/>
      <c r="QAW4" s="33"/>
      <c r="QAX4" s="33"/>
      <c r="QAY4" s="33"/>
      <c r="QAZ4" s="33"/>
      <c r="QBA4" s="33"/>
      <c r="QBB4" s="33"/>
      <c r="QBC4" s="33"/>
      <c r="QBD4" s="33"/>
      <c r="QBE4" s="33"/>
      <c r="QBF4" s="33"/>
      <c r="QBG4" s="33"/>
      <c r="QBH4" s="33"/>
      <c r="QBI4" s="33"/>
      <c r="QBJ4" s="33"/>
      <c r="QBK4" s="33"/>
      <c r="QBL4" s="33"/>
      <c r="QBM4" s="33"/>
      <c r="QBN4" s="33"/>
      <c r="QBO4" s="33"/>
      <c r="QBP4" s="33"/>
      <c r="QBQ4" s="33"/>
      <c r="QBR4" s="33"/>
      <c r="QBS4" s="33"/>
      <c r="QBT4" s="33"/>
      <c r="QBU4" s="33"/>
      <c r="QBV4" s="33"/>
      <c r="QBW4" s="33"/>
      <c r="QBX4" s="33"/>
      <c r="QBY4" s="33"/>
      <c r="QBZ4" s="33"/>
      <c r="QCA4" s="33"/>
      <c r="QCB4" s="33"/>
      <c r="QCC4" s="33"/>
      <c r="QCD4" s="33"/>
      <c r="QCE4" s="33"/>
      <c r="QCF4" s="33"/>
      <c r="QCG4" s="33"/>
      <c r="QCH4" s="33"/>
      <c r="QCI4" s="33"/>
      <c r="QCJ4" s="33"/>
      <c r="QCK4" s="33"/>
      <c r="QCL4" s="33"/>
      <c r="QCM4" s="33"/>
      <c r="QCN4" s="33"/>
      <c r="QCO4" s="33"/>
      <c r="QCP4" s="33"/>
      <c r="QCQ4" s="33"/>
      <c r="QCR4" s="33"/>
      <c r="QCS4" s="33"/>
      <c r="QCT4" s="33"/>
      <c r="QCU4" s="33"/>
      <c r="QCV4" s="33"/>
      <c r="QCW4" s="33"/>
      <c r="QCX4" s="33"/>
      <c r="QCY4" s="33"/>
      <c r="QCZ4" s="33"/>
      <c r="QDA4" s="33"/>
      <c r="QDB4" s="33"/>
      <c r="QDC4" s="33"/>
      <c r="QDD4" s="33"/>
      <c r="QDE4" s="33"/>
      <c r="QDF4" s="33"/>
      <c r="QDG4" s="33"/>
      <c r="QDH4" s="33"/>
      <c r="QDI4" s="33"/>
      <c r="QDJ4" s="33"/>
      <c r="QDK4" s="33"/>
      <c r="QDL4" s="33"/>
      <c r="QDM4" s="33"/>
      <c r="QDN4" s="33"/>
      <c r="QDO4" s="33"/>
      <c r="QDP4" s="33"/>
      <c r="QDQ4" s="33"/>
      <c r="QDR4" s="33"/>
      <c r="QDS4" s="33"/>
      <c r="QDT4" s="33"/>
      <c r="QDU4" s="33"/>
      <c r="QDV4" s="33"/>
      <c r="QDW4" s="33"/>
      <c r="QDX4" s="33"/>
      <c r="QDY4" s="33"/>
      <c r="QDZ4" s="33"/>
      <c r="QEA4" s="33"/>
      <c r="QEB4" s="33"/>
      <c r="QEC4" s="33"/>
      <c r="QED4" s="33"/>
      <c r="QEE4" s="33"/>
      <c r="QEF4" s="33"/>
      <c r="QEG4" s="33"/>
      <c r="QEH4" s="33"/>
      <c r="QEI4" s="33"/>
      <c r="QEJ4" s="33"/>
      <c r="QEK4" s="33"/>
      <c r="QEL4" s="33"/>
      <c r="QEM4" s="33"/>
      <c r="QEN4" s="33"/>
      <c r="QEO4" s="33"/>
      <c r="QEP4" s="33"/>
      <c r="QEQ4" s="33"/>
      <c r="QER4" s="33"/>
      <c r="QES4" s="33"/>
      <c r="QET4" s="33"/>
      <c r="QEU4" s="33"/>
      <c r="QEV4" s="33"/>
      <c r="QEW4" s="33"/>
      <c r="QEX4" s="33"/>
      <c r="QEY4" s="33"/>
      <c r="QEZ4" s="33"/>
      <c r="QFA4" s="33"/>
      <c r="QFB4" s="33"/>
      <c r="QFC4" s="33"/>
      <c r="QFD4" s="33"/>
      <c r="QFE4" s="33"/>
      <c r="QFF4" s="33"/>
      <c r="QFG4" s="33"/>
      <c r="QFH4" s="33"/>
      <c r="QFI4" s="33"/>
      <c r="QFJ4" s="33"/>
      <c r="QFK4" s="33"/>
      <c r="QFL4" s="33"/>
      <c r="QFM4" s="33"/>
      <c r="QFN4" s="33"/>
      <c r="QFO4" s="33"/>
      <c r="QFP4" s="33"/>
      <c r="QFQ4" s="33"/>
      <c r="QFR4" s="33"/>
      <c r="QFS4" s="33"/>
      <c r="QFT4" s="33"/>
      <c r="QFU4" s="33"/>
      <c r="QFV4" s="33"/>
      <c r="QFW4" s="33"/>
      <c r="QFX4" s="33"/>
      <c r="QFY4" s="33"/>
      <c r="QFZ4" s="33"/>
      <c r="QGA4" s="33"/>
      <c r="QGB4" s="33"/>
      <c r="QGC4" s="33"/>
      <c r="QGD4" s="33"/>
      <c r="QGE4" s="33"/>
      <c r="QGF4" s="33"/>
      <c r="QGG4" s="33"/>
      <c r="QGH4" s="33"/>
      <c r="QGI4" s="33"/>
      <c r="QGJ4" s="33"/>
      <c r="QGK4" s="33"/>
      <c r="QGL4" s="33"/>
      <c r="QGM4" s="33"/>
      <c r="QGN4" s="33"/>
      <c r="QGO4" s="33"/>
      <c r="QGP4" s="33"/>
      <c r="QGQ4" s="33"/>
      <c r="QGR4" s="33"/>
      <c r="QGS4" s="33"/>
      <c r="QGT4" s="33"/>
      <c r="QGU4" s="33"/>
      <c r="QGV4" s="33"/>
      <c r="QGW4" s="33"/>
      <c r="QGX4" s="33"/>
      <c r="QGY4" s="33"/>
      <c r="QGZ4" s="33"/>
      <c r="QHA4" s="33"/>
      <c r="QHB4" s="33"/>
      <c r="QHC4" s="33"/>
      <c r="QHD4" s="33"/>
      <c r="QHE4" s="33"/>
      <c r="QHF4" s="33"/>
      <c r="QHG4" s="33"/>
      <c r="QHH4" s="33"/>
      <c r="QHI4" s="33"/>
      <c r="QHJ4" s="33"/>
      <c r="QHK4" s="33"/>
      <c r="QHL4" s="33"/>
      <c r="QHM4" s="33"/>
      <c r="QHN4" s="33"/>
      <c r="QHO4" s="33"/>
      <c r="QHP4" s="33"/>
      <c r="QHQ4" s="33"/>
      <c r="QHR4" s="33"/>
      <c r="QHS4" s="33"/>
      <c r="QHT4" s="33"/>
      <c r="QHU4" s="33"/>
      <c r="QHV4" s="33"/>
      <c r="QHW4" s="33"/>
      <c r="QHX4" s="33"/>
      <c r="QHY4" s="33"/>
      <c r="QHZ4" s="33"/>
      <c r="QIA4" s="33"/>
      <c r="QIB4" s="33"/>
      <c r="QIC4" s="33"/>
      <c r="QID4" s="33"/>
      <c r="QIE4" s="33"/>
      <c r="QIF4" s="33"/>
      <c r="QIG4" s="33"/>
      <c r="QIH4" s="33"/>
      <c r="QII4" s="33"/>
      <c r="QIJ4" s="33"/>
      <c r="QIK4" s="33"/>
      <c r="QIL4" s="33"/>
      <c r="QIM4" s="33"/>
      <c r="QIN4" s="33"/>
      <c r="QIO4" s="33"/>
      <c r="QIP4" s="33"/>
      <c r="QIQ4" s="33"/>
      <c r="QIR4" s="33"/>
      <c r="QIS4" s="33"/>
      <c r="QIT4" s="33"/>
      <c r="QIU4" s="33"/>
      <c r="QIV4" s="33"/>
      <c r="QIW4" s="33"/>
      <c r="QIX4" s="33"/>
      <c r="QIY4" s="33"/>
      <c r="QIZ4" s="33"/>
      <c r="QJA4" s="33"/>
      <c r="QJB4" s="33"/>
      <c r="QJC4" s="33"/>
      <c r="QJD4" s="33"/>
      <c r="QJE4" s="33"/>
      <c r="QJF4" s="33"/>
      <c r="QJG4" s="33"/>
      <c r="QJH4" s="33"/>
      <c r="QJI4" s="33"/>
      <c r="QJJ4" s="33"/>
      <c r="QJK4" s="33"/>
      <c r="QJL4" s="33"/>
      <c r="QJM4" s="33"/>
      <c r="QJN4" s="33"/>
      <c r="QJO4" s="33"/>
      <c r="QJP4" s="33"/>
      <c r="QJQ4" s="33"/>
      <c r="QJR4" s="33"/>
      <c r="QJS4" s="33"/>
      <c r="QJT4" s="33"/>
      <c r="QJU4" s="33"/>
      <c r="QJV4" s="33"/>
      <c r="QJW4" s="33"/>
      <c r="QJX4" s="33"/>
      <c r="QJY4" s="33"/>
      <c r="QJZ4" s="33"/>
      <c r="QKA4" s="33"/>
      <c r="QKB4" s="33"/>
      <c r="QKC4" s="33"/>
      <c r="QKD4" s="33"/>
      <c r="QKE4" s="33"/>
      <c r="QKF4" s="33"/>
      <c r="QKG4" s="33"/>
      <c r="QKH4" s="33"/>
      <c r="QKI4" s="33"/>
      <c r="QKJ4" s="33"/>
      <c r="QKK4" s="33"/>
      <c r="QKL4" s="33"/>
      <c r="QKM4" s="33"/>
      <c r="QKN4" s="33"/>
      <c r="QKO4" s="33"/>
      <c r="QKP4" s="33"/>
      <c r="QKQ4" s="33"/>
      <c r="QKR4" s="33"/>
      <c r="QKS4" s="33"/>
      <c r="QKT4" s="33"/>
      <c r="QKU4" s="33"/>
      <c r="QKV4" s="33"/>
      <c r="QKW4" s="33"/>
      <c r="QKX4" s="33"/>
      <c r="QKY4" s="33"/>
      <c r="QKZ4" s="33"/>
      <c r="QLA4" s="33"/>
      <c r="QLB4" s="33"/>
      <c r="QLC4" s="33"/>
      <c r="QLD4" s="33"/>
      <c r="QLE4" s="33"/>
      <c r="QLF4" s="33"/>
      <c r="QLG4" s="33"/>
      <c r="QLH4" s="33"/>
      <c r="QLI4" s="33"/>
      <c r="QLJ4" s="33"/>
      <c r="QLK4" s="33"/>
      <c r="QLL4" s="33"/>
      <c r="QLM4" s="33"/>
      <c r="QLN4" s="33"/>
      <c r="QLO4" s="33"/>
      <c r="QLP4" s="33"/>
      <c r="QLQ4" s="33"/>
      <c r="QLR4" s="33"/>
      <c r="QLS4" s="33"/>
      <c r="QLT4" s="33"/>
      <c r="QLU4" s="33"/>
      <c r="QLV4" s="33"/>
      <c r="QLW4" s="33"/>
      <c r="QLX4" s="33"/>
      <c r="QLY4" s="33"/>
      <c r="QLZ4" s="33"/>
      <c r="QMA4" s="33"/>
      <c r="QMB4" s="33"/>
      <c r="QMC4" s="33"/>
      <c r="QMD4" s="33"/>
      <c r="QME4" s="33"/>
      <c r="QMF4" s="33"/>
      <c r="QMG4" s="33"/>
      <c r="QMH4" s="33"/>
      <c r="QMI4" s="33"/>
      <c r="QMJ4" s="33"/>
      <c r="QMK4" s="33"/>
      <c r="QML4" s="33"/>
      <c r="QMM4" s="33"/>
      <c r="QMN4" s="33"/>
      <c r="QMO4" s="33"/>
      <c r="QMP4" s="33"/>
      <c r="QMQ4" s="33"/>
      <c r="QMR4" s="33"/>
      <c r="QMS4" s="33"/>
      <c r="QMT4" s="33"/>
      <c r="QMU4" s="33"/>
      <c r="QMV4" s="33"/>
      <c r="QMW4" s="33"/>
      <c r="QMX4" s="33"/>
      <c r="QMY4" s="33"/>
      <c r="QMZ4" s="33"/>
      <c r="QNA4" s="33"/>
      <c r="QNB4" s="33"/>
      <c r="QNC4" s="33"/>
      <c r="QND4" s="33"/>
      <c r="QNE4" s="33"/>
      <c r="QNF4" s="33"/>
      <c r="QNG4" s="33"/>
      <c r="QNH4" s="33"/>
      <c r="QNI4" s="33"/>
      <c r="QNJ4" s="33"/>
      <c r="QNK4" s="33"/>
      <c r="QNL4" s="33"/>
      <c r="QNM4" s="33"/>
      <c r="QNN4" s="33"/>
      <c r="QNO4" s="33"/>
      <c r="QNP4" s="33"/>
      <c r="QNQ4" s="33"/>
      <c r="QNR4" s="33"/>
      <c r="QNS4" s="33"/>
      <c r="QNT4" s="33"/>
      <c r="QNU4" s="33"/>
      <c r="QNV4" s="33"/>
      <c r="QNW4" s="33"/>
      <c r="QNX4" s="33"/>
      <c r="QNY4" s="33"/>
      <c r="QNZ4" s="33"/>
      <c r="QOA4" s="33"/>
      <c r="QOB4" s="33"/>
      <c r="QOC4" s="33"/>
      <c r="QOD4" s="33"/>
      <c r="QOE4" s="33"/>
      <c r="QOF4" s="33"/>
      <c r="QOG4" s="33"/>
      <c r="QOH4" s="33"/>
      <c r="QOI4" s="33"/>
      <c r="QOJ4" s="33"/>
      <c r="QOK4" s="33"/>
      <c r="QOL4" s="33"/>
      <c r="QOM4" s="33"/>
      <c r="QON4" s="33"/>
      <c r="QOO4" s="33"/>
      <c r="QOP4" s="33"/>
      <c r="QOQ4" s="33"/>
      <c r="QOR4" s="33"/>
      <c r="QOS4" s="33"/>
      <c r="QOT4" s="33"/>
      <c r="QOU4" s="33"/>
      <c r="QOV4" s="33"/>
      <c r="QOW4" s="33"/>
      <c r="QOX4" s="33"/>
      <c r="QOY4" s="33"/>
      <c r="QOZ4" s="33"/>
      <c r="QPA4" s="33"/>
      <c r="QPB4" s="33"/>
      <c r="QPC4" s="33"/>
      <c r="QPD4" s="33"/>
      <c r="QPE4" s="33"/>
      <c r="QPF4" s="33"/>
      <c r="QPG4" s="33"/>
      <c r="QPH4" s="33"/>
      <c r="QPI4" s="33"/>
      <c r="QPJ4" s="33"/>
      <c r="QPK4" s="33"/>
      <c r="QPL4" s="33"/>
      <c r="QPM4" s="33"/>
      <c r="QPN4" s="33"/>
      <c r="QPO4" s="33"/>
      <c r="QPP4" s="33"/>
      <c r="QPQ4" s="33"/>
      <c r="QPR4" s="33"/>
      <c r="QPS4" s="33"/>
      <c r="QPT4" s="33"/>
      <c r="QPU4" s="33"/>
      <c r="QPV4" s="33"/>
      <c r="QPW4" s="33"/>
      <c r="QPX4" s="33"/>
      <c r="QPY4" s="33"/>
      <c r="QPZ4" s="33"/>
      <c r="QQA4" s="33"/>
      <c r="QQB4" s="33"/>
      <c r="QQC4" s="33"/>
      <c r="QQD4" s="33"/>
      <c r="QQE4" s="33"/>
      <c r="QQF4" s="33"/>
      <c r="QQG4" s="33"/>
      <c r="QQH4" s="33"/>
      <c r="QQI4" s="33"/>
      <c r="QQJ4" s="33"/>
      <c r="QQK4" s="33"/>
      <c r="QQL4" s="33"/>
      <c r="QQM4" s="33"/>
      <c r="QQN4" s="33"/>
      <c r="QQO4" s="33"/>
      <c r="QQP4" s="33"/>
      <c r="QQQ4" s="33"/>
      <c r="QQR4" s="33"/>
      <c r="QQS4" s="33"/>
      <c r="QQT4" s="33"/>
      <c r="QQU4" s="33"/>
      <c r="QQV4" s="33"/>
      <c r="QQW4" s="33"/>
      <c r="QQX4" s="33"/>
      <c r="QQY4" s="33"/>
      <c r="QQZ4" s="33"/>
      <c r="QRA4" s="33"/>
      <c r="QRB4" s="33"/>
      <c r="QRC4" s="33"/>
      <c r="QRD4" s="33"/>
      <c r="QRE4" s="33"/>
      <c r="QRF4" s="33"/>
      <c r="QRG4" s="33"/>
      <c r="QRH4" s="33"/>
      <c r="QRI4" s="33"/>
      <c r="QRJ4" s="33"/>
      <c r="QRK4" s="33"/>
      <c r="QRL4" s="33"/>
      <c r="QRM4" s="33"/>
      <c r="QRN4" s="33"/>
      <c r="QRO4" s="33"/>
      <c r="QRP4" s="33"/>
      <c r="QRQ4" s="33"/>
      <c r="QRR4" s="33"/>
      <c r="QRS4" s="33"/>
      <c r="QRT4" s="33"/>
      <c r="QRU4" s="33"/>
      <c r="QRV4" s="33"/>
      <c r="QRW4" s="33"/>
      <c r="QRX4" s="33"/>
      <c r="QRY4" s="33"/>
      <c r="QRZ4" s="33"/>
      <c r="QSA4" s="33"/>
      <c r="QSB4" s="33"/>
      <c r="QSC4" s="33"/>
      <c r="QSD4" s="33"/>
      <c r="QSE4" s="33"/>
      <c r="QSF4" s="33"/>
      <c r="QSG4" s="33"/>
      <c r="QSH4" s="33"/>
      <c r="QSI4" s="33"/>
      <c r="QSJ4" s="33"/>
      <c r="QSK4" s="33"/>
      <c r="QSL4" s="33"/>
      <c r="QSM4" s="33"/>
      <c r="QSN4" s="33"/>
      <c r="QSO4" s="33"/>
      <c r="QSP4" s="33"/>
      <c r="QSQ4" s="33"/>
      <c r="QSR4" s="33"/>
      <c r="QSS4" s="33"/>
      <c r="QST4" s="33"/>
      <c r="QSU4" s="33"/>
      <c r="QSV4" s="33"/>
      <c r="QSW4" s="33"/>
      <c r="QSX4" s="33"/>
      <c r="QSY4" s="33"/>
      <c r="QSZ4" s="33"/>
      <c r="QTA4" s="33"/>
      <c r="QTB4" s="33"/>
      <c r="QTC4" s="33"/>
      <c r="QTD4" s="33"/>
      <c r="QTE4" s="33"/>
      <c r="QTF4" s="33"/>
      <c r="QTG4" s="33"/>
      <c r="QTH4" s="33"/>
      <c r="QTI4" s="33"/>
      <c r="QTJ4" s="33"/>
      <c r="QTK4" s="33"/>
      <c r="QTL4" s="33"/>
      <c r="QTM4" s="33"/>
      <c r="QTN4" s="33"/>
      <c r="QTO4" s="33"/>
      <c r="QTP4" s="33"/>
      <c r="QTQ4" s="33"/>
      <c r="QTR4" s="33"/>
      <c r="QTS4" s="33"/>
      <c r="QTT4" s="33"/>
      <c r="QTU4" s="33"/>
      <c r="QTV4" s="33"/>
      <c r="QTW4" s="33"/>
      <c r="QTX4" s="33"/>
      <c r="QTY4" s="33"/>
      <c r="QTZ4" s="33"/>
      <c r="QUA4" s="33"/>
      <c r="QUB4" s="33"/>
      <c r="QUC4" s="33"/>
      <c r="QUD4" s="33"/>
      <c r="QUE4" s="33"/>
      <c r="QUF4" s="33"/>
      <c r="QUG4" s="33"/>
      <c r="QUH4" s="33"/>
      <c r="QUI4" s="33"/>
      <c r="QUJ4" s="33"/>
      <c r="QUK4" s="33"/>
      <c r="QUL4" s="33"/>
      <c r="QUM4" s="33"/>
      <c r="QUN4" s="33"/>
      <c r="QUO4" s="33"/>
      <c r="QUP4" s="33"/>
      <c r="QUQ4" s="33"/>
      <c r="QUR4" s="33"/>
      <c r="QUS4" s="33"/>
      <c r="QUT4" s="33"/>
      <c r="QUU4" s="33"/>
      <c r="QUV4" s="33"/>
      <c r="QUW4" s="33"/>
      <c r="QUX4" s="33"/>
      <c r="QUY4" s="33"/>
      <c r="QUZ4" s="33"/>
      <c r="QVA4" s="33"/>
      <c r="QVB4" s="33"/>
      <c r="QVC4" s="33"/>
      <c r="QVD4" s="33"/>
      <c r="QVE4" s="33"/>
      <c r="QVF4" s="33"/>
      <c r="QVG4" s="33"/>
      <c r="QVH4" s="33"/>
      <c r="QVI4" s="33"/>
      <c r="QVJ4" s="33"/>
      <c r="QVK4" s="33"/>
      <c r="QVL4" s="33"/>
      <c r="QVM4" s="33"/>
      <c r="QVN4" s="33"/>
      <c r="QVO4" s="33"/>
      <c r="QVP4" s="33"/>
      <c r="QVQ4" s="33"/>
      <c r="QVR4" s="33"/>
      <c r="QVS4" s="33"/>
      <c r="QVT4" s="33"/>
      <c r="QVU4" s="33"/>
      <c r="QVV4" s="33"/>
      <c r="QVW4" s="33"/>
      <c r="QVX4" s="33"/>
      <c r="QVY4" s="33"/>
      <c r="QVZ4" s="33"/>
      <c r="QWA4" s="33"/>
      <c r="QWB4" s="33"/>
      <c r="QWC4" s="33"/>
      <c r="QWD4" s="33"/>
      <c r="QWE4" s="33"/>
      <c r="QWF4" s="33"/>
      <c r="QWG4" s="33"/>
      <c r="QWH4" s="33"/>
      <c r="QWI4" s="33"/>
      <c r="QWJ4" s="33"/>
      <c r="QWK4" s="33"/>
      <c r="QWL4" s="33"/>
      <c r="QWM4" s="33"/>
      <c r="QWN4" s="33"/>
      <c r="QWO4" s="33"/>
      <c r="QWP4" s="33"/>
      <c r="QWQ4" s="33"/>
      <c r="QWR4" s="33"/>
      <c r="QWS4" s="33"/>
      <c r="QWT4" s="33"/>
      <c r="QWU4" s="33"/>
      <c r="QWV4" s="33"/>
      <c r="QWW4" s="33"/>
      <c r="QWX4" s="33"/>
      <c r="QWY4" s="33"/>
      <c r="QWZ4" s="33"/>
      <c r="QXA4" s="33"/>
      <c r="QXB4" s="33"/>
      <c r="QXC4" s="33"/>
      <c r="QXD4" s="33"/>
      <c r="QXE4" s="33"/>
      <c r="QXF4" s="33"/>
      <c r="QXG4" s="33"/>
      <c r="QXH4" s="33"/>
      <c r="QXI4" s="33"/>
      <c r="QXJ4" s="33"/>
      <c r="QXK4" s="33"/>
      <c r="QXL4" s="33"/>
      <c r="QXM4" s="33"/>
      <c r="QXN4" s="33"/>
      <c r="QXO4" s="33"/>
      <c r="QXP4" s="33"/>
      <c r="QXQ4" s="33"/>
      <c r="QXR4" s="33"/>
      <c r="QXS4" s="33"/>
      <c r="QXT4" s="33"/>
      <c r="QXU4" s="33"/>
      <c r="QXV4" s="33"/>
      <c r="QXW4" s="33"/>
      <c r="QXX4" s="33"/>
      <c r="QXY4" s="33"/>
      <c r="QXZ4" s="33"/>
      <c r="QYA4" s="33"/>
      <c r="QYB4" s="33"/>
      <c r="QYC4" s="33"/>
      <c r="QYD4" s="33"/>
      <c r="QYE4" s="33"/>
      <c r="QYF4" s="33"/>
      <c r="QYG4" s="33"/>
      <c r="QYH4" s="33"/>
      <c r="QYI4" s="33"/>
      <c r="QYJ4" s="33"/>
      <c r="QYK4" s="33"/>
      <c r="QYL4" s="33"/>
      <c r="QYM4" s="33"/>
      <c r="QYN4" s="33"/>
      <c r="QYO4" s="33"/>
      <c r="QYP4" s="33"/>
      <c r="QYQ4" s="33"/>
      <c r="QYR4" s="33"/>
      <c r="QYS4" s="33"/>
      <c r="QYT4" s="33"/>
      <c r="QYU4" s="33"/>
      <c r="QYV4" s="33"/>
      <c r="QYW4" s="33"/>
      <c r="QYX4" s="33"/>
      <c r="QYY4" s="33"/>
      <c r="QYZ4" s="33"/>
      <c r="QZA4" s="33"/>
      <c r="QZB4" s="33"/>
      <c r="QZC4" s="33"/>
      <c r="QZD4" s="33"/>
      <c r="QZE4" s="33"/>
      <c r="QZF4" s="33"/>
      <c r="QZG4" s="33"/>
      <c r="QZH4" s="33"/>
      <c r="QZI4" s="33"/>
      <c r="QZJ4" s="33"/>
      <c r="QZK4" s="33"/>
      <c r="QZL4" s="33"/>
      <c r="QZM4" s="33"/>
      <c r="QZN4" s="33"/>
      <c r="QZO4" s="33"/>
      <c r="QZP4" s="33"/>
      <c r="QZQ4" s="33"/>
      <c r="QZR4" s="33"/>
      <c r="QZS4" s="33"/>
      <c r="QZT4" s="33"/>
      <c r="QZU4" s="33"/>
      <c r="QZV4" s="33"/>
      <c r="QZW4" s="33"/>
      <c r="QZX4" s="33"/>
      <c r="QZY4" s="33"/>
      <c r="QZZ4" s="33"/>
      <c r="RAA4" s="33"/>
      <c r="RAB4" s="33"/>
      <c r="RAC4" s="33"/>
      <c r="RAD4" s="33"/>
      <c r="RAE4" s="33"/>
      <c r="RAF4" s="33"/>
      <c r="RAG4" s="33"/>
      <c r="RAH4" s="33"/>
      <c r="RAI4" s="33"/>
      <c r="RAJ4" s="33"/>
      <c r="RAK4" s="33"/>
      <c r="RAL4" s="33"/>
      <c r="RAM4" s="33"/>
      <c r="RAN4" s="33"/>
      <c r="RAO4" s="33"/>
      <c r="RAP4" s="33"/>
      <c r="RAQ4" s="33"/>
      <c r="RAR4" s="33"/>
      <c r="RAS4" s="33"/>
      <c r="RAT4" s="33"/>
      <c r="RAU4" s="33"/>
      <c r="RAV4" s="33"/>
      <c r="RAW4" s="33"/>
      <c r="RAX4" s="33"/>
      <c r="RAY4" s="33"/>
      <c r="RAZ4" s="33"/>
      <c r="RBA4" s="33"/>
      <c r="RBB4" s="33"/>
      <c r="RBC4" s="33"/>
      <c r="RBD4" s="33"/>
      <c r="RBE4" s="33"/>
      <c r="RBF4" s="33"/>
      <c r="RBG4" s="33"/>
      <c r="RBH4" s="33"/>
      <c r="RBI4" s="33"/>
      <c r="RBJ4" s="33"/>
      <c r="RBK4" s="33"/>
      <c r="RBL4" s="33"/>
      <c r="RBM4" s="33"/>
      <c r="RBN4" s="33"/>
      <c r="RBO4" s="33"/>
      <c r="RBP4" s="33"/>
      <c r="RBQ4" s="33"/>
      <c r="RBR4" s="33"/>
      <c r="RBS4" s="33"/>
      <c r="RBT4" s="33"/>
      <c r="RBU4" s="33"/>
      <c r="RBV4" s="33"/>
      <c r="RBW4" s="33"/>
      <c r="RBX4" s="33"/>
      <c r="RBY4" s="33"/>
      <c r="RBZ4" s="33"/>
      <c r="RCA4" s="33"/>
      <c r="RCB4" s="33"/>
      <c r="RCC4" s="33"/>
      <c r="RCD4" s="33"/>
      <c r="RCE4" s="33"/>
      <c r="RCF4" s="33"/>
      <c r="RCG4" s="33"/>
      <c r="RCH4" s="33"/>
      <c r="RCI4" s="33"/>
      <c r="RCJ4" s="33"/>
      <c r="RCK4" s="33"/>
      <c r="RCL4" s="33"/>
      <c r="RCM4" s="33"/>
      <c r="RCN4" s="33"/>
      <c r="RCO4" s="33"/>
      <c r="RCP4" s="33"/>
      <c r="RCQ4" s="33"/>
      <c r="RCR4" s="33"/>
      <c r="RCS4" s="33"/>
      <c r="RCT4" s="33"/>
      <c r="RCU4" s="33"/>
      <c r="RCV4" s="33"/>
      <c r="RCW4" s="33"/>
      <c r="RCX4" s="33"/>
      <c r="RCY4" s="33"/>
      <c r="RCZ4" s="33"/>
      <c r="RDA4" s="33"/>
      <c r="RDB4" s="33"/>
      <c r="RDC4" s="33"/>
      <c r="RDD4" s="33"/>
      <c r="RDE4" s="33"/>
      <c r="RDF4" s="33"/>
      <c r="RDG4" s="33"/>
      <c r="RDH4" s="33"/>
      <c r="RDI4" s="33"/>
      <c r="RDJ4" s="33"/>
      <c r="RDK4" s="33"/>
      <c r="RDL4" s="33"/>
      <c r="RDM4" s="33"/>
      <c r="RDN4" s="33"/>
      <c r="RDO4" s="33"/>
      <c r="RDP4" s="33"/>
      <c r="RDQ4" s="33"/>
      <c r="RDR4" s="33"/>
      <c r="RDS4" s="33"/>
      <c r="RDT4" s="33"/>
      <c r="RDU4" s="33"/>
      <c r="RDV4" s="33"/>
      <c r="RDW4" s="33"/>
      <c r="RDX4" s="33"/>
      <c r="RDY4" s="33"/>
      <c r="RDZ4" s="33"/>
      <c r="REA4" s="33"/>
      <c r="REB4" s="33"/>
      <c r="REC4" s="33"/>
      <c r="RED4" s="33"/>
      <c r="REE4" s="33"/>
      <c r="REF4" s="33"/>
      <c r="REG4" s="33"/>
      <c r="REH4" s="33"/>
      <c r="REI4" s="33"/>
      <c r="REJ4" s="33"/>
      <c r="REK4" s="33"/>
      <c r="REL4" s="33"/>
      <c r="REM4" s="33"/>
      <c r="REN4" s="33"/>
      <c r="REO4" s="33"/>
      <c r="REP4" s="33"/>
      <c r="REQ4" s="33"/>
      <c r="RER4" s="33"/>
      <c r="RES4" s="33"/>
      <c r="RET4" s="33"/>
      <c r="REU4" s="33"/>
      <c r="REV4" s="33"/>
      <c r="REW4" s="33"/>
      <c r="REX4" s="33"/>
      <c r="REY4" s="33"/>
      <c r="REZ4" s="33"/>
      <c r="RFA4" s="33"/>
      <c r="RFB4" s="33"/>
      <c r="RFC4" s="33"/>
      <c r="RFD4" s="33"/>
      <c r="RFE4" s="33"/>
      <c r="RFF4" s="33"/>
      <c r="RFG4" s="33"/>
      <c r="RFH4" s="33"/>
      <c r="RFI4" s="33"/>
      <c r="RFJ4" s="33"/>
      <c r="RFK4" s="33"/>
      <c r="RFL4" s="33"/>
      <c r="RFM4" s="33"/>
      <c r="RFN4" s="33"/>
      <c r="RFO4" s="33"/>
      <c r="RFP4" s="33"/>
      <c r="RFQ4" s="33"/>
      <c r="RFR4" s="33"/>
      <c r="RFS4" s="33"/>
      <c r="RFT4" s="33"/>
      <c r="RFU4" s="33"/>
      <c r="RFV4" s="33"/>
      <c r="RFW4" s="33"/>
      <c r="RFX4" s="33"/>
      <c r="RFY4" s="33"/>
      <c r="RFZ4" s="33"/>
      <c r="RGA4" s="33"/>
      <c r="RGB4" s="33"/>
      <c r="RGC4" s="33"/>
      <c r="RGD4" s="33"/>
      <c r="RGE4" s="33"/>
      <c r="RGF4" s="33"/>
      <c r="RGG4" s="33"/>
      <c r="RGH4" s="33"/>
      <c r="RGI4" s="33"/>
      <c r="RGJ4" s="33"/>
      <c r="RGK4" s="33"/>
      <c r="RGL4" s="33"/>
      <c r="RGM4" s="33"/>
      <c r="RGN4" s="33"/>
      <c r="RGO4" s="33"/>
      <c r="RGP4" s="33"/>
      <c r="RGQ4" s="33"/>
      <c r="RGR4" s="33"/>
      <c r="RGS4" s="33"/>
      <c r="RGT4" s="33"/>
      <c r="RGU4" s="33"/>
      <c r="RGV4" s="33"/>
      <c r="RGW4" s="33"/>
      <c r="RGX4" s="33"/>
      <c r="RGY4" s="33"/>
      <c r="RGZ4" s="33"/>
      <c r="RHA4" s="33"/>
      <c r="RHB4" s="33"/>
      <c r="RHC4" s="33"/>
      <c r="RHD4" s="33"/>
      <c r="RHE4" s="33"/>
      <c r="RHF4" s="33"/>
      <c r="RHG4" s="33"/>
      <c r="RHH4" s="33"/>
      <c r="RHI4" s="33"/>
      <c r="RHJ4" s="33"/>
      <c r="RHK4" s="33"/>
      <c r="RHL4" s="33"/>
      <c r="RHM4" s="33"/>
      <c r="RHN4" s="33"/>
      <c r="RHO4" s="33"/>
      <c r="RHP4" s="33"/>
      <c r="RHQ4" s="33"/>
      <c r="RHR4" s="33"/>
      <c r="RHS4" s="33"/>
      <c r="RHT4" s="33"/>
      <c r="RHU4" s="33"/>
      <c r="RHV4" s="33"/>
      <c r="RHW4" s="33"/>
      <c r="RHX4" s="33"/>
      <c r="RHY4" s="33"/>
      <c r="RHZ4" s="33"/>
      <c r="RIA4" s="33"/>
      <c r="RIB4" s="33"/>
      <c r="RIC4" s="33"/>
      <c r="RID4" s="33"/>
      <c r="RIE4" s="33"/>
      <c r="RIF4" s="33"/>
      <c r="RIG4" s="33"/>
      <c r="RIH4" s="33"/>
      <c r="RII4" s="33"/>
      <c r="RIJ4" s="33"/>
      <c r="RIK4" s="33"/>
      <c r="RIL4" s="33"/>
      <c r="RIM4" s="33"/>
      <c r="RIN4" s="33"/>
      <c r="RIO4" s="33"/>
      <c r="RIP4" s="33"/>
      <c r="RIQ4" s="33"/>
      <c r="RIR4" s="33"/>
      <c r="RIS4" s="33"/>
      <c r="RIT4" s="33"/>
      <c r="RIU4" s="33"/>
      <c r="RIV4" s="33"/>
      <c r="RIW4" s="33"/>
      <c r="RIX4" s="33"/>
      <c r="RIY4" s="33"/>
      <c r="RIZ4" s="33"/>
      <c r="RJA4" s="33"/>
      <c r="RJB4" s="33"/>
      <c r="RJC4" s="33"/>
      <c r="RJD4" s="33"/>
      <c r="RJE4" s="33"/>
      <c r="RJF4" s="33"/>
      <c r="RJG4" s="33"/>
      <c r="RJH4" s="33"/>
      <c r="RJI4" s="33"/>
      <c r="RJJ4" s="33"/>
      <c r="RJK4" s="33"/>
      <c r="RJL4" s="33"/>
      <c r="RJM4" s="33"/>
      <c r="RJN4" s="33"/>
      <c r="RJO4" s="33"/>
      <c r="RJP4" s="33"/>
      <c r="RJQ4" s="33"/>
      <c r="RJR4" s="33"/>
      <c r="RJS4" s="33"/>
      <c r="RJT4" s="33"/>
      <c r="RJU4" s="33"/>
      <c r="RJV4" s="33"/>
      <c r="RJW4" s="33"/>
      <c r="RJX4" s="33"/>
      <c r="RJY4" s="33"/>
      <c r="RJZ4" s="33"/>
      <c r="RKA4" s="33"/>
      <c r="RKB4" s="33"/>
      <c r="RKC4" s="33"/>
      <c r="RKD4" s="33"/>
      <c r="RKE4" s="33"/>
      <c r="RKF4" s="33"/>
      <c r="RKG4" s="33"/>
      <c r="RKH4" s="33"/>
      <c r="RKI4" s="33"/>
      <c r="RKJ4" s="33"/>
      <c r="RKK4" s="33"/>
      <c r="RKL4" s="33"/>
      <c r="RKM4" s="33"/>
      <c r="RKN4" s="33"/>
      <c r="RKO4" s="33"/>
      <c r="RKP4" s="33"/>
      <c r="RKQ4" s="33"/>
      <c r="RKR4" s="33"/>
      <c r="RKS4" s="33"/>
      <c r="RKT4" s="33"/>
      <c r="RKU4" s="33"/>
      <c r="RKV4" s="33"/>
      <c r="RKW4" s="33"/>
      <c r="RKX4" s="33"/>
      <c r="RKY4" s="33"/>
      <c r="RKZ4" s="33"/>
      <c r="RLA4" s="33"/>
      <c r="RLB4" s="33"/>
      <c r="RLC4" s="33"/>
      <c r="RLD4" s="33"/>
      <c r="RLE4" s="33"/>
      <c r="RLF4" s="33"/>
      <c r="RLG4" s="33"/>
      <c r="RLH4" s="33"/>
      <c r="RLI4" s="33"/>
      <c r="RLJ4" s="33"/>
      <c r="RLK4" s="33"/>
      <c r="RLL4" s="33"/>
      <c r="RLM4" s="33"/>
      <c r="RLN4" s="33"/>
      <c r="RLO4" s="33"/>
      <c r="RLP4" s="33"/>
      <c r="RLQ4" s="33"/>
      <c r="RLR4" s="33"/>
      <c r="RLS4" s="33"/>
      <c r="RLT4" s="33"/>
      <c r="RLU4" s="33"/>
      <c r="RLV4" s="33"/>
      <c r="RLW4" s="33"/>
      <c r="RLX4" s="33"/>
      <c r="RLY4" s="33"/>
      <c r="RLZ4" s="33"/>
      <c r="RMA4" s="33"/>
      <c r="RMB4" s="33"/>
      <c r="RMC4" s="33"/>
      <c r="RMD4" s="33"/>
      <c r="RME4" s="33"/>
      <c r="RMF4" s="33"/>
      <c r="RMG4" s="33"/>
      <c r="RMH4" s="33"/>
      <c r="RMI4" s="33"/>
      <c r="RMJ4" s="33"/>
      <c r="RMK4" s="33"/>
      <c r="RML4" s="33"/>
      <c r="RMM4" s="33"/>
      <c r="RMN4" s="33"/>
      <c r="RMO4" s="33"/>
      <c r="RMP4" s="33"/>
      <c r="RMQ4" s="33"/>
      <c r="RMR4" s="33"/>
      <c r="RMS4" s="33"/>
      <c r="RMT4" s="33"/>
      <c r="RMU4" s="33"/>
      <c r="RMV4" s="33"/>
      <c r="RMW4" s="33"/>
      <c r="RMX4" s="33"/>
      <c r="RMY4" s="33"/>
      <c r="RMZ4" s="33"/>
      <c r="RNA4" s="33"/>
      <c r="RNB4" s="33"/>
      <c r="RNC4" s="33"/>
      <c r="RND4" s="33"/>
      <c r="RNE4" s="33"/>
      <c r="RNF4" s="33"/>
      <c r="RNG4" s="33"/>
      <c r="RNH4" s="33"/>
      <c r="RNI4" s="33"/>
      <c r="RNJ4" s="33"/>
      <c r="RNK4" s="33"/>
      <c r="RNL4" s="33"/>
      <c r="RNM4" s="33"/>
      <c r="RNN4" s="33"/>
      <c r="RNO4" s="33"/>
      <c r="RNP4" s="33"/>
      <c r="RNQ4" s="33"/>
      <c r="RNR4" s="33"/>
      <c r="RNS4" s="33"/>
      <c r="RNT4" s="33"/>
      <c r="RNU4" s="33"/>
      <c r="RNV4" s="33"/>
      <c r="RNW4" s="33"/>
      <c r="RNX4" s="33"/>
      <c r="RNY4" s="33"/>
      <c r="RNZ4" s="33"/>
      <c r="ROA4" s="33"/>
      <c r="ROB4" s="33"/>
      <c r="ROC4" s="33"/>
      <c r="ROD4" s="33"/>
      <c r="ROE4" s="33"/>
      <c r="ROF4" s="33"/>
      <c r="ROG4" s="33"/>
      <c r="ROH4" s="33"/>
      <c r="ROI4" s="33"/>
      <c r="ROJ4" s="33"/>
      <c r="ROK4" s="33"/>
      <c r="ROL4" s="33"/>
      <c r="ROM4" s="33"/>
      <c r="RON4" s="33"/>
      <c r="ROO4" s="33"/>
      <c r="ROP4" s="33"/>
      <c r="ROQ4" s="33"/>
      <c r="ROR4" s="33"/>
      <c r="ROS4" s="33"/>
      <c r="ROT4" s="33"/>
      <c r="ROU4" s="33"/>
      <c r="ROV4" s="33"/>
      <c r="ROW4" s="33"/>
      <c r="ROX4" s="33"/>
      <c r="ROY4" s="33"/>
      <c r="ROZ4" s="33"/>
      <c r="RPA4" s="33"/>
      <c r="RPB4" s="33"/>
      <c r="RPC4" s="33"/>
      <c r="RPD4" s="33"/>
      <c r="RPE4" s="33"/>
      <c r="RPF4" s="33"/>
      <c r="RPG4" s="33"/>
      <c r="RPH4" s="33"/>
      <c r="RPI4" s="33"/>
      <c r="RPJ4" s="33"/>
      <c r="RPK4" s="33"/>
      <c r="RPL4" s="33"/>
      <c r="RPM4" s="33"/>
      <c r="RPN4" s="33"/>
      <c r="RPO4" s="33"/>
      <c r="RPP4" s="33"/>
      <c r="RPQ4" s="33"/>
      <c r="RPR4" s="33"/>
      <c r="RPS4" s="33"/>
      <c r="RPT4" s="33"/>
      <c r="RPU4" s="33"/>
      <c r="RPV4" s="33"/>
      <c r="RPW4" s="33"/>
      <c r="RPX4" s="33"/>
      <c r="RPY4" s="33"/>
      <c r="RPZ4" s="33"/>
      <c r="RQA4" s="33"/>
      <c r="RQB4" s="33"/>
      <c r="RQC4" s="33"/>
      <c r="RQD4" s="33"/>
      <c r="RQE4" s="33"/>
      <c r="RQF4" s="33"/>
      <c r="RQG4" s="33"/>
      <c r="RQH4" s="33"/>
      <c r="RQI4" s="33"/>
      <c r="RQJ4" s="33"/>
      <c r="RQK4" s="33"/>
      <c r="RQL4" s="33"/>
      <c r="RQM4" s="33"/>
      <c r="RQN4" s="33"/>
      <c r="RQO4" s="33"/>
      <c r="RQP4" s="33"/>
      <c r="RQQ4" s="33"/>
      <c r="RQR4" s="33"/>
      <c r="RQS4" s="33"/>
      <c r="RQT4" s="33"/>
      <c r="RQU4" s="33"/>
      <c r="RQV4" s="33"/>
      <c r="RQW4" s="33"/>
      <c r="RQX4" s="33"/>
      <c r="RQY4" s="33"/>
      <c r="RQZ4" s="33"/>
      <c r="RRA4" s="33"/>
      <c r="RRB4" s="33"/>
      <c r="RRC4" s="33"/>
      <c r="RRD4" s="33"/>
      <c r="RRE4" s="33"/>
      <c r="RRF4" s="33"/>
      <c r="RRG4" s="33"/>
      <c r="RRH4" s="33"/>
      <c r="RRI4" s="33"/>
      <c r="RRJ4" s="33"/>
      <c r="RRK4" s="33"/>
      <c r="RRL4" s="33"/>
      <c r="RRM4" s="33"/>
      <c r="RRN4" s="33"/>
      <c r="RRO4" s="33"/>
      <c r="RRP4" s="33"/>
      <c r="RRQ4" s="33"/>
      <c r="RRR4" s="33"/>
      <c r="RRS4" s="33"/>
      <c r="RRT4" s="33"/>
      <c r="RRU4" s="33"/>
      <c r="RRV4" s="33"/>
      <c r="RRW4" s="33"/>
      <c r="RRX4" s="33"/>
      <c r="RRY4" s="33"/>
      <c r="RRZ4" s="33"/>
      <c r="RSA4" s="33"/>
      <c r="RSB4" s="33"/>
      <c r="RSC4" s="33"/>
      <c r="RSD4" s="33"/>
      <c r="RSE4" s="33"/>
      <c r="RSF4" s="33"/>
      <c r="RSG4" s="33"/>
      <c r="RSH4" s="33"/>
      <c r="RSI4" s="33"/>
      <c r="RSJ4" s="33"/>
      <c r="RSK4" s="33"/>
      <c r="RSL4" s="33"/>
      <c r="RSM4" s="33"/>
      <c r="RSN4" s="33"/>
      <c r="RSO4" s="33"/>
      <c r="RSP4" s="33"/>
      <c r="RSQ4" s="33"/>
      <c r="RSR4" s="33"/>
      <c r="RSS4" s="33"/>
      <c r="RST4" s="33"/>
      <c r="RSU4" s="33"/>
      <c r="RSV4" s="33"/>
      <c r="RSW4" s="33"/>
      <c r="RSX4" s="33"/>
      <c r="RSY4" s="33"/>
      <c r="RSZ4" s="33"/>
      <c r="RTA4" s="33"/>
      <c r="RTB4" s="33"/>
      <c r="RTC4" s="33"/>
      <c r="RTD4" s="33"/>
      <c r="RTE4" s="33"/>
      <c r="RTF4" s="33"/>
      <c r="RTG4" s="33"/>
      <c r="RTH4" s="33"/>
      <c r="RTI4" s="33"/>
      <c r="RTJ4" s="33"/>
      <c r="RTK4" s="33"/>
      <c r="RTL4" s="33"/>
      <c r="RTM4" s="33"/>
      <c r="RTN4" s="33"/>
      <c r="RTO4" s="33"/>
      <c r="RTP4" s="33"/>
      <c r="RTQ4" s="33"/>
      <c r="RTR4" s="33"/>
      <c r="RTS4" s="33"/>
      <c r="RTT4" s="33"/>
      <c r="RTU4" s="33"/>
      <c r="RTV4" s="33"/>
      <c r="RTW4" s="33"/>
      <c r="RTX4" s="33"/>
      <c r="RTY4" s="33"/>
      <c r="RTZ4" s="33"/>
      <c r="RUA4" s="33"/>
      <c r="RUB4" s="33"/>
      <c r="RUC4" s="33"/>
      <c r="RUD4" s="33"/>
      <c r="RUE4" s="33"/>
      <c r="RUF4" s="33"/>
      <c r="RUG4" s="33"/>
      <c r="RUH4" s="33"/>
      <c r="RUI4" s="33"/>
      <c r="RUJ4" s="33"/>
      <c r="RUK4" s="33"/>
      <c r="RUL4" s="33"/>
      <c r="RUM4" s="33"/>
      <c r="RUN4" s="33"/>
      <c r="RUO4" s="33"/>
      <c r="RUP4" s="33"/>
      <c r="RUQ4" s="33"/>
      <c r="RUR4" s="33"/>
      <c r="RUS4" s="33"/>
      <c r="RUT4" s="33"/>
      <c r="RUU4" s="33"/>
      <c r="RUV4" s="33"/>
      <c r="RUW4" s="33"/>
      <c r="RUX4" s="33"/>
      <c r="RUY4" s="33"/>
      <c r="RUZ4" s="33"/>
      <c r="RVA4" s="33"/>
      <c r="RVB4" s="33"/>
      <c r="RVC4" s="33"/>
      <c r="RVD4" s="33"/>
      <c r="RVE4" s="33"/>
      <c r="RVF4" s="33"/>
      <c r="RVG4" s="33"/>
      <c r="RVH4" s="33"/>
      <c r="RVI4" s="33"/>
      <c r="RVJ4" s="33"/>
      <c r="RVK4" s="33"/>
      <c r="RVL4" s="33"/>
      <c r="RVM4" s="33"/>
      <c r="RVN4" s="33"/>
      <c r="RVO4" s="33"/>
      <c r="RVP4" s="33"/>
      <c r="RVQ4" s="33"/>
      <c r="RVR4" s="33"/>
      <c r="RVS4" s="33"/>
      <c r="RVT4" s="33"/>
      <c r="RVU4" s="33"/>
      <c r="RVV4" s="33"/>
      <c r="RVW4" s="33"/>
      <c r="RVX4" s="33"/>
      <c r="RVY4" s="33"/>
      <c r="RVZ4" s="33"/>
      <c r="RWA4" s="33"/>
      <c r="RWB4" s="33"/>
      <c r="RWC4" s="33"/>
      <c r="RWD4" s="33"/>
      <c r="RWE4" s="33"/>
      <c r="RWF4" s="33"/>
      <c r="RWG4" s="33"/>
      <c r="RWH4" s="33"/>
      <c r="RWI4" s="33"/>
      <c r="RWJ4" s="33"/>
      <c r="RWK4" s="33"/>
      <c r="RWL4" s="33"/>
      <c r="RWM4" s="33"/>
      <c r="RWN4" s="33"/>
      <c r="RWO4" s="33"/>
      <c r="RWP4" s="33"/>
      <c r="RWQ4" s="33"/>
      <c r="RWR4" s="33"/>
      <c r="RWS4" s="33"/>
      <c r="RWT4" s="33"/>
      <c r="RWU4" s="33"/>
      <c r="RWV4" s="33"/>
      <c r="RWW4" s="33"/>
      <c r="RWX4" s="33"/>
      <c r="RWY4" s="33"/>
      <c r="RWZ4" s="33"/>
      <c r="RXA4" s="33"/>
      <c r="RXB4" s="33"/>
      <c r="RXC4" s="33"/>
      <c r="RXD4" s="33"/>
      <c r="RXE4" s="33"/>
      <c r="RXF4" s="33"/>
      <c r="RXG4" s="33"/>
      <c r="RXH4" s="33"/>
      <c r="RXI4" s="33"/>
      <c r="RXJ4" s="33"/>
      <c r="RXK4" s="33"/>
      <c r="RXL4" s="33"/>
      <c r="RXM4" s="33"/>
      <c r="RXN4" s="33"/>
      <c r="RXO4" s="33"/>
      <c r="RXP4" s="33"/>
      <c r="RXQ4" s="33"/>
      <c r="RXR4" s="33"/>
      <c r="RXS4" s="33"/>
      <c r="RXT4" s="33"/>
      <c r="RXU4" s="33"/>
      <c r="RXV4" s="33"/>
      <c r="RXW4" s="33"/>
      <c r="RXX4" s="33"/>
      <c r="RXY4" s="33"/>
      <c r="RXZ4" s="33"/>
      <c r="RYA4" s="33"/>
      <c r="RYB4" s="33"/>
      <c r="RYC4" s="33"/>
      <c r="RYD4" s="33"/>
      <c r="RYE4" s="33"/>
      <c r="RYF4" s="33"/>
      <c r="RYG4" s="33"/>
      <c r="RYH4" s="33"/>
      <c r="RYI4" s="33"/>
      <c r="RYJ4" s="33"/>
      <c r="RYK4" s="33"/>
      <c r="RYL4" s="33"/>
      <c r="RYM4" s="33"/>
      <c r="RYN4" s="33"/>
      <c r="RYO4" s="33"/>
      <c r="RYP4" s="33"/>
      <c r="RYQ4" s="33"/>
      <c r="RYR4" s="33"/>
      <c r="RYS4" s="33"/>
      <c r="RYT4" s="33"/>
      <c r="RYU4" s="33"/>
      <c r="RYV4" s="33"/>
      <c r="RYW4" s="33"/>
      <c r="RYX4" s="33"/>
      <c r="RYY4" s="33"/>
      <c r="RYZ4" s="33"/>
      <c r="RZA4" s="33"/>
      <c r="RZB4" s="33"/>
      <c r="RZC4" s="33"/>
      <c r="RZD4" s="33"/>
      <c r="RZE4" s="33"/>
      <c r="RZF4" s="33"/>
      <c r="RZG4" s="33"/>
      <c r="RZH4" s="33"/>
      <c r="RZI4" s="33"/>
      <c r="RZJ4" s="33"/>
      <c r="RZK4" s="33"/>
      <c r="RZL4" s="33"/>
      <c r="RZM4" s="33"/>
      <c r="RZN4" s="33"/>
      <c r="RZO4" s="33"/>
      <c r="RZP4" s="33"/>
      <c r="RZQ4" s="33"/>
      <c r="RZR4" s="33"/>
      <c r="RZS4" s="33"/>
      <c r="RZT4" s="33"/>
      <c r="RZU4" s="33"/>
      <c r="RZV4" s="33"/>
      <c r="RZW4" s="33"/>
      <c r="RZX4" s="33"/>
      <c r="RZY4" s="33"/>
      <c r="RZZ4" s="33"/>
      <c r="SAA4" s="33"/>
      <c r="SAB4" s="33"/>
      <c r="SAC4" s="33"/>
      <c r="SAD4" s="33"/>
      <c r="SAE4" s="33"/>
      <c r="SAF4" s="33"/>
      <c r="SAG4" s="33"/>
      <c r="SAH4" s="33"/>
      <c r="SAI4" s="33"/>
      <c r="SAJ4" s="33"/>
      <c r="SAK4" s="33"/>
      <c r="SAL4" s="33"/>
      <c r="SAM4" s="33"/>
      <c r="SAN4" s="33"/>
      <c r="SAO4" s="33"/>
      <c r="SAP4" s="33"/>
      <c r="SAQ4" s="33"/>
      <c r="SAR4" s="33"/>
      <c r="SAS4" s="33"/>
      <c r="SAT4" s="33"/>
      <c r="SAU4" s="33"/>
      <c r="SAV4" s="33"/>
      <c r="SAW4" s="33"/>
      <c r="SAX4" s="33"/>
      <c r="SAY4" s="33"/>
      <c r="SAZ4" s="33"/>
      <c r="SBA4" s="33"/>
      <c r="SBB4" s="33"/>
      <c r="SBC4" s="33"/>
      <c r="SBD4" s="33"/>
      <c r="SBE4" s="33"/>
      <c r="SBF4" s="33"/>
      <c r="SBG4" s="33"/>
      <c r="SBH4" s="33"/>
      <c r="SBI4" s="33"/>
      <c r="SBJ4" s="33"/>
      <c r="SBK4" s="33"/>
      <c r="SBL4" s="33"/>
      <c r="SBM4" s="33"/>
      <c r="SBN4" s="33"/>
      <c r="SBO4" s="33"/>
      <c r="SBP4" s="33"/>
      <c r="SBQ4" s="33"/>
      <c r="SBR4" s="33"/>
      <c r="SBS4" s="33"/>
      <c r="SBT4" s="33"/>
      <c r="SBU4" s="33"/>
      <c r="SBV4" s="33"/>
      <c r="SBW4" s="33"/>
      <c r="SBX4" s="33"/>
      <c r="SBY4" s="33"/>
      <c r="SBZ4" s="33"/>
      <c r="SCA4" s="33"/>
      <c r="SCB4" s="33"/>
      <c r="SCC4" s="33"/>
      <c r="SCD4" s="33"/>
      <c r="SCE4" s="33"/>
      <c r="SCF4" s="33"/>
      <c r="SCG4" s="33"/>
      <c r="SCH4" s="33"/>
      <c r="SCI4" s="33"/>
      <c r="SCJ4" s="33"/>
      <c r="SCK4" s="33"/>
      <c r="SCL4" s="33"/>
      <c r="SCM4" s="33"/>
      <c r="SCN4" s="33"/>
      <c r="SCO4" s="33"/>
      <c r="SCP4" s="33"/>
      <c r="SCQ4" s="33"/>
      <c r="SCR4" s="33"/>
      <c r="SCS4" s="33"/>
      <c r="SCT4" s="33"/>
      <c r="SCU4" s="33"/>
      <c r="SCV4" s="33"/>
      <c r="SCW4" s="33"/>
      <c r="SCX4" s="33"/>
      <c r="SCY4" s="33"/>
      <c r="SCZ4" s="33"/>
      <c r="SDA4" s="33"/>
      <c r="SDB4" s="33"/>
      <c r="SDC4" s="33"/>
      <c r="SDD4" s="33"/>
      <c r="SDE4" s="33"/>
      <c r="SDF4" s="33"/>
      <c r="SDG4" s="33"/>
      <c r="SDH4" s="33"/>
      <c r="SDI4" s="33"/>
      <c r="SDJ4" s="33"/>
      <c r="SDK4" s="33"/>
      <c r="SDL4" s="33"/>
      <c r="SDM4" s="33"/>
      <c r="SDN4" s="33"/>
      <c r="SDO4" s="33"/>
      <c r="SDP4" s="33"/>
      <c r="SDQ4" s="33"/>
      <c r="SDR4" s="33"/>
      <c r="SDS4" s="33"/>
      <c r="SDT4" s="33"/>
      <c r="SDU4" s="33"/>
      <c r="SDV4" s="33"/>
      <c r="SDW4" s="33"/>
      <c r="SDX4" s="33"/>
      <c r="SDY4" s="33"/>
      <c r="SDZ4" s="33"/>
      <c r="SEA4" s="33"/>
      <c r="SEB4" s="33"/>
      <c r="SEC4" s="33"/>
      <c r="SED4" s="33"/>
      <c r="SEE4" s="33"/>
      <c r="SEF4" s="33"/>
      <c r="SEG4" s="33"/>
      <c r="SEH4" s="33"/>
      <c r="SEI4" s="33"/>
      <c r="SEJ4" s="33"/>
      <c r="SEK4" s="33"/>
      <c r="SEL4" s="33"/>
      <c r="SEM4" s="33"/>
      <c r="SEN4" s="33"/>
      <c r="SEO4" s="33"/>
      <c r="SEP4" s="33"/>
      <c r="SEQ4" s="33"/>
      <c r="SER4" s="33"/>
      <c r="SES4" s="33"/>
      <c r="SET4" s="33"/>
      <c r="SEU4" s="33"/>
      <c r="SEV4" s="33"/>
      <c r="SEW4" s="33"/>
      <c r="SEX4" s="33"/>
      <c r="SEY4" s="33"/>
      <c r="SEZ4" s="33"/>
      <c r="SFA4" s="33"/>
      <c r="SFB4" s="33"/>
      <c r="SFC4" s="33"/>
      <c r="SFD4" s="33"/>
      <c r="SFE4" s="33"/>
      <c r="SFF4" s="33"/>
      <c r="SFG4" s="33"/>
      <c r="SFH4" s="33"/>
      <c r="SFI4" s="33"/>
      <c r="SFJ4" s="33"/>
      <c r="SFK4" s="33"/>
      <c r="SFL4" s="33"/>
      <c r="SFM4" s="33"/>
      <c r="SFN4" s="33"/>
      <c r="SFO4" s="33"/>
      <c r="SFP4" s="33"/>
      <c r="SFQ4" s="33"/>
      <c r="SFR4" s="33"/>
      <c r="SFS4" s="33"/>
      <c r="SFT4" s="33"/>
      <c r="SFU4" s="33"/>
      <c r="SFV4" s="33"/>
      <c r="SFW4" s="33"/>
      <c r="SFX4" s="33"/>
      <c r="SFY4" s="33"/>
      <c r="SFZ4" s="33"/>
      <c r="SGA4" s="33"/>
      <c r="SGB4" s="33"/>
      <c r="SGC4" s="33"/>
      <c r="SGD4" s="33"/>
      <c r="SGE4" s="33"/>
      <c r="SGF4" s="33"/>
      <c r="SGG4" s="33"/>
      <c r="SGH4" s="33"/>
      <c r="SGI4" s="33"/>
      <c r="SGJ4" s="33"/>
      <c r="SGK4" s="33"/>
      <c r="SGL4" s="33"/>
      <c r="SGM4" s="33"/>
      <c r="SGN4" s="33"/>
      <c r="SGO4" s="33"/>
      <c r="SGP4" s="33"/>
      <c r="SGQ4" s="33"/>
      <c r="SGR4" s="33"/>
      <c r="SGS4" s="33"/>
      <c r="SGT4" s="33"/>
      <c r="SGU4" s="33"/>
      <c r="SGV4" s="33"/>
      <c r="SGW4" s="33"/>
      <c r="SGX4" s="33"/>
      <c r="SGY4" s="33"/>
      <c r="SGZ4" s="33"/>
      <c r="SHA4" s="33"/>
      <c r="SHB4" s="33"/>
      <c r="SHC4" s="33"/>
      <c r="SHD4" s="33"/>
      <c r="SHE4" s="33"/>
      <c r="SHF4" s="33"/>
      <c r="SHG4" s="33"/>
      <c r="SHH4" s="33"/>
      <c r="SHI4" s="33"/>
      <c r="SHJ4" s="33"/>
      <c r="SHK4" s="33"/>
      <c r="SHL4" s="33"/>
      <c r="SHM4" s="33"/>
      <c r="SHN4" s="33"/>
      <c r="SHO4" s="33"/>
      <c r="SHP4" s="33"/>
      <c r="SHQ4" s="33"/>
      <c r="SHR4" s="33"/>
      <c r="SHS4" s="33"/>
      <c r="SHT4" s="33"/>
      <c r="SHU4" s="33"/>
      <c r="SHV4" s="33"/>
      <c r="SHW4" s="33"/>
      <c r="SHX4" s="33"/>
      <c r="SHY4" s="33"/>
      <c r="SHZ4" s="33"/>
      <c r="SIA4" s="33"/>
      <c r="SIB4" s="33"/>
      <c r="SIC4" s="33"/>
      <c r="SID4" s="33"/>
      <c r="SIE4" s="33"/>
      <c r="SIF4" s="33"/>
      <c r="SIG4" s="33"/>
      <c r="SIH4" s="33"/>
      <c r="SII4" s="33"/>
      <c r="SIJ4" s="33"/>
      <c r="SIK4" s="33"/>
      <c r="SIL4" s="33"/>
      <c r="SIM4" s="33"/>
      <c r="SIN4" s="33"/>
      <c r="SIO4" s="33"/>
      <c r="SIP4" s="33"/>
      <c r="SIQ4" s="33"/>
      <c r="SIR4" s="33"/>
      <c r="SIS4" s="33"/>
      <c r="SIT4" s="33"/>
      <c r="SIU4" s="33"/>
      <c r="SIV4" s="33"/>
      <c r="SIW4" s="33"/>
      <c r="SIX4" s="33"/>
      <c r="SIY4" s="33"/>
      <c r="SIZ4" s="33"/>
      <c r="SJA4" s="33"/>
      <c r="SJB4" s="33"/>
      <c r="SJC4" s="33"/>
      <c r="SJD4" s="33"/>
      <c r="SJE4" s="33"/>
      <c r="SJF4" s="33"/>
      <c r="SJG4" s="33"/>
      <c r="SJH4" s="33"/>
      <c r="SJI4" s="33"/>
      <c r="SJJ4" s="33"/>
      <c r="SJK4" s="33"/>
      <c r="SJL4" s="33"/>
      <c r="SJM4" s="33"/>
      <c r="SJN4" s="33"/>
      <c r="SJO4" s="33"/>
      <c r="SJP4" s="33"/>
      <c r="SJQ4" s="33"/>
      <c r="SJR4" s="33"/>
      <c r="SJS4" s="33"/>
      <c r="SJT4" s="33"/>
      <c r="SJU4" s="33"/>
      <c r="SJV4" s="33"/>
      <c r="SJW4" s="33"/>
      <c r="SJX4" s="33"/>
      <c r="SJY4" s="33"/>
      <c r="SJZ4" s="33"/>
      <c r="SKA4" s="33"/>
      <c r="SKB4" s="33"/>
      <c r="SKC4" s="33"/>
      <c r="SKD4" s="33"/>
      <c r="SKE4" s="33"/>
      <c r="SKF4" s="33"/>
      <c r="SKG4" s="33"/>
      <c r="SKH4" s="33"/>
      <c r="SKI4" s="33"/>
      <c r="SKJ4" s="33"/>
      <c r="SKK4" s="33"/>
      <c r="SKL4" s="33"/>
      <c r="SKM4" s="33"/>
      <c r="SKN4" s="33"/>
      <c r="SKO4" s="33"/>
      <c r="SKP4" s="33"/>
      <c r="SKQ4" s="33"/>
      <c r="SKR4" s="33"/>
      <c r="SKS4" s="33"/>
      <c r="SKT4" s="33"/>
      <c r="SKU4" s="33"/>
      <c r="SKV4" s="33"/>
      <c r="SKW4" s="33"/>
      <c r="SKX4" s="33"/>
      <c r="SKY4" s="33"/>
      <c r="SKZ4" s="33"/>
      <c r="SLA4" s="33"/>
      <c r="SLB4" s="33"/>
      <c r="SLC4" s="33"/>
      <c r="SLD4" s="33"/>
      <c r="SLE4" s="33"/>
      <c r="SLF4" s="33"/>
      <c r="SLG4" s="33"/>
      <c r="SLH4" s="33"/>
      <c r="SLI4" s="33"/>
      <c r="SLJ4" s="33"/>
      <c r="SLK4" s="33"/>
      <c r="SLL4" s="33"/>
      <c r="SLM4" s="33"/>
      <c r="SLN4" s="33"/>
      <c r="SLO4" s="33"/>
      <c r="SLP4" s="33"/>
      <c r="SLQ4" s="33"/>
      <c r="SLR4" s="33"/>
      <c r="SLS4" s="33"/>
      <c r="SLT4" s="33"/>
      <c r="SLU4" s="33"/>
      <c r="SLV4" s="33"/>
      <c r="SLW4" s="33"/>
      <c r="SLX4" s="33"/>
      <c r="SLY4" s="33"/>
      <c r="SLZ4" s="33"/>
      <c r="SMA4" s="33"/>
      <c r="SMB4" s="33"/>
      <c r="SMC4" s="33"/>
      <c r="SMD4" s="33"/>
      <c r="SME4" s="33"/>
      <c r="SMF4" s="33"/>
      <c r="SMG4" s="33"/>
      <c r="SMH4" s="33"/>
      <c r="SMI4" s="33"/>
      <c r="SMJ4" s="33"/>
      <c r="SMK4" s="33"/>
      <c r="SML4" s="33"/>
      <c r="SMM4" s="33"/>
      <c r="SMN4" s="33"/>
      <c r="SMO4" s="33"/>
      <c r="SMP4" s="33"/>
      <c r="SMQ4" s="33"/>
      <c r="SMR4" s="33"/>
      <c r="SMS4" s="33"/>
      <c r="SMT4" s="33"/>
      <c r="SMU4" s="33"/>
      <c r="SMV4" s="33"/>
      <c r="SMW4" s="33"/>
      <c r="SMX4" s="33"/>
      <c r="SMY4" s="33"/>
      <c r="SMZ4" s="33"/>
      <c r="SNA4" s="33"/>
      <c r="SNB4" s="33"/>
      <c r="SNC4" s="33"/>
      <c r="SND4" s="33"/>
      <c r="SNE4" s="33"/>
      <c r="SNF4" s="33"/>
      <c r="SNG4" s="33"/>
      <c r="SNH4" s="33"/>
      <c r="SNI4" s="33"/>
      <c r="SNJ4" s="33"/>
      <c r="SNK4" s="33"/>
      <c r="SNL4" s="33"/>
      <c r="SNM4" s="33"/>
      <c r="SNN4" s="33"/>
      <c r="SNO4" s="33"/>
      <c r="SNP4" s="33"/>
      <c r="SNQ4" s="33"/>
      <c r="SNR4" s="33"/>
      <c r="SNS4" s="33"/>
      <c r="SNT4" s="33"/>
      <c r="SNU4" s="33"/>
      <c r="SNV4" s="33"/>
      <c r="SNW4" s="33"/>
      <c r="SNX4" s="33"/>
      <c r="SNY4" s="33"/>
      <c r="SNZ4" s="33"/>
      <c r="SOA4" s="33"/>
      <c r="SOB4" s="33"/>
      <c r="SOC4" s="33"/>
      <c r="SOD4" s="33"/>
      <c r="SOE4" s="33"/>
      <c r="SOF4" s="33"/>
      <c r="SOG4" s="33"/>
      <c r="SOH4" s="33"/>
      <c r="SOI4" s="33"/>
      <c r="SOJ4" s="33"/>
      <c r="SOK4" s="33"/>
      <c r="SOL4" s="33"/>
      <c r="SOM4" s="33"/>
      <c r="SON4" s="33"/>
      <c r="SOO4" s="33"/>
      <c r="SOP4" s="33"/>
      <c r="SOQ4" s="33"/>
      <c r="SOR4" s="33"/>
      <c r="SOS4" s="33"/>
      <c r="SOT4" s="33"/>
      <c r="SOU4" s="33"/>
      <c r="SOV4" s="33"/>
      <c r="SOW4" s="33"/>
      <c r="SOX4" s="33"/>
      <c r="SOY4" s="33"/>
      <c r="SOZ4" s="33"/>
      <c r="SPA4" s="33"/>
      <c r="SPB4" s="33"/>
      <c r="SPC4" s="33"/>
      <c r="SPD4" s="33"/>
      <c r="SPE4" s="33"/>
      <c r="SPF4" s="33"/>
      <c r="SPG4" s="33"/>
      <c r="SPH4" s="33"/>
      <c r="SPI4" s="33"/>
      <c r="SPJ4" s="33"/>
      <c r="SPK4" s="33"/>
      <c r="SPL4" s="33"/>
      <c r="SPM4" s="33"/>
      <c r="SPN4" s="33"/>
      <c r="SPO4" s="33"/>
      <c r="SPP4" s="33"/>
      <c r="SPQ4" s="33"/>
      <c r="SPR4" s="33"/>
      <c r="SPS4" s="33"/>
      <c r="SPT4" s="33"/>
      <c r="SPU4" s="33"/>
      <c r="SPV4" s="33"/>
      <c r="SPW4" s="33"/>
      <c r="SPX4" s="33"/>
      <c r="SPY4" s="33"/>
      <c r="SPZ4" s="33"/>
      <c r="SQA4" s="33"/>
      <c r="SQB4" s="33"/>
      <c r="SQC4" s="33"/>
      <c r="SQD4" s="33"/>
      <c r="SQE4" s="33"/>
      <c r="SQF4" s="33"/>
      <c r="SQG4" s="33"/>
      <c r="SQH4" s="33"/>
      <c r="SQI4" s="33"/>
      <c r="SQJ4" s="33"/>
      <c r="SQK4" s="33"/>
      <c r="SQL4" s="33"/>
      <c r="SQM4" s="33"/>
      <c r="SQN4" s="33"/>
      <c r="SQO4" s="33"/>
      <c r="SQP4" s="33"/>
      <c r="SQQ4" s="33"/>
      <c r="SQR4" s="33"/>
      <c r="SQS4" s="33"/>
      <c r="SQT4" s="33"/>
      <c r="SQU4" s="33"/>
      <c r="SQV4" s="33"/>
      <c r="SQW4" s="33"/>
      <c r="SQX4" s="33"/>
      <c r="SQY4" s="33"/>
      <c r="SQZ4" s="33"/>
      <c r="SRA4" s="33"/>
      <c r="SRB4" s="33"/>
      <c r="SRC4" s="33"/>
      <c r="SRD4" s="33"/>
      <c r="SRE4" s="33"/>
      <c r="SRF4" s="33"/>
      <c r="SRG4" s="33"/>
      <c r="SRH4" s="33"/>
      <c r="SRI4" s="33"/>
      <c r="SRJ4" s="33"/>
      <c r="SRK4" s="33"/>
      <c r="SRL4" s="33"/>
      <c r="SRM4" s="33"/>
      <c r="SRN4" s="33"/>
      <c r="SRO4" s="33"/>
      <c r="SRP4" s="33"/>
      <c r="SRQ4" s="33"/>
      <c r="SRR4" s="33"/>
      <c r="SRS4" s="33"/>
      <c r="SRT4" s="33"/>
      <c r="SRU4" s="33"/>
      <c r="SRV4" s="33"/>
      <c r="SRW4" s="33"/>
      <c r="SRX4" s="33"/>
      <c r="SRY4" s="33"/>
      <c r="SRZ4" s="33"/>
      <c r="SSA4" s="33"/>
      <c r="SSB4" s="33"/>
      <c r="SSC4" s="33"/>
      <c r="SSD4" s="33"/>
      <c r="SSE4" s="33"/>
      <c r="SSF4" s="33"/>
      <c r="SSG4" s="33"/>
      <c r="SSH4" s="33"/>
      <c r="SSI4" s="33"/>
      <c r="SSJ4" s="33"/>
      <c r="SSK4" s="33"/>
      <c r="SSL4" s="33"/>
      <c r="SSM4" s="33"/>
      <c r="SSN4" s="33"/>
      <c r="SSO4" s="33"/>
      <c r="SSP4" s="33"/>
      <c r="SSQ4" s="33"/>
      <c r="SSR4" s="33"/>
      <c r="SSS4" s="33"/>
      <c r="SST4" s="33"/>
      <c r="SSU4" s="33"/>
      <c r="SSV4" s="33"/>
      <c r="SSW4" s="33"/>
      <c r="SSX4" s="33"/>
      <c r="SSY4" s="33"/>
      <c r="SSZ4" s="33"/>
      <c r="STA4" s="33"/>
      <c r="STB4" s="33"/>
      <c r="STC4" s="33"/>
      <c r="STD4" s="33"/>
      <c r="STE4" s="33"/>
      <c r="STF4" s="33"/>
      <c r="STG4" s="33"/>
      <c r="STH4" s="33"/>
      <c r="STI4" s="33"/>
      <c r="STJ4" s="33"/>
      <c r="STK4" s="33"/>
      <c r="STL4" s="33"/>
      <c r="STM4" s="33"/>
      <c r="STN4" s="33"/>
      <c r="STO4" s="33"/>
      <c r="STP4" s="33"/>
      <c r="STQ4" s="33"/>
      <c r="STR4" s="33"/>
      <c r="STS4" s="33"/>
      <c r="STT4" s="33"/>
      <c r="STU4" s="33"/>
      <c r="STV4" s="33"/>
      <c r="STW4" s="33"/>
      <c r="STX4" s="33"/>
      <c r="STY4" s="33"/>
      <c r="STZ4" s="33"/>
      <c r="SUA4" s="33"/>
      <c r="SUB4" s="33"/>
      <c r="SUC4" s="33"/>
      <c r="SUD4" s="33"/>
      <c r="SUE4" s="33"/>
      <c r="SUF4" s="33"/>
      <c r="SUG4" s="33"/>
      <c r="SUH4" s="33"/>
      <c r="SUI4" s="33"/>
      <c r="SUJ4" s="33"/>
      <c r="SUK4" s="33"/>
      <c r="SUL4" s="33"/>
      <c r="SUM4" s="33"/>
      <c r="SUN4" s="33"/>
      <c r="SUO4" s="33"/>
      <c r="SUP4" s="33"/>
      <c r="SUQ4" s="33"/>
      <c r="SUR4" s="33"/>
      <c r="SUS4" s="33"/>
      <c r="SUT4" s="33"/>
      <c r="SUU4" s="33"/>
      <c r="SUV4" s="33"/>
      <c r="SUW4" s="33"/>
      <c r="SUX4" s="33"/>
      <c r="SUY4" s="33"/>
      <c r="SUZ4" s="33"/>
      <c r="SVA4" s="33"/>
      <c r="SVB4" s="33"/>
      <c r="SVC4" s="33"/>
      <c r="SVD4" s="33"/>
      <c r="SVE4" s="33"/>
      <c r="SVF4" s="33"/>
      <c r="SVG4" s="33"/>
      <c r="SVH4" s="33"/>
      <c r="SVI4" s="33"/>
      <c r="SVJ4" s="33"/>
      <c r="SVK4" s="33"/>
      <c r="SVL4" s="33"/>
      <c r="SVM4" s="33"/>
      <c r="SVN4" s="33"/>
      <c r="SVO4" s="33"/>
      <c r="SVP4" s="33"/>
      <c r="SVQ4" s="33"/>
      <c r="SVR4" s="33"/>
      <c r="SVS4" s="33"/>
      <c r="SVT4" s="33"/>
      <c r="SVU4" s="33"/>
      <c r="SVV4" s="33"/>
      <c r="SVW4" s="33"/>
      <c r="SVX4" s="33"/>
      <c r="SVY4" s="33"/>
      <c r="SVZ4" s="33"/>
      <c r="SWA4" s="33"/>
      <c r="SWB4" s="33"/>
      <c r="SWC4" s="33"/>
      <c r="SWD4" s="33"/>
      <c r="SWE4" s="33"/>
      <c r="SWF4" s="33"/>
      <c r="SWG4" s="33"/>
      <c r="SWH4" s="33"/>
      <c r="SWI4" s="33"/>
      <c r="SWJ4" s="33"/>
      <c r="SWK4" s="33"/>
      <c r="SWL4" s="33"/>
      <c r="SWM4" s="33"/>
      <c r="SWN4" s="33"/>
      <c r="SWO4" s="33"/>
      <c r="SWP4" s="33"/>
      <c r="SWQ4" s="33"/>
      <c r="SWR4" s="33"/>
      <c r="SWS4" s="33"/>
      <c r="SWT4" s="33"/>
      <c r="SWU4" s="33"/>
      <c r="SWV4" s="33"/>
      <c r="SWW4" s="33"/>
      <c r="SWX4" s="33"/>
      <c r="SWY4" s="33"/>
      <c r="SWZ4" s="33"/>
      <c r="SXA4" s="33"/>
      <c r="SXB4" s="33"/>
      <c r="SXC4" s="33"/>
      <c r="SXD4" s="33"/>
      <c r="SXE4" s="33"/>
      <c r="SXF4" s="33"/>
      <c r="SXG4" s="33"/>
      <c r="SXH4" s="33"/>
      <c r="SXI4" s="33"/>
      <c r="SXJ4" s="33"/>
      <c r="SXK4" s="33"/>
      <c r="SXL4" s="33"/>
      <c r="SXM4" s="33"/>
      <c r="SXN4" s="33"/>
      <c r="SXO4" s="33"/>
      <c r="SXP4" s="33"/>
      <c r="SXQ4" s="33"/>
      <c r="SXR4" s="33"/>
      <c r="SXS4" s="33"/>
      <c r="SXT4" s="33"/>
      <c r="SXU4" s="33"/>
      <c r="SXV4" s="33"/>
      <c r="SXW4" s="33"/>
      <c r="SXX4" s="33"/>
      <c r="SXY4" s="33"/>
      <c r="SXZ4" s="33"/>
      <c r="SYA4" s="33"/>
      <c r="SYB4" s="33"/>
      <c r="SYC4" s="33"/>
      <c r="SYD4" s="33"/>
      <c r="SYE4" s="33"/>
      <c r="SYF4" s="33"/>
      <c r="SYG4" s="33"/>
      <c r="SYH4" s="33"/>
      <c r="SYI4" s="33"/>
      <c r="SYJ4" s="33"/>
      <c r="SYK4" s="33"/>
      <c r="SYL4" s="33"/>
      <c r="SYM4" s="33"/>
      <c r="SYN4" s="33"/>
      <c r="SYO4" s="33"/>
      <c r="SYP4" s="33"/>
      <c r="SYQ4" s="33"/>
      <c r="SYR4" s="33"/>
      <c r="SYS4" s="33"/>
      <c r="SYT4" s="33"/>
      <c r="SYU4" s="33"/>
      <c r="SYV4" s="33"/>
      <c r="SYW4" s="33"/>
      <c r="SYX4" s="33"/>
      <c r="SYY4" s="33"/>
      <c r="SYZ4" s="33"/>
      <c r="SZA4" s="33"/>
      <c r="SZB4" s="33"/>
      <c r="SZC4" s="33"/>
      <c r="SZD4" s="33"/>
      <c r="SZE4" s="33"/>
      <c r="SZF4" s="33"/>
      <c r="SZG4" s="33"/>
      <c r="SZH4" s="33"/>
      <c r="SZI4" s="33"/>
      <c r="SZJ4" s="33"/>
      <c r="SZK4" s="33"/>
      <c r="SZL4" s="33"/>
      <c r="SZM4" s="33"/>
      <c r="SZN4" s="33"/>
      <c r="SZO4" s="33"/>
      <c r="SZP4" s="33"/>
      <c r="SZQ4" s="33"/>
      <c r="SZR4" s="33"/>
      <c r="SZS4" s="33"/>
      <c r="SZT4" s="33"/>
      <c r="SZU4" s="33"/>
      <c r="SZV4" s="33"/>
      <c r="SZW4" s="33"/>
      <c r="SZX4" s="33"/>
      <c r="SZY4" s="33"/>
      <c r="SZZ4" s="33"/>
      <c r="TAA4" s="33"/>
      <c r="TAB4" s="33"/>
      <c r="TAC4" s="33"/>
      <c r="TAD4" s="33"/>
      <c r="TAE4" s="33"/>
      <c r="TAF4" s="33"/>
      <c r="TAG4" s="33"/>
      <c r="TAH4" s="33"/>
      <c r="TAI4" s="33"/>
      <c r="TAJ4" s="33"/>
      <c r="TAK4" s="33"/>
      <c r="TAL4" s="33"/>
      <c r="TAM4" s="33"/>
      <c r="TAN4" s="33"/>
      <c r="TAO4" s="33"/>
      <c r="TAP4" s="33"/>
      <c r="TAQ4" s="33"/>
      <c r="TAR4" s="33"/>
      <c r="TAS4" s="33"/>
      <c r="TAT4" s="33"/>
      <c r="TAU4" s="33"/>
      <c r="TAV4" s="33"/>
      <c r="TAW4" s="33"/>
      <c r="TAX4" s="33"/>
      <c r="TAY4" s="33"/>
      <c r="TAZ4" s="33"/>
      <c r="TBA4" s="33"/>
      <c r="TBB4" s="33"/>
      <c r="TBC4" s="33"/>
      <c r="TBD4" s="33"/>
      <c r="TBE4" s="33"/>
      <c r="TBF4" s="33"/>
      <c r="TBG4" s="33"/>
      <c r="TBH4" s="33"/>
      <c r="TBI4" s="33"/>
      <c r="TBJ4" s="33"/>
      <c r="TBK4" s="33"/>
      <c r="TBL4" s="33"/>
      <c r="TBM4" s="33"/>
      <c r="TBN4" s="33"/>
      <c r="TBO4" s="33"/>
      <c r="TBP4" s="33"/>
      <c r="TBQ4" s="33"/>
      <c r="TBR4" s="33"/>
      <c r="TBS4" s="33"/>
      <c r="TBT4" s="33"/>
      <c r="TBU4" s="33"/>
      <c r="TBV4" s="33"/>
      <c r="TBW4" s="33"/>
      <c r="TBX4" s="33"/>
      <c r="TBY4" s="33"/>
      <c r="TBZ4" s="33"/>
      <c r="TCA4" s="33"/>
      <c r="TCB4" s="33"/>
      <c r="TCC4" s="33"/>
      <c r="TCD4" s="33"/>
      <c r="TCE4" s="33"/>
      <c r="TCF4" s="33"/>
      <c r="TCG4" s="33"/>
      <c r="TCH4" s="33"/>
      <c r="TCI4" s="33"/>
      <c r="TCJ4" s="33"/>
      <c r="TCK4" s="33"/>
      <c r="TCL4" s="33"/>
      <c r="TCM4" s="33"/>
      <c r="TCN4" s="33"/>
      <c r="TCO4" s="33"/>
      <c r="TCP4" s="33"/>
      <c r="TCQ4" s="33"/>
      <c r="TCR4" s="33"/>
      <c r="TCS4" s="33"/>
      <c r="TCT4" s="33"/>
      <c r="TCU4" s="33"/>
      <c r="TCV4" s="33"/>
      <c r="TCW4" s="33"/>
      <c r="TCX4" s="33"/>
      <c r="TCY4" s="33"/>
      <c r="TCZ4" s="33"/>
      <c r="TDA4" s="33"/>
      <c r="TDB4" s="33"/>
      <c r="TDC4" s="33"/>
      <c r="TDD4" s="33"/>
      <c r="TDE4" s="33"/>
      <c r="TDF4" s="33"/>
      <c r="TDG4" s="33"/>
      <c r="TDH4" s="33"/>
      <c r="TDI4" s="33"/>
      <c r="TDJ4" s="33"/>
      <c r="TDK4" s="33"/>
      <c r="TDL4" s="33"/>
      <c r="TDM4" s="33"/>
      <c r="TDN4" s="33"/>
      <c r="TDO4" s="33"/>
      <c r="TDP4" s="33"/>
      <c r="TDQ4" s="33"/>
      <c r="TDR4" s="33"/>
      <c r="TDS4" s="33"/>
      <c r="TDT4" s="33"/>
      <c r="TDU4" s="33"/>
      <c r="TDV4" s="33"/>
      <c r="TDW4" s="33"/>
      <c r="TDX4" s="33"/>
      <c r="TDY4" s="33"/>
      <c r="TDZ4" s="33"/>
      <c r="TEA4" s="33"/>
      <c r="TEB4" s="33"/>
      <c r="TEC4" s="33"/>
      <c r="TED4" s="33"/>
      <c r="TEE4" s="33"/>
      <c r="TEF4" s="33"/>
      <c r="TEG4" s="33"/>
      <c r="TEH4" s="33"/>
      <c r="TEI4" s="33"/>
      <c r="TEJ4" s="33"/>
      <c r="TEK4" s="33"/>
      <c r="TEL4" s="33"/>
      <c r="TEM4" s="33"/>
      <c r="TEN4" s="33"/>
      <c r="TEO4" s="33"/>
      <c r="TEP4" s="33"/>
      <c r="TEQ4" s="33"/>
      <c r="TER4" s="33"/>
      <c r="TES4" s="33"/>
      <c r="TET4" s="33"/>
      <c r="TEU4" s="33"/>
      <c r="TEV4" s="33"/>
      <c r="TEW4" s="33"/>
      <c r="TEX4" s="33"/>
      <c r="TEY4" s="33"/>
      <c r="TEZ4" s="33"/>
      <c r="TFA4" s="33"/>
      <c r="TFB4" s="33"/>
      <c r="TFC4" s="33"/>
      <c r="TFD4" s="33"/>
      <c r="TFE4" s="33"/>
      <c r="TFF4" s="33"/>
      <c r="TFG4" s="33"/>
      <c r="TFH4" s="33"/>
      <c r="TFI4" s="33"/>
      <c r="TFJ4" s="33"/>
      <c r="TFK4" s="33"/>
      <c r="TFL4" s="33"/>
      <c r="TFM4" s="33"/>
      <c r="TFN4" s="33"/>
      <c r="TFO4" s="33"/>
      <c r="TFP4" s="33"/>
      <c r="TFQ4" s="33"/>
      <c r="TFR4" s="33"/>
      <c r="TFS4" s="33"/>
      <c r="TFT4" s="33"/>
      <c r="TFU4" s="33"/>
      <c r="TFV4" s="33"/>
      <c r="TFW4" s="33"/>
      <c r="TFX4" s="33"/>
      <c r="TFY4" s="33"/>
      <c r="TFZ4" s="33"/>
      <c r="TGA4" s="33"/>
      <c r="TGB4" s="33"/>
      <c r="TGC4" s="33"/>
      <c r="TGD4" s="33"/>
      <c r="TGE4" s="33"/>
      <c r="TGF4" s="33"/>
      <c r="TGG4" s="33"/>
      <c r="TGH4" s="33"/>
      <c r="TGI4" s="33"/>
      <c r="TGJ4" s="33"/>
      <c r="TGK4" s="33"/>
      <c r="TGL4" s="33"/>
      <c r="TGM4" s="33"/>
      <c r="TGN4" s="33"/>
      <c r="TGO4" s="33"/>
      <c r="TGP4" s="33"/>
      <c r="TGQ4" s="33"/>
      <c r="TGR4" s="33"/>
      <c r="TGS4" s="33"/>
      <c r="TGT4" s="33"/>
      <c r="TGU4" s="33"/>
      <c r="TGV4" s="33"/>
      <c r="TGW4" s="33"/>
      <c r="TGX4" s="33"/>
      <c r="TGY4" s="33"/>
      <c r="TGZ4" s="33"/>
      <c r="THA4" s="33"/>
      <c r="THB4" s="33"/>
      <c r="THC4" s="33"/>
      <c r="THD4" s="33"/>
      <c r="THE4" s="33"/>
      <c r="THF4" s="33"/>
      <c r="THG4" s="33"/>
      <c r="THH4" s="33"/>
      <c r="THI4" s="33"/>
      <c r="THJ4" s="33"/>
      <c r="THK4" s="33"/>
      <c r="THL4" s="33"/>
      <c r="THM4" s="33"/>
      <c r="THN4" s="33"/>
      <c r="THO4" s="33"/>
      <c r="THP4" s="33"/>
      <c r="THQ4" s="33"/>
      <c r="THR4" s="33"/>
      <c r="THS4" s="33"/>
      <c r="THT4" s="33"/>
      <c r="THU4" s="33"/>
      <c r="THV4" s="33"/>
      <c r="THW4" s="33"/>
      <c r="THX4" s="33"/>
      <c r="THY4" s="33"/>
      <c r="THZ4" s="33"/>
      <c r="TIA4" s="33"/>
      <c r="TIB4" s="33"/>
      <c r="TIC4" s="33"/>
      <c r="TID4" s="33"/>
      <c r="TIE4" s="33"/>
      <c r="TIF4" s="33"/>
      <c r="TIG4" s="33"/>
      <c r="TIH4" s="33"/>
      <c r="TII4" s="33"/>
      <c r="TIJ4" s="33"/>
      <c r="TIK4" s="33"/>
      <c r="TIL4" s="33"/>
      <c r="TIM4" s="33"/>
      <c r="TIN4" s="33"/>
      <c r="TIO4" s="33"/>
      <c r="TIP4" s="33"/>
      <c r="TIQ4" s="33"/>
      <c r="TIR4" s="33"/>
      <c r="TIS4" s="33"/>
      <c r="TIT4" s="33"/>
      <c r="TIU4" s="33"/>
      <c r="TIV4" s="33"/>
      <c r="TIW4" s="33"/>
      <c r="TIX4" s="33"/>
      <c r="TIY4" s="33"/>
      <c r="TIZ4" s="33"/>
      <c r="TJA4" s="33"/>
      <c r="TJB4" s="33"/>
      <c r="TJC4" s="33"/>
      <c r="TJD4" s="33"/>
      <c r="TJE4" s="33"/>
      <c r="TJF4" s="33"/>
      <c r="TJG4" s="33"/>
      <c r="TJH4" s="33"/>
      <c r="TJI4" s="33"/>
      <c r="TJJ4" s="33"/>
      <c r="TJK4" s="33"/>
      <c r="TJL4" s="33"/>
      <c r="TJM4" s="33"/>
      <c r="TJN4" s="33"/>
      <c r="TJO4" s="33"/>
      <c r="TJP4" s="33"/>
      <c r="TJQ4" s="33"/>
      <c r="TJR4" s="33"/>
      <c r="TJS4" s="33"/>
      <c r="TJT4" s="33"/>
      <c r="TJU4" s="33"/>
      <c r="TJV4" s="33"/>
      <c r="TJW4" s="33"/>
      <c r="TJX4" s="33"/>
      <c r="TJY4" s="33"/>
      <c r="TJZ4" s="33"/>
      <c r="TKA4" s="33"/>
      <c r="TKB4" s="33"/>
      <c r="TKC4" s="33"/>
      <c r="TKD4" s="33"/>
      <c r="TKE4" s="33"/>
      <c r="TKF4" s="33"/>
      <c r="TKG4" s="33"/>
      <c r="TKH4" s="33"/>
      <c r="TKI4" s="33"/>
      <c r="TKJ4" s="33"/>
      <c r="TKK4" s="33"/>
      <c r="TKL4" s="33"/>
      <c r="TKM4" s="33"/>
      <c r="TKN4" s="33"/>
      <c r="TKO4" s="33"/>
      <c r="TKP4" s="33"/>
      <c r="TKQ4" s="33"/>
      <c r="TKR4" s="33"/>
      <c r="TKS4" s="33"/>
      <c r="TKT4" s="33"/>
      <c r="TKU4" s="33"/>
      <c r="TKV4" s="33"/>
      <c r="TKW4" s="33"/>
      <c r="TKX4" s="33"/>
      <c r="TKY4" s="33"/>
      <c r="TKZ4" s="33"/>
      <c r="TLA4" s="33"/>
      <c r="TLB4" s="33"/>
      <c r="TLC4" s="33"/>
      <c r="TLD4" s="33"/>
      <c r="TLE4" s="33"/>
      <c r="TLF4" s="33"/>
      <c r="TLG4" s="33"/>
      <c r="TLH4" s="33"/>
      <c r="TLI4" s="33"/>
      <c r="TLJ4" s="33"/>
      <c r="TLK4" s="33"/>
      <c r="TLL4" s="33"/>
      <c r="TLM4" s="33"/>
      <c r="TLN4" s="33"/>
      <c r="TLO4" s="33"/>
      <c r="TLP4" s="33"/>
      <c r="TLQ4" s="33"/>
      <c r="TLR4" s="33"/>
      <c r="TLS4" s="33"/>
      <c r="TLT4" s="33"/>
      <c r="TLU4" s="33"/>
      <c r="TLV4" s="33"/>
      <c r="TLW4" s="33"/>
      <c r="TLX4" s="33"/>
      <c r="TLY4" s="33"/>
      <c r="TLZ4" s="33"/>
      <c r="TMA4" s="33"/>
      <c r="TMB4" s="33"/>
      <c r="TMC4" s="33"/>
      <c r="TMD4" s="33"/>
      <c r="TME4" s="33"/>
      <c r="TMF4" s="33"/>
      <c r="TMG4" s="33"/>
      <c r="TMH4" s="33"/>
      <c r="TMI4" s="33"/>
      <c r="TMJ4" s="33"/>
      <c r="TMK4" s="33"/>
      <c r="TML4" s="33"/>
      <c r="TMM4" s="33"/>
      <c r="TMN4" s="33"/>
      <c r="TMO4" s="33"/>
      <c r="TMP4" s="33"/>
      <c r="TMQ4" s="33"/>
      <c r="TMR4" s="33"/>
      <c r="TMS4" s="33"/>
      <c r="TMT4" s="33"/>
      <c r="TMU4" s="33"/>
      <c r="TMV4" s="33"/>
      <c r="TMW4" s="33"/>
      <c r="TMX4" s="33"/>
      <c r="TMY4" s="33"/>
      <c r="TMZ4" s="33"/>
      <c r="TNA4" s="33"/>
      <c r="TNB4" s="33"/>
      <c r="TNC4" s="33"/>
      <c r="TND4" s="33"/>
      <c r="TNE4" s="33"/>
      <c r="TNF4" s="33"/>
      <c r="TNG4" s="33"/>
      <c r="TNH4" s="33"/>
      <c r="TNI4" s="33"/>
      <c r="TNJ4" s="33"/>
      <c r="TNK4" s="33"/>
      <c r="TNL4" s="33"/>
      <c r="TNM4" s="33"/>
      <c r="TNN4" s="33"/>
      <c r="TNO4" s="33"/>
      <c r="TNP4" s="33"/>
      <c r="TNQ4" s="33"/>
      <c r="TNR4" s="33"/>
      <c r="TNS4" s="33"/>
      <c r="TNT4" s="33"/>
      <c r="TNU4" s="33"/>
      <c r="TNV4" s="33"/>
      <c r="TNW4" s="33"/>
      <c r="TNX4" s="33"/>
      <c r="TNY4" s="33"/>
      <c r="TNZ4" s="33"/>
      <c r="TOA4" s="33"/>
      <c r="TOB4" s="33"/>
      <c r="TOC4" s="33"/>
      <c r="TOD4" s="33"/>
      <c r="TOE4" s="33"/>
      <c r="TOF4" s="33"/>
      <c r="TOG4" s="33"/>
      <c r="TOH4" s="33"/>
      <c r="TOI4" s="33"/>
      <c r="TOJ4" s="33"/>
      <c r="TOK4" s="33"/>
      <c r="TOL4" s="33"/>
      <c r="TOM4" s="33"/>
      <c r="TON4" s="33"/>
      <c r="TOO4" s="33"/>
      <c r="TOP4" s="33"/>
      <c r="TOQ4" s="33"/>
      <c r="TOR4" s="33"/>
      <c r="TOS4" s="33"/>
      <c r="TOT4" s="33"/>
      <c r="TOU4" s="33"/>
      <c r="TOV4" s="33"/>
      <c r="TOW4" s="33"/>
      <c r="TOX4" s="33"/>
      <c r="TOY4" s="33"/>
      <c r="TOZ4" s="33"/>
      <c r="TPA4" s="33"/>
      <c r="TPB4" s="33"/>
      <c r="TPC4" s="33"/>
      <c r="TPD4" s="33"/>
      <c r="TPE4" s="33"/>
      <c r="TPF4" s="33"/>
      <c r="TPG4" s="33"/>
      <c r="TPH4" s="33"/>
      <c r="TPI4" s="33"/>
      <c r="TPJ4" s="33"/>
      <c r="TPK4" s="33"/>
      <c r="TPL4" s="33"/>
      <c r="TPM4" s="33"/>
      <c r="TPN4" s="33"/>
      <c r="TPO4" s="33"/>
      <c r="TPP4" s="33"/>
      <c r="TPQ4" s="33"/>
      <c r="TPR4" s="33"/>
      <c r="TPS4" s="33"/>
      <c r="TPT4" s="33"/>
      <c r="TPU4" s="33"/>
      <c r="TPV4" s="33"/>
      <c r="TPW4" s="33"/>
      <c r="TPX4" s="33"/>
      <c r="TPY4" s="33"/>
      <c r="TPZ4" s="33"/>
      <c r="TQA4" s="33"/>
      <c r="TQB4" s="33"/>
      <c r="TQC4" s="33"/>
      <c r="TQD4" s="33"/>
      <c r="TQE4" s="33"/>
      <c r="TQF4" s="33"/>
      <c r="TQG4" s="33"/>
      <c r="TQH4" s="33"/>
      <c r="TQI4" s="33"/>
      <c r="TQJ4" s="33"/>
      <c r="TQK4" s="33"/>
      <c r="TQL4" s="33"/>
      <c r="TQM4" s="33"/>
      <c r="TQN4" s="33"/>
      <c r="TQO4" s="33"/>
      <c r="TQP4" s="33"/>
      <c r="TQQ4" s="33"/>
      <c r="TQR4" s="33"/>
      <c r="TQS4" s="33"/>
      <c r="TQT4" s="33"/>
      <c r="TQU4" s="33"/>
      <c r="TQV4" s="33"/>
      <c r="TQW4" s="33"/>
      <c r="TQX4" s="33"/>
      <c r="TQY4" s="33"/>
      <c r="TQZ4" s="33"/>
      <c r="TRA4" s="33"/>
      <c r="TRB4" s="33"/>
      <c r="TRC4" s="33"/>
      <c r="TRD4" s="33"/>
      <c r="TRE4" s="33"/>
      <c r="TRF4" s="33"/>
      <c r="TRG4" s="33"/>
      <c r="TRH4" s="33"/>
      <c r="TRI4" s="33"/>
      <c r="TRJ4" s="33"/>
      <c r="TRK4" s="33"/>
      <c r="TRL4" s="33"/>
      <c r="TRM4" s="33"/>
      <c r="TRN4" s="33"/>
      <c r="TRO4" s="33"/>
      <c r="TRP4" s="33"/>
      <c r="TRQ4" s="33"/>
      <c r="TRR4" s="33"/>
      <c r="TRS4" s="33"/>
      <c r="TRT4" s="33"/>
      <c r="TRU4" s="33"/>
      <c r="TRV4" s="33"/>
      <c r="TRW4" s="33"/>
      <c r="TRX4" s="33"/>
      <c r="TRY4" s="33"/>
      <c r="TRZ4" s="33"/>
      <c r="TSA4" s="33"/>
      <c r="TSB4" s="33"/>
      <c r="TSC4" s="33"/>
      <c r="TSD4" s="33"/>
      <c r="TSE4" s="33"/>
      <c r="TSF4" s="33"/>
      <c r="TSG4" s="33"/>
      <c r="TSH4" s="33"/>
      <c r="TSI4" s="33"/>
      <c r="TSJ4" s="33"/>
      <c r="TSK4" s="33"/>
      <c r="TSL4" s="33"/>
      <c r="TSM4" s="33"/>
      <c r="TSN4" s="33"/>
      <c r="TSO4" s="33"/>
      <c r="TSP4" s="33"/>
      <c r="TSQ4" s="33"/>
      <c r="TSR4" s="33"/>
      <c r="TSS4" s="33"/>
      <c r="TST4" s="33"/>
      <c r="TSU4" s="33"/>
      <c r="TSV4" s="33"/>
      <c r="TSW4" s="33"/>
      <c r="TSX4" s="33"/>
      <c r="TSY4" s="33"/>
      <c r="TSZ4" s="33"/>
      <c r="TTA4" s="33"/>
      <c r="TTB4" s="33"/>
      <c r="TTC4" s="33"/>
      <c r="TTD4" s="33"/>
      <c r="TTE4" s="33"/>
      <c r="TTF4" s="33"/>
      <c r="TTG4" s="33"/>
      <c r="TTH4" s="33"/>
      <c r="TTI4" s="33"/>
      <c r="TTJ4" s="33"/>
      <c r="TTK4" s="33"/>
      <c r="TTL4" s="33"/>
      <c r="TTM4" s="33"/>
      <c r="TTN4" s="33"/>
      <c r="TTO4" s="33"/>
      <c r="TTP4" s="33"/>
      <c r="TTQ4" s="33"/>
      <c r="TTR4" s="33"/>
      <c r="TTS4" s="33"/>
      <c r="TTT4" s="33"/>
      <c r="TTU4" s="33"/>
      <c r="TTV4" s="33"/>
      <c r="TTW4" s="33"/>
      <c r="TTX4" s="33"/>
      <c r="TTY4" s="33"/>
      <c r="TTZ4" s="33"/>
      <c r="TUA4" s="33"/>
      <c r="TUB4" s="33"/>
      <c r="TUC4" s="33"/>
      <c r="TUD4" s="33"/>
      <c r="TUE4" s="33"/>
      <c r="TUF4" s="33"/>
      <c r="TUG4" s="33"/>
      <c r="TUH4" s="33"/>
      <c r="TUI4" s="33"/>
      <c r="TUJ4" s="33"/>
      <c r="TUK4" s="33"/>
      <c r="TUL4" s="33"/>
      <c r="TUM4" s="33"/>
      <c r="TUN4" s="33"/>
      <c r="TUO4" s="33"/>
      <c r="TUP4" s="33"/>
      <c r="TUQ4" s="33"/>
      <c r="TUR4" s="33"/>
      <c r="TUS4" s="33"/>
      <c r="TUT4" s="33"/>
      <c r="TUU4" s="33"/>
      <c r="TUV4" s="33"/>
      <c r="TUW4" s="33"/>
      <c r="TUX4" s="33"/>
      <c r="TUY4" s="33"/>
      <c r="TUZ4" s="33"/>
      <c r="TVA4" s="33"/>
      <c r="TVB4" s="33"/>
      <c r="TVC4" s="33"/>
      <c r="TVD4" s="33"/>
      <c r="TVE4" s="33"/>
      <c r="TVF4" s="33"/>
      <c r="TVG4" s="33"/>
      <c r="TVH4" s="33"/>
      <c r="TVI4" s="33"/>
      <c r="TVJ4" s="33"/>
      <c r="TVK4" s="33"/>
      <c r="TVL4" s="33"/>
      <c r="TVM4" s="33"/>
      <c r="TVN4" s="33"/>
      <c r="TVO4" s="33"/>
      <c r="TVP4" s="33"/>
      <c r="TVQ4" s="33"/>
      <c r="TVR4" s="33"/>
      <c r="TVS4" s="33"/>
      <c r="TVT4" s="33"/>
      <c r="TVU4" s="33"/>
      <c r="TVV4" s="33"/>
      <c r="TVW4" s="33"/>
      <c r="TVX4" s="33"/>
      <c r="TVY4" s="33"/>
      <c r="TVZ4" s="33"/>
      <c r="TWA4" s="33"/>
      <c r="TWB4" s="33"/>
      <c r="TWC4" s="33"/>
      <c r="TWD4" s="33"/>
      <c r="TWE4" s="33"/>
      <c r="TWF4" s="33"/>
      <c r="TWG4" s="33"/>
      <c r="TWH4" s="33"/>
      <c r="TWI4" s="33"/>
      <c r="TWJ4" s="33"/>
      <c r="TWK4" s="33"/>
      <c r="TWL4" s="33"/>
      <c r="TWM4" s="33"/>
      <c r="TWN4" s="33"/>
      <c r="TWO4" s="33"/>
      <c r="TWP4" s="33"/>
      <c r="TWQ4" s="33"/>
      <c r="TWR4" s="33"/>
      <c r="TWS4" s="33"/>
      <c r="TWT4" s="33"/>
      <c r="TWU4" s="33"/>
      <c r="TWV4" s="33"/>
      <c r="TWW4" s="33"/>
      <c r="TWX4" s="33"/>
      <c r="TWY4" s="33"/>
      <c r="TWZ4" s="33"/>
      <c r="TXA4" s="33"/>
      <c r="TXB4" s="33"/>
      <c r="TXC4" s="33"/>
      <c r="TXD4" s="33"/>
      <c r="TXE4" s="33"/>
      <c r="TXF4" s="33"/>
      <c r="TXG4" s="33"/>
      <c r="TXH4" s="33"/>
      <c r="TXI4" s="33"/>
      <c r="TXJ4" s="33"/>
      <c r="TXK4" s="33"/>
      <c r="TXL4" s="33"/>
      <c r="TXM4" s="33"/>
      <c r="TXN4" s="33"/>
      <c r="TXO4" s="33"/>
      <c r="TXP4" s="33"/>
      <c r="TXQ4" s="33"/>
      <c r="TXR4" s="33"/>
      <c r="TXS4" s="33"/>
      <c r="TXT4" s="33"/>
      <c r="TXU4" s="33"/>
      <c r="TXV4" s="33"/>
      <c r="TXW4" s="33"/>
      <c r="TXX4" s="33"/>
      <c r="TXY4" s="33"/>
      <c r="TXZ4" s="33"/>
      <c r="TYA4" s="33"/>
      <c r="TYB4" s="33"/>
      <c r="TYC4" s="33"/>
      <c r="TYD4" s="33"/>
      <c r="TYE4" s="33"/>
      <c r="TYF4" s="33"/>
      <c r="TYG4" s="33"/>
      <c r="TYH4" s="33"/>
      <c r="TYI4" s="33"/>
      <c r="TYJ4" s="33"/>
      <c r="TYK4" s="33"/>
      <c r="TYL4" s="33"/>
      <c r="TYM4" s="33"/>
      <c r="TYN4" s="33"/>
      <c r="TYO4" s="33"/>
      <c r="TYP4" s="33"/>
      <c r="TYQ4" s="33"/>
      <c r="TYR4" s="33"/>
      <c r="TYS4" s="33"/>
      <c r="TYT4" s="33"/>
      <c r="TYU4" s="33"/>
      <c r="TYV4" s="33"/>
      <c r="TYW4" s="33"/>
      <c r="TYX4" s="33"/>
      <c r="TYY4" s="33"/>
      <c r="TYZ4" s="33"/>
      <c r="TZA4" s="33"/>
      <c r="TZB4" s="33"/>
      <c r="TZC4" s="33"/>
      <c r="TZD4" s="33"/>
      <c r="TZE4" s="33"/>
      <c r="TZF4" s="33"/>
      <c r="TZG4" s="33"/>
      <c r="TZH4" s="33"/>
      <c r="TZI4" s="33"/>
      <c r="TZJ4" s="33"/>
      <c r="TZK4" s="33"/>
      <c r="TZL4" s="33"/>
      <c r="TZM4" s="33"/>
      <c r="TZN4" s="33"/>
      <c r="TZO4" s="33"/>
      <c r="TZP4" s="33"/>
      <c r="TZQ4" s="33"/>
      <c r="TZR4" s="33"/>
      <c r="TZS4" s="33"/>
      <c r="TZT4" s="33"/>
      <c r="TZU4" s="33"/>
      <c r="TZV4" s="33"/>
      <c r="TZW4" s="33"/>
      <c r="TZX4" s="33"/>
      <c r="TZY4" s="33"/>
      <c r="TZZ4" s="33"/>
      <c r="UAA4" s="33"/>
      <c r="UAB4" s="33"/>
      <c r="UAC4" s="33"/>
      <c r="UAD4" s="33"/>
      <c r="UAE4" s="33"/>
      <c r="UAF4" s="33"/>
      <c r="UAG4" s="33"/>
      <c r="UAH4" s="33"/>
      <c r="UAI4" s="33"/>
      <c r="UAJ4" s="33"/>
      <c r="UAK4" s="33"/>
      <c r="UAL4" s="33"/>
      <c r="UAM4" s="33"/>
      <c r="UAN4" s="33"/>
      <c r="UAO4" s="33"/>
      <c r="UAP4" s="33"/>
      <c r="UAQ4" s="33"/>
      <c r="UAR4" s="33"/>
      <c r="UAS4" s="33"/>
      <c r="UAT4" s="33"/>
      <c r="UAU4" s="33"/>
      <c r="UAV4" s="33"/>
      <c r="UAW4" s="33"/>
      <c r="UAX4" s="33"/>
      <c r="UAY4" s="33"/>
      <c r="UAZ4" s="33"/>
      <c r="UBA4" s="33"/>
      <c r="UBB4" s="33"/>
      <c r="UBC4" s="33"/>
      <c r="UBD4" s="33"/>
      <c r="UBE4" s="33"/>
      <c r="UBF4" s="33"/>
      <c r="UBG4" s="33"/>
      <c r="UBH4" s="33"/>
      <c r="UBI4" s="33"/>
      <c r="UBJ4" s="33"/>
      <c r="UBK4" s="33"/>
      <c r="UBL4" s="33"/>
      <c r="UBM4" s="33"/>
      <c r="UBN4" s="33"/>
      <c r="UBO4" s="33"/>
      <c r="UBP4" s="33"/>
      <c r="UBQ4" s="33"/>
      <c r="UBR4" s="33"/>
      <c r="UBS4" s="33"/>
      <c r="UBT4" s="33"/>
      <c r="UBU4" s="33"/>
      <c r="UBV4" s="33"/>
      <c r="UBW4" s="33"/>
      <c r="UBX4" s="33"/>
      <c r="UBY4" s="33"/>
      <c r="UBZ4" s="33"/>
      <c r="UCA4" s="33"/>
      <c r="UCB4" s="33"/>
      <c r="UCC4" s="33"/>
      <c r="UCD4" s="33"/>
      <c r="UCE4" s="33"/>
      <c r="UCF4" s="33"/>
      <c r="UCG4" s="33"/>
      <c r="UCH4" s="33"/>
      <c r="UCI4" s="33"/>
      <c r="UCJ4" s="33"/>
      <c r="UCK4" s="33"/>
      <c r="UCL4" s="33"/>
      <c r="UCM4" s="33"/>
      <c r="UCN4" s="33"/>
      <c r="UCO4" s="33"/>
      <c r="UCP4" s="33"/>
      <c r="UCQ4" s="33"/>
      <c r="UCR4" s="33"/>
      <c r="UCS4" s="33"/>
      <c r="UCT4" s="33"/>
      <c r="UCU4" s="33"/>
      <c r="UCV4" s="33"/>
      <c r="UCW4" s="33"/>
      <c r="UCX4" s="33"/>
      <c r="UCY4" s="33"/>
      <c r="UCZ4" s="33"/>
      <c r="UDA4" s="33"/>
      <c r="UDB4" s="33"/>
      <c r="UDC4" s="33"/>
      <c r="UDD4" s="33"/>
      <c r="UDE4" s="33"/>
      <c r="UDF4" s="33"/>
      <c r="UDG4" s="33"/>
      <c r="UDH4" s="33"/>
      <c r="UDI4" s="33"/>
      <c r="UDJ4" s="33"/>
      <c r="UDK4" s="33"/>
      <c r="UDL4" s="33"/>
      <c r="UDM4" s="33"/>
      <c r="UDN4" s="33"/>
      <c r="UDO4" s="33"/>
      <c r="UDP4" s="33"/>
      <c r="UDQ4" s="33"/>
      <c r="UDR4" s="33"/>
      <c r="UDS4" s="33"/>
      <c r="UDT4" s="33"/>
      <c r="UDU4" s="33"/>
      <c r="UDV4" s="33"/>
      <c r="UDW4" s="33"/>
      <c r="UDX4" s="33"/>
      <c r="UDY4" s="33"/>
      <c r="UDZ4" s="33"/>
      <c r="UEA4" s="33"/>
      <c r="UEB4" s="33"/>
      <c r="UEC4" s="33"/>
      <c r="UED4" s="33"/>
      <c r="UEE4" s="33"/>
      <c r="UEF4" s="33"/>
      <c r="UEG4" s="33"/>
      <c r="UEH4" s="33"/>
      <c r="UEI4" s="33"/>
      <c r="UEJ4" s="33"/>
      <c r="UEK4" s="33"/>
      <c r="UEL4" s="33"/>
      <c r="UEM4" s="33"/>
      <c r="UEN4" s="33"/>
      <c r="UEO4" s="33"/>
      <c r="UEP4" s="33"/>
      <c r="UEQ4" s="33"/>
      <c r="UER4" s="33"/>
      <c r="UES4" s="33"/>
      <c r="UET4" s="33"/>
      <c r="UEU4" s="33"/>
      <c r="UEV4" s="33"/>
      <c r="UEW4" s="33"/>
      <c r="UEX4" s="33"/>
      <c r="UEY4" s="33"/>
      <c r="UEZ4" s="33"/>
      <c r="UFA4" s="33"/>
      <c r="UFB4" s="33"/>
      <c r="UFC4" s="33"/>
      <c r="UFD4" s="33"/>
      <c r="UFE4" s="33"/>
      <c r="UFF4" s="33"/>
      <c r="UFG4" s="33"/>
      <c r="UFH4" s="33"/>
      <c r="UFI4" s="33"/>
      <c r="UFJ4" s="33"/>
      <c r="UFK4" s="33"/>
      <c r="UFL4" s="33"/>
      <c r="UFM4" s="33"/>
      <c r="UFN4" s="33"/>
      <c r="UFO4" s="33"/>
      <c r="UFP4" s="33"/>
      <c r="UFQ4" s="33"/>
      <c r="UFR4" s="33"/>
      <c r="UFS4" s="33"/>
      <c r="UFT4" s="33"/>
      <c r="UFU4" s="33"/>
      <c r="UFV4" s="33"/>
      <c r="UFW4" s="33"/>
      <c r="UFX4" s="33"/>
      <c r="UFY4" s="33"/>
      <c r="UFZ4" s="33"/>
      <c r="UGA4" s="33"/>
      <c r="UGB4" s="33"/>
      <c r="UGC4" s="33"/>
      <c r="UGD4" s="33"/>
      <c r="UGE4" s="33"/>
      <c r="UGF4" s="33"/>
      <c r="UGG4" s="33"/>
      <c r="UGH4" s="33"/>
      <c r="UGI4" s="33"/>
      <c r="UGJ4" s="33"/>
      <c r="UGK4" s="33"/>
      <c r="UGL4" s="33"/>
      <c r="UGM4" s="33"/>
      <c r="UGN4" s="33"/>
      <c r="UGO4" s="33"/>
      <c r="UGP4" s="33"/>
      <c r="UGQ4" s="33"/>
      <c r="UGR4" s="33"/>
      <c r="UGS4" s="33"/>
      <c r="UGT4" s="33"/>
      <c r="UGU4" s="33"/>
      <c r="UGV4" s="33"/>
      <c r="UGW4" s="33"/>
      <c r="UGX4" s="33"/>
      <c r="UGY4" s="33"/>
      <c r="UGZ4" s="33"/>
      <c r="UHA4" s="33"/>
      <c r="UHB4" s="33"/>
      <c r="UHC4" s="33"/>
      <c r="UHD4" s="33"/>
      <c r="UHE4" s="33"/>
      <c r="UHF4" s="33"/>
      <c r="UHG4" s="33"/>
      <c r="UHH4" s="33"/>
      <c r="UHI4" s="33"/>
      <c r="UHJ4" s="33"/>
      <c r="UHK4" s="33"/>
      <c r="UHL4" s="33"/>
      <c r="UHM4" s="33"/>
      <c r="UHN4" s="33"/>
      <c r="UHO4" s="33"/>
      <c r="UHP4" s="33"/>
      <c r="UHQ4" s="33"/>
      <c r="UHR4" s="33"/>
      <c r="UHS4" s="33"/>
      <c r="UHT4" s="33"/>
      <c r="UHU4" s="33"/>
      <c r="UHV4" s="33"/>
      <c r="UHW4" s="33"/>
      <c r="UHX4" s="33"/>
      <c r="UHY4" s="33"/>
      <c r="UHZ4" s="33"/>
      <c r="UIA4" s="33"/>
      <c r="UIB4" s="33"/>
      <c r="UIC4" s="33"/>
      <c r="UID4" s="33"/>
      <c r="UIE4" s="33"/>
      <c r="UIF4" s="33"/>
      <c r="UIG4" s="33"/>
      <c r="UIH4" s="33"/>
      <c r="UII4" s="33"/>
      <c r="UIJ4" s="33"/>
      <c r="UIK4" s="33"/>
      <c r="UIL4" s="33"/>
      <c r="UIM4" s="33"/>
      <c r="UIN4" s="33"/>
      <c r="UIO4" s="33"/>
      <c r="UIP4" s="33"/>
      <c r="UIQ4" s="33"/>
      <c r="UIR4" s="33"/>
      <c r="UIS4" s="33"/>
      <c r="UIT4" s="33"/>
      <c r="UIU4" s="33"/>
      <c r="UIV4" s="33"/>
      <c r="UIW4" s="33"/>
      <c r="UIX4" s="33"/>
      <c r="UIY4" s="33"/>
      <c r="UIZ4" s="33"/>
      <c r="UJA4" s="33"/>
      <c r="UJB4" s="33"/>
      <c r="UJC4" s="33"/>
      <c r="UJD4" s="33"/>
      <c r="UJE4" s="33"/>
      <c r="UJF4" s="33"/>
      <c r="UJG4" s="33"/>
      <c r="UJH4" s="33"/>
      <c r="UJI4" s="33"/>
      <c r="UJJ4" s="33"/>
      <c r="UJK4" s="33"/>
      <c r="UJL4" s="33"/>
      <c r="UJM4" s="33"/>
      <c r="UJN4" s="33"/>
      <c r="UJO4" s="33"/>
      <c r="UJP4" s="33"/>
      <c r="UJQ4" s="33"/>
      <c r="UJR4" s="33"/>
      <c r="UJS4" s="33"/>
      <c r="UJT4" s="33"/>
      <c r="UJU4" s="33"/>
      <c r="UJV4" s="33"/>
      <c r="UJW4" s="33"/>
      <c r="UJX4" s="33"/>
      <c r="UJY4" s="33"/>
      <c r="UJZ4" s="33"/>
      <c r="UKA4" s="33"/>
      <c r="UKB4" s="33"/>
      <c r="UKC4" s="33"/>
      <c r="UKD4" s="33"/>
      <c r="UKE4" s="33"/>
      <c r="UKF4" s="33"/>
      <c r="UKG4" s="33"/>
      <c r="UKH4" s="33"/>
      <c r="UKI4" s="33"/>
      <c r="UKJ4" s="33"/>
      <c r="UKK4" s="33"/>
      <c r="UKL4" s="33"/>
      <c r="UKM4" s="33"/>
      <c r="UKN4" s="33"/>
      <c r="UKO4" s="33"/>
      <c r="UKP4" s="33"/>
      <c r="UKQ4" s="33"/>
      <c r="UKR4" s="33"/>
      <c r="UKS4" s="33"/>
      <c r="UKT4" s="33"/>
      <c r="UKU4" s="33"/>
      <c r="UKV4" s="33"/>
      <c r="UKW4" s="33"/>
      <c r="UKX4" s="33"/>
      <c r="UKY4" s="33"/>
      <c r="UKZ4" s="33"/>
      <c r="ULA4" s="33"/>
      <c r="ULB4" s="33"/>
      <c r="ULC4" s="33"/>
      <c r="ULD4" s="33"/>
      <c r="ULE4" s="33"/>
      <c r="ULF4" s="33"/>
      <c r="ULG4" s="33"/>
      <c r="ULH4" s="33"/>
      <c r="ULI4" s="33"/>
      <c r="ULJ4" s="33"/>
      <c r="ULK4" s="33"/>
      <c r="ULL4" s="33"/>
      <c r="ULM4" s="33"/>
      <c r="ULN4" s="33"/>
      <c r="ULO4" s="33"/>
      <c r="ULP4" s="33"/>
      <c r="ULQ4" s="33"/>
      <c r="ULR4" s="33"/>
      <c r="ULS4" s="33"/>
      <c r="ULT4" s="33"/>
      <c r="ULU4" s="33"/>
      <c r="ULV4" s="33"/>
      <c r="ULW4" s="33"/>
      <c r="ULX4" s="33"/>
      <c r="ULY4" s="33"/>
      <c r="ULZ4" s="33"/>
      <c r="UMA4" s="33"/>
      <c r="UMB4" s="33"/>
      <c r="UMC4" s="33"/>
      <c r="UMD4" s="33"/>
      <c r="UME4" s="33"/>
      <c r="UMF4" s="33"/>
      <c r="UMG4" s="33"/>
      <c r="UMH4" s="33"/>
      <c r="UMI4" s="33"/>
      <c r="UMJ4" s="33"/>
      <c r="UMK4" s="33"/>
      <c r="UML4" s="33"/>
      <c r="UMM4" s="33"/>
      <c r="UMN4" s="33"/>
      <c r="UMO4" s="33"/>
      <c r="UMP4" s="33"/>
      <c r="UMQ4" s="33"/>
      <c r="UMR4" s="33"/>
      <c r="UMS4" s="33"/>
      <c r="UMT4" s="33"/>
      <c r="UMU4" s="33"/>
      <c r="UMV4" s="33"/>
      <c r="UMW4" s="33"/>
      <c r="UMX4" s="33"/>
      <c r="UMY4" s="33"/>
      <c r="UMZ4" s="33"/>
      <c r="UNA4" s="33"/>
      <c r="UNB4" s="33"/>
      <c r="UNC4" s="33"/>
      <c r="UND4" s="33"/>
      <c r="UNE4" s="33"/>
      <c r="UNF4" s="33"/>
      <c r="UNG4" s="33"/>
      <c r="UNH4" s="33"/>
      <c r="UNI4" s="33"/>
      <c r="UNJ4" s="33"/>
      <c r="UNK4" s="33"/>
      <c r="UNL4" s="33"/>
      <c r="UNM4" s="33"/>
      <c r="UNN4" s="33"/>
      <c r="UNO4" s="33"/>
      <c r="UNP4" s="33"/>
      <c r="UNQ4" s="33"/>
      <c r="UNR4" s="33"/>
      <c r="UNS4" s="33"/>
      <c r="UNT4" s="33"/>
      <c r="UNU4" s="33"/>
      <c r="UNV4" s="33"/>
      <c r="UNW4" s="33"/>
      <c r="UNX4" s="33"/>
      <c r="UNY4" s="33"/>
      <c r="UNZ4" s="33"/>
      <c r="UOA4" s="33"/>
      <c r="UOB4" s="33"/>
      <c r="UOC4" s="33"/>
      <c r="UOD4" s="33"/>
      <c r="UOE4" s="33"/>
      <c r="UOF4" s="33"/>
      <c r="UOG4" s="33"/>
      <c r="UOH4" s="33"/>
      <c r="UOI4" s="33"/>
      <c r="UOJ4" s="33"/>
      <c r="UOK4" s="33"/>
      <c r="UOL4" s="33"/>
      <c r="UOM4" s="33"/>
      <c r="UON4" s="33"/>
      <c r="UOO4" s="33"/>
      <c r="UOP4" s="33"/>
      <c r="UOQ4" s="33"/>
      <c r="UOR4" s="33"/>
      <c r="UOS4" s="33"/>
      <c r="UOT4" s="33"/>
      <c r="UOU4" s="33"/>
      <c r="UOV4" s="33"/>
      <c r="UOW4" s="33"/>
      <c r="UOX4" s="33"/>
      <c r="UOY4" s="33"/>
      <c r="UOZ4" s="33"/>
      <c r="UPA4" s="33"/>
      <c r="UPB4" s="33"/>
      <c r="UPC4" s="33"/>
      <c r="UPD4" s="33"/>
      <c r="UPE4" s="33"/>
      <c r="UPF4" s="33"/>
      <c r="UPG4" s="33"/>
      <c r="UPH4" s="33"/>
      <c r="UPI4" s="33"/>
      <c r="UPJ4" s="33"/>
      <c r="UPK4" s="33"/>
      <c r="UPL4" s="33"/>
      <c r="UPM4" s="33"/>
      <c r="UPN4" s="33"/>
      <c r="UPO4" s="33"/>
      <c r="UPP4" s="33"/>
      <c r="UPQ4" s="33"/>
      <c r="UPR4" s="33"/>
      <c r="UPS4" s="33"/>
      <c r="UPT4" s="33"/>
      <c r="UPU4" s="33"/>
      <c r="UPV4" s="33"/>
      <c r="UPW4" s="33"/>
      <c r="UPX4" s="33"/>
      <c r="UPY4" s="33"/>
      <c r="UPZ4" s="33"/>
      <c r="UQA4" s="33"/>
      <c r="UQB4" s="33"/>
      <c r="UQC4" s="33"/>
      <c r="UQD4" s="33"/>
      <c r="UQE4" s="33"/>
      <c r="UQF4" s="33"/>
      <c r="UQG4" s="33"/>
      <c r="UQH4" s="33"/>
      <c r="UQI4" s="33"/>
      <c r="UQJ4" s="33"/>
      <c r="UQK4" s="33"/>
      <c r="UQL4" s="33"/>
      <c r="UQM4" s="33"/>
      <c r="UQN4" s="33"/>
      <c r="UQO4" s="33"/>
      <c r="UQP4" s="33"/>
      <c r="UQQ4" s="33"/>
      <c r="UQR4" s="33"/>
      <c r="UQS4" s="33"/>
      <c r="UQT4" s="33"/>
      <c r="UQU4" s="33"/>
      <c r="UQV4" s="33"/>
      <c r="UQW4" s="33"/>
      <c r="UQX4" s="33"/>
      <c r="UQY4" s="33"/>
      <c r="UQZ4" s="33"/>
      <c r="URA4" s="33"/>
      <c r="URB4" s="33"/>
      <c r="URC4" s="33"/>
      <c r="URD4" s="33"/>
      <c r="URE4" s="33"/>
      <c r="URF4" s="33"/>
      <c r="URG4" s="33"/>
      <c r="URH4" s="33"/>
      <c r="URI4" s="33"/>
      <c r="URJ4" s="33"/>
      <c r="URK4" s="33"/>
      <c r="URL4" s="33"/>
      <c r="URM4" s="33"/>
      <c r="URN4" s="33"/>
      <c r="URO4" s="33"/>
      <c r="URP4" s="33"/>
      <c r="URQ4" s="33"/>
      <c r="URR4" s="33"/>
      <c r="URS4" s="33"/>
      <c r="URT4" s="33"/>
      <c r="URU4" s="33"/>
      <c r="URV4" s="33"/>
      <c r="URW4" s="33"/>
      <c r="URX4" s="33"/>
      <c r="URY4" s="33"/>
      <c r="URZ4" s="33"/>
      <c r="USA4" s="33"/>
      <c r="USB4" s="33"/>
      <c r="USC4" s="33"/>
      <c r="USD4" s="33"/>
      <c r="USE4" s="33"/>
      <c r="USF4" s="33"/>
      <c r="USG4" s="33"/>
      <c r="USH4" s="33"/>
      <c r="USI4" s="33"/>
      <c r="USJ4" s="33"/>
      <c r="USK4" s="33"/>
      <c r="USL4" s="33"/>
      <c r="USM4" s="33"/>
      <c r="USN4" s="33"/>
      <c r="USO4" s="33"/>
      <c r="USP4" s="33"/>
      <c r="USQ4" s="33"/>
      <c r="USR4" s="33"/>
      <c r="USS4" s="33"/>
      <c r="UST4" s="33"/>
      <c r="USU4" s="33"/>
      <c r="USV4" s="33"/>
      <c r="USW4" s="33"/>
      <c r="USX4" s="33"/>
      <c r="USY4" s="33"/>
      <c r="USZ4" s="33"/>
      <c r="UTA4" s="33"/>
      <c r="UTB4" s="33"/>
      <c r="UTC4" s="33"/>
      <c r="UTD4" s="33"/>
      <c r="UTE4" s="33"/>
      <c r="UTF4" s="33"/>
      <c r="UTG4" s="33"/>
      <c r="UTH4" s="33"/>
      <c r="UTI4" s="33"/>
      <c r="UTJ4" s="33"/>
      <c r="UTK4" s="33"/>
      <c r="UTL4" s="33"/>
      <c r="UTM4" s="33"/>
      <c r="UTN4" s="33"/>
      <c r="UTO4" s="33"/>
      <c r="UTP4" s="33"/>
      <c r="UTQ4" s="33"/>
      <c r="UTR4" s="33"/>
      <c r="UTS4" s="33"/>
      <c r="UTT4" s="33"/>
      <c r="UTU4" s="33"/>
      <c r="UTV4" s="33"/>
      <c r="UTW4" s="33"/>
      <c r="UTX4" s="33"/>
      <c r="UTY4" s="33"/>
      <c r="UTZ4" s="33"/>
      <c r="UUA4" s="33"/>
      <c r="UUB4" s="33"/>
      <c r="UUC4" s="33"/>
      <c r="UUD4" s="33"/>
      <c r="UUE4" s="33"/>
      <c r="UUF4" s="33"/>
      <c r="UUG4" s="33"/>
      <c r="UUH4" s="33"/>
      <c r="UUI4" s="33"/>
      <c r="UUJ4" s="33"/>
      <c r="UUK4" s="33"/>
      <c r="UUL4" s="33"/>
      <c r="UUM4" s="33"/>
      <c r="UUN4" s="33"/>
      <c r="UUO4" s="33"/>
      <c r="UUP4" s="33"/>
      <c r="UUQ4" s="33"/>
      <c r="UUR4" s="33"/>
      <c r="UUS4" s="33"/>
      <c r="UUT4" s="33"/>
      <c r="UUU4" s="33"/>
      <c r="UUV4" s="33"/>
      <c r="UUW4" s="33"/>
      <c r="UUX4" s="33"/>
      <c r="UUY4" s="33"/>
      <c r="UUZ4" s="33"/>
      <c r="UVA4" s="33"/>
      <c r="UVB4" s="33"/>
      <c r="UVC4" s="33"/>
      <c r="UVD4" s="33"/>
      <c r="UVE4" s="33"/>
      <c r="UVF4" s="33"/>
      <c r="UVG4" s="33"/>
      <c r="UVH4" s="33"/>
      <c r="UVI4" s="33"/>
      <c r="UVJ4" s="33"/>
      <c r="UVK4" s="33"/>
      <c r="UVL4" s="33"/>
      <c r="UVM4" s="33"/>
      <c r="UVN4" s="33"/>
      <c r="UVO4" s="33"/>
      <c r="UVP4" s="33"/>
      <c r="UVQ4" s="33"/>
      <c r="UVR4" s="33"/>
      <c r="UVS4" s="33"/>
      <c r="UVT4" s="33"/>
      <c r="UVU4" s="33"/>
      <c r="UVV4" s="33"/>
      <c r="UVW4" s="33"/>
      <c r="UVX4" s="33"/>
      <c r="UVY4" s="33"/>
      <c r="UVZ4" s="33"/>
      <c r="UWA4" s="33"/>
      <c r="UWB4" s="33"/>
      <c r="UWC4" s="33"/>
      <c r="UWD4" s="33"/>
      <c r="UWE4" s="33"/>
      <c r="UWF4" s="33"/>
      <c r="UWG4" s="33"/>
      <c r="UWH4" s="33"/>
      <c r="UWI4" s="33"/>
      <c r="UWJ4" s="33"/>
      <c r="UWK4" s="33"/>
      <c r="UWL4" s="33"/>
      <c r="UWM4" s="33"/>
      <c r="UWN4" s="33"/>
      <c r="UWO4" s="33"/>
      <c r="UWP4" s="33"/>
      <c r="UWQ4" s="33"/>
      <c r="UWR4" s="33"/>
      <c r="UWS4" s="33"/>
      <c r="UWT4" s="33"/>
      <c r="UWU4" s="33"/>
      <c r="UWV4" s="33"/>
      <c r="UWW4" s="33"/>
      <c r="UWX4" s="33"/>
      <c r="UWY4" s="33"/>
      <c r="UWZ4" s="33"/>
      <c r="UXA4" s="33"/>
      <c r="UXB4" s="33"/>
      <c r="UXC4" s="33"/>
      <c r="UXD4" s="33"/>
      <c r="UXE4" s="33"/>
      <c r="UXF4" s="33"/>
      <c r="UXG4" s="33"/>
      <c r="UXH4" s="33"/>
      <c r="UXI4" s="33"/>
      <c r="UXJ4" s="33"/>
      <c r="UXK4" s="33"/>
      <c r="UXL4" s="33"/>
      <c r="UXM4" s="33"/>
      <c r="UXN4" s="33"/>
      <c r="UXO4" s="33"/>
      <c r="UXP4" s="33"/>
      <c r="UXQ4" s="33"/>
      <c r="UXR4" s="33"/>
      <c r="UXS4" s="33"/>
      <c r="UXT4" s="33"/>
      <c r="UXU4" s="33"/>
      <c r="UXV4" s="33"/>
      <c r="UXW4" s="33"/>
      <c r="UXX4" s="33"/>
      <c r="UXY4" s="33"/>
      <c r="UXZ4" s="33"/>
      <c r="UYA4" s="33"/>
      <c r="UYB4" s="33"/>
      <c r="UYC4" s="33"/>
      <c r="UYD4" s="33"/>
      <c r="UYE4" s="33"/>
      <c r="UYF4" s="33"/>
      <c r="UYG4" s="33"/>
      <c r="UYH4" s="33"/>
      <c r="UYI4" s="33"/>
      <c r="UYJ4" s="33"/>
      <c r="UYK4" s="33"/>
      <c r="UYL4" s="33"/>
      <c r="UYM4" s="33"/>
      <c r="UYN4" s="33"/>
      <c r="UYO4" s="33"/>
      <c r="UYP4" s="33"/>
      <c r="UYQ4" s="33"/>
      <c r="UYR4" s="33"/>
      <c r="UYS4" s="33"/>
      <c r="UYT4" s="33"/>
      <c r="UYU4" s="33"/>
      <c r="UYV4" s="33"/>
      <c r="UYW4" s="33"/>
      <c r="UYX4" s="33"/>
      <c r="UYY4" s="33"/>
      <c r="UYZ4" s="33"/>
      <c r="UZA4" s="33"/>
      <c r="UZB4" s="33"/>
      <c r="UZC4" s="33"/>
      <c r="UZD4" s="33"/>
      <c r="UZE4" s="33"/>
      <c r="UZF4" s="33"/>
      <c r="UZG4" s="33"/>
      <c r="UZH4" s="33"/>
      <c r="UZI4" s="33"/>
      <c r="UZJ4" s="33"/>
      <c r="UZK4" s="33"/>
      <c r="UZL4" s="33"/>
      <c r="UZM4" s="33"/>
      <c r="UZN4" s="33"/>
      <c r="UZO4" s="33"/>
      <c r="UZP4" s="33"/>
      <c r="UZQ4" s="33"/>
      <c r="UZR4" s="33"/>
      <c r="UZS4" s="33"/>
      <c r="UZT4" s="33"/>
      <c r="UZU4" s="33"/>
      <c r="UZV4" s="33"/>
      <c r="UZW4" s="33"/>
      <c r="UZX4" s="33"/>
      <c r="UZY4" s="33"/>
      <c r="UZZ4" s="33"/>
      <c r="VAA4" s="33"/>
      <c r="VAB4" s="33"/>
      <c r="VAC4" s="33"/>
      <c r="VAD4" s="33"/>
      <c r="VAE4" s="33"/>
      <c r="VAF4" s="33"/>
      <c r="VAG4" s="33"/>
      <c r="VAH4" s="33"/>
      <c r="VAI4" s="33"/>
      <c r="VAJ4" s="33"/>
      <c r="VAK4" s="33"/>
      <c r="VAL4" s="33"/>
      <c r="VAM4" s="33"/>
      <c r="VAN4" s="33"/>
      <c r="VAO4" s="33"/>
      <c r="VAP4" s="33"/>
      <c r="VAQ4" s="33"/>
      <c r="VAR4" s="33"/>
      <c r="VAS4" s="33"/>
      <c r="VAT4" s="33"/>
      <c r="VAU4" s="33"/>
      <c r="VAV4" s="33"/>
      <c r="VAW4" s="33"/>
      <c r="VAX4" s="33"/>
      <c r="VAY4" s="33"/>
      <c r="VAZ4" s="33"/>
      <c r="VBA4" s="33"/>
      <c r="VBB4" s="33"/>
      <c r="VBC4" s="33"/>
      <c r="VBD4" s="33"/>
      <c r="VBE4" s="33"/>
      <c r="VBF4" s="33"/>
      <c r="VBG4" s="33"/>
      <c r="VBH4" s="33"/>
      <c r="VBI4" s="33"/>
      <c r="VBJ4" s="33"/>
      <c r="VBK4" s="33"/>
      <c r="VBL4" s="33"/>
      <c r="VBM4" s="33"/>
      <c r="VBN4" s="33"/>
      <c r="VBO4" s="33"/>
      <c r="VBP4" s="33"/>
      <c r="VBQ4" s="33"/>
      <c r="VBR4" s="33"/>
      <c r="VBS4" s="33"/>
      <c r="VBT4" s="33"/>
      <c r="VBU4" s="33"/>
      <c r="VBV4" s="33"/>
      <c r="VBW4" s="33"/>
      <c r="VBX4" s="33"/>
      <c r="VBY4" s="33"/>
      <c r="VBZ4" s="33"/>
      <c r="VCA4" s="33"/>
      <c r="VCB4" s="33"/>
      <c r="VCC4" s="33"/>
      <c r="VCD4" s="33"/>
      <c r="VCE4" s="33"/>
      <c r="VCF4" s="33"/>
      <c r="VCG4" s="33"/>
      <c r="VCH4" s="33"/>
      <c r="VCI4" s="33"/>
      <c r="VCJ4" s="33"/>
      <c r="VCK4" s="33"/>
      <c r="VCL4" s="33"/>
      <c r="VCM4" s="33"/>
      <c r="VCN4" s="33"/>
      <c r="VCO4" s="33"/>
      <c r="VCP4" s="33"/>
      <c r="VCQ4" s="33"/>
      <c r="VCR4" s="33"/>
      <c r="VCS4" s="33"/>
      <c r="VCT4" s="33"/>
      <c r="VCU4" s="33"/>
      <c r="VCV4" s="33"/>
      <c r="VCW4" s="33"/>
      <c r="VCX4" s="33"/>
      <c r="VCY4" s="33"/>
      <c r="VCZ4" s="33"/>
      <c r="VDA4" s="33"/>
      <c r="VDB4" s="33"/>
      <c r="VDC4" s="33"/>
      <c r="VDD4" s="33"/>
      <c r="VDE4" s="33"/>
      <c r="VDF4" s="33"/>
      <c r="VDG4" s="33"/>
      <c r="VDH4" s="33"/>
      <c r="VDI4" s="33"/>
      <c r="VDJ4" s="33"/>
      <c r="VDK4" s="33"/>
      <c r="VDL4" s="33"/>
      <c r="VDM4" s="33"/>
      <c r="VDN4" s="33"/>
      <c r="VDO4" s="33"/>
      <c r="VDP4" s="33"/>
      <c r="VDQ4" s="33"/>
      <c r="VDR4" s="33"/>
      <c r="VDS4" s="33"/>
      <c r="VDT4" s="33"/>
      <c r="VDU4" s="33"/>
      <c r="VDV4" s="33"/>
      <c r="VDW4" s="33"/>
      <c r="VDX4" s="33"/>
      <c r="VDY4" s="33"/>
      <c r="VDZ4" s="33"/>
      <c r="VEA4" s="33"/>
      <c r="VEB4" s="33"/>
      <c r="VEC4" s="33"/>
      <c r="VED4" s="33"/>
      <c r="VEE4" s="33"/>
      <c r="VEF4" s="33"/>
      <c r="VEG4" s="33"/>
      <c r="VEH4" s="33"/>
      <c r="VEI4" s="33"/>
      <c r="VEJ4" s="33"/>
      <c r="VEK4" s="33"/>
      <c r="VEL4" s="33"/>
      <c r="VEM4" s="33"/>
      <c r="VEN4" s="33"/>
      <c r="VEO4" s="33"/>
      <c r="VEP4" s="33"/>
      <c r="VEQ4" s="33"/>
      <c r="VER4" s="33"/>
      <c r="VES4" s="33"/>
      <c r="VET4" s="33"/>
      <c r="VEU4" s="33"/>
      <c r="VEV4" s="33"/>
      <c r="VEW4" s="33"/>
      <c r="VEX4" s="33"/>
      <c r="VEY4" s="33"/>
      <c r="VEZ4" s="33"/>
      <c r="VFA4" s="33"/>
      <c r="VFB4" s="33"/>
      <c r="VFC4" s="33"/>
      <c r="VFD4" s="33"/>
      <c r="VFE4" s="33"/>
      <c r="VFF4" s="33"/>
      <c r="VFG4" s="33"/>
      <c r="VFH4" s="33"/>
      <c r="VFI4" s="33"/>
      <c r="VFJ4" s="33"/>
      <c r="VFK4" s="33"/>
      <c r="VFL4" s="33"/>
      <c r="VFM4" s="33"/>
      <c r="VFN4" s="33"/>
      <c r="VFO4" s="33"/>
      <c r="VFP4" s="33"/>
      <c r="VFQ4" s="33"/>
      <c r="VFR4" s="33"/>
      <c r="VFS4" s="33"/>
      <c r="VFT4" s="33"/>
      <c r="VFU4" s="33"/>
      <c r="VFV4" s="33"/>
      <c r="VFW4" s="33"/>
      <c r="VFX4" s="33"/>
      <c r="VFY4" s="33"/>
      <c r="VFZ4" s="33"/>
      <c r="VGA4" s="33"/>
      <c r="VGB4" s="33"/>
      <c r="VGC4" s="33"/>
      <c r="VGD4" s="33"/>
      <c r="VGE4" s="33"/>
      <c r="VGF4" s="33"/>
      <c r="VGG4" s="33"/>
      <c r="VGH4" s="33"/>
      <c r="VGI4" s="33"/>
      <c r="VGJ4" s="33"/>
      <c r="VGK4" s="33"/>
      <c r="VGL4" s="33"/>
      <c r="VGM4" s="33"/>
      <c r="VGN4" s="33"/>
      <c r="VGO4" s="33"/>
      <c r="VGP4" s="33"/>
      <c r="VGQ4" s="33"/>
      <c r="VGR4" s="33"/>
      <c r="VGS4" s="33"/>
      <c r="VGT4" s="33"/>
      <c r="VGU4" s="33"/>
      <c r="VGV4" s="33"/>
      <c r="VGW4" s="33"/>
      <c r="VGX4" s="33"/>
      <c r="VGY4" s="33"/>
      <c r="VGZ4" s="33"/>
      <c r="VHA4" s="33"/>
      <c r="VHB4" s="33"/>
      <c r="VHC4" s="33"/>
      <c r="VHD4" s="33"/>
      <c r="VHE4" s="33"/>
      <c r="VHF4" s="33"/>
      <c r="VHG4" s="33"/>
      <c r="VHH4" s="33"/>
      <c r="VHI4" s="33"/>
      <c r="VHJ4" s="33"/>
      <c r="VHK4" s="33"/>
      <c r="VHL4" s="33"/>
      <c r="VHM4" s="33"/>
      <c r="VHN4" s="33"/>
      <c r="VHO4" s="33"/>
      <c r="VHP4" s="33"/>
      <c r="VHQ4" s="33"/>
      <c r="VHR4" s="33"/>
      <c r="VHS4" s="33"/>
      <c r="VHT4" s="33"/>
      <c r="VHU4" s="33"/>
      <c r="VHV4" s="33"/>
      <c r="VHW4" s="33"/>
      <c r="VHX4" s="33"/>
      <c r="VHY4" s="33"/>
      <c r="VHZ4" s="33"/>
      <c r="VIA4" s="33"/>
      <c r="VIB4" s="33"/>
      <c r="VIC4" s="33"/>
      <c r="VID4" s="33"/>
      <c r="VIE4" s="33"/>
      <c r="VIF4" s="33"/>
      <c r="VIG4" s="33"/>
      <c r="VIH4" s="33"/>
      <c r="VII4" s="33"/>
      <c r="VIJ4" s="33"/>
      <c r="VIK4" s="33"/>
      <c r="VIL4" s="33"/>
      <c r="VIM4" s="33"/>
      <c r="VIN4" s="33"/>
      <c r="VIO4" s="33"/>
      <c r="VIP4" s="33"/>
      <c r="VIQ4" s="33"/>
      <c r="VIR4" s="33"/>
      <c r="VIS4" s="33"/>
      <c r="VIT4" s="33"/>
      <c r="VIU4" s="33"/>
      <c r="VIV4" s="33"/>
      <c r="VIW4" s="33"/>
      <c r="VIX4" s="33"/>
      <c r="VIY4" s="33"/>
      <c r="VIZ4" s="33"/>
      <c r="VJA4" s="33"/>
      <c r="VJB4" s="33"/>
      <c r="VJC4" s="33"/>
      <c r="VJD4" s="33"/>
      <c r="VJE4" s="33"/>
      <c r="VJF4" s="33"/>
      <c r="VJG4" s="33"/>
      <c r="VJH4" s="33"/>
      <c r="VJI4" s="33"/>
      <c r="VJJ4" s="33"/>
      <c r="VJK4" s="33"/>
      <c r="VJL4" s="33"/>
      <c r="VJM4" s="33"/>
      <c r="VJN4" s="33"/>
      <c r="VJO4" s="33"/>
      <c r="VJP4" s="33"/>
      <c r="VJQ4" s="33"/>
      <c r="VJR4" s="33"/>
      <c r="VJS4" s="33"/>
      <c r="VJT4" s="33"/>
      <c r="VJU4" s="33"/>
      <c r="VJV4" s="33"/>
      <c r="VJW4" s="33"/>
      <c r="VJX4" s="33"/>
      <c r="VJY4" s="33"/>
      <c r="VJZ4" s="33"/>
      <c r="VKA4" s="33"/>
      <c r="VKB4" s="33"/>
      <c r="VKC4" s="33"/>
      <c r="VKD4" s="33"/>
      <c r="VKE4" s="33"/>
      <c r="VKF4" s="33"/>
      <c r="VKG4" s="33"/>
      <c r="VKH4" s="33"/>
      <c r="VKI4" s="33"/>
      <c r="VKJ4" s="33"/>
      <c r="VKK4" s="33"/>
      <c r="VKL4" s="33"/>
      <c r="VKM4" s="33"/>
      <c r="VKN4" s="33"/>
      <c r="VKO4" s="33"/>
      <c r="VKP4" s="33"/>
      <c r="VKQ4" s="33"/>
      <c r="VKR4" s="33"/>
      <c r="VKS4" s="33"/>
      <c r="VKT4" s="33"/>
      <c r="VKU4" s="33"/>
      <c r="VKV4" s="33"/>
      <c r="VKW4" s="33"/>
      <c r="VKX4" s="33"/>
      <c r="VKY4" s="33"/>
      <c r="VKZ4" s="33"/>
      <c r="VLA4" s="33"/>
      <c r="VLB4" s="33"/>
      <c r="VLC4" s="33"/>
      <c r="VLD4" s="33"/>
      <c r="VLE4" s="33"/>
      <c r="VLF4" s="33"/>
      <c r="VLG4" s="33"/>
      <c r="VLH4" s="33"/>
      <c r="VLI4" s="33"/>
      <c r="VLJ4" s="33"/>
      <c r="VLK4" s="33"/>
      <c r="VLL4" s="33"/>
      <c r="VLM4" s="33"/>
      <c r="VLN4" s="33"/>
      <c r="VLO4" s="33"/>
      <c r="VLP4" s="33"/>
      <c r="VLQ4" s="33"/>
      <c r="VLR4" s="33"/>
      <c r="VLS4" s="33"/>
      <c r="VLT4" s="33"/>
      <c r="VLU4" s="33"/>
      <c r="VLV4" s="33"/>
      <c r="VLW4" s="33"/>
      <c r="VLX4" s="33"/>
      <c r="VLY4" s="33"/>
      <c r="VLZ4" s="33"/>
      <c r="VMA4" s="33"/>
      <c r="VMB4" s="33"/>
      <c r="VMC4" s="33"/>
      <c r="VMD4" s="33"/>
      <c r="VME4" s="33"/>
      <c r="VMF4" s="33"/>
      <c r="VMG4" s="33"/>
      <c r="VMH4" s="33"/>
      <c r="VMI4" s="33"/>
      <c r="VMJ4" s="33"/>
      <c r="VMK4" s="33"/>
      <c r="VML4" s="33"/>
      <c r="VMM4" s="33"/>
      <c r="VMN4" s="33"/>
      <c r="VMO4" s="33"/>
      <c r="VMP4" s="33"/>
      <c r="VMQ4" s="33"/>
      <c r="VMR4" s="33"/>
      <c r="VMS4" s="33"/>
      <c r="VMT4" s="33"/>
      <c r="VMU4" s="33"/>
      <c r="VMV4" s="33"/>
      <c r="VMW4" s="33"/>
      <c r="VMX4" s="33"/>
      <c r="VMY4" s="33"/>
      <c r="VMZ4" s="33"/>
      <c r="VNA4" s="33"/>
      <c r="VNB4" s="33"/>
      <c r="VNC4" s="33"/>
      <c r="VND4" s="33"/>
      <c r="VNE4" s="33"/>
      <c r="VNF4" s="33"/>
      <c r="VNG4" s="33"/>
      <c r="VNH4" s="33"/>
      <c r="VNI4" s="33"/>
      <c r="VNJ4" s="33"/>
      <c r="VNK4" s="33"/>
      <c r="VNL4" s="33"/>
      <c r="VNM4" s="33"/>
      <c r="VNN4" s="33"/>
      <c r="VNO4" s="33"/>
      <c r="VNP4" s="33"/>
      <c r="VNQ4" s="33"/>
      <c r="VNR4" s="33"/>
      <c r="VNS4" s="33"/>
      <c r="VNT4" s="33"/>
      <c r="VNU4" s="33"/>
      <c r="VNV4" s="33"/>
      <c r="VNW4" s="33"/>
      <c r="VNX4" s="33"/>
      <c r="VNY4" s="33"/>
      <c r="VNZ4" s="33"/>
      <c r="VOA4" s="33"/>
      <c r="VOB4" s="33"/>
      <c r="VOC4" s="33"/>
      <c r="VOD4" s="33"/>
      <c r="VOE4" s="33"/>
      <c r="VOF4" s="33"/>
      <c r="VOG4" s="33"/>
      <c r="VOH4" s="33"/>
      <c r="VOI4" s="33"/>
      <c r="VOJ4" s="33"/>
      <c r="VOK4" s="33"/>
      <c r="VOL4" s="33"/>
      <c r="VOM4" s="33"/>
      <c r="VON4" s="33"/>
      <c r="VOO4" s="33"/>
      <c r="VOP4" s="33"/>
      <c r="VOQ4" s="33"/>
      <c r="VOR4" s="33"/>
      <c r="VOS4" s="33"/>
      <c r="VOT4" s="33"/>
      <c r="VOU4" s="33"/>
      <c r="VOV4" s="33"/>
      <c r="VOW4" s="33"/>
      <c r="VOX4" s="33"/>
      <c r="VOY4" s="33"/>
      <c r="VOZ4" s="33"/>
      <c r="VPA4" s="33"/>
      <c r="VPB4" s="33"/>
      <c r="VPC4" s="33"/>
      <c r="VPD4" s="33"/>
      <c r="VPE4" s="33"/>
      <c r="VPF4" s="33"/>
      <c r="VPG4" s="33"/>
      <c r="VPH4" s="33"/>
      <c r="VPI4" s="33"/>
      <c r="VPJ4" s="33"/>
      <c r="VPK4" s="33"/>
      <c r="VPL4" s="33"/>
      <c r="VPM4" s="33"/>
      <c r="VPN4" s="33"/>
      <c r="VPO4" s="33"/>
      <c r="VPP4" s="33"/>
      <c r="VPQ4" s="33"/>
      <c r="VPR4" s="33"/>
      <c r="VPS4" s="33"/>
      <c r="VPT4" s="33"/>
      <c r="VPU4" s="33"/>
      <c r="VPV4" s="33"/>
      <c r="VPW4" s="33"/>
      <c r="VPX4" s="33"/>
      <c r="VPY4" s="33"/>
      <c r="VPZ4" s="33"/>
      <c r="VQA4" s="33"/>
      <c r="VQB4" s="33"/>
      <c r="VQC4" s="33"/>
      <c r="VQD4" s="33"/>
      <c r="VQE4" s="33"/>
      <c r="VQF4" s="33"/>
      <c r="VQG4" s="33"/>
      <c r="VQH4" s="33"/>
      <c r="VQI4" s="33"/>
      <c r="VQJ4" s="33"/>
      <c r="VQK4" s="33"/>
      <c r="VQL4" s="33"/>
      <c r="VQM4" s="33"/>
      <c r="VQN4" s="33"/>
      <c r="VQO4" s="33"/>
      <c r="VQP4" s="33"/>
      <c r="VQQ4" s="33"/>
      <c r="VQR4" s="33"/>
      <c r="VQS4" s="33"/>
      <c r="VQT4" s="33"/>
      <c r="VQU4" s="33"/>
      <c r="VQV4" s="33"/>
      <c r="VQW4" s="33"/>
      <c r="VQX4" s="33"/>
      <c r="VQY4" s="33"/>
      <c r="VQZ4" s="33"/>
      <c r="VRA4" s="33"/>
      <c r="VRB4" s="33"/>
      <c r="VRC4" s="33"/>
      <c r="VRD4" s="33"/>
      <c r="VRE4" s="33"/>
      <c r="VRF4" s="33"/>
      <c r="VRG4" s="33"/>
      <c r="VRH4" s="33"/>
      <c r="VRI4" s="33"/>
      <c r="VRJ4" s="33"/>
      <c r="VRK4" s="33"/>
      <c r="VRL4" s="33"/>
      <c r="VRM4" s="33"/>
      <c r="VRN4" s="33"/>
      <c r="VRO4" s="33"/>
      <c r="VRP4" s="33"/>
      <c r="VRQ4" s="33"/>
      <c r="VRR4" s="33"/>
      <c r="VRS4" s="33"/>
      <c r="VRT4" s="33"/>
      <c r="VRU4" s="33"/>
      <c r="VRV4" s="33"/>
      <c r="VRW4" s="33"/>
      <c r="VRX4" s="33"/>
      <c r="VRY4" s="33"/>
      <c r="VRZ4" s="33"/>
      <c r="VSA4" s="33"/>
      <c r="VSB4" s="33"/>
      <c r="VSC4" s="33"/>
      <c r="VSD4" s="33"/>
      <c r="VSE4" s="33"/>
      <c r="VSF4" s="33"/>
      <c r="VSG4" s="33"/>
      <c r="VSH4" s="33"/>
      <c r="VSI4" s="33"/>
      <c r="VSJ4" s="33"/>
      <c r="VSK4" s="33"/>
      <c r="VSL4" s="33"/>
      <c r="VSM4" s="33"/>
      <c r="VSN4" s="33"/>
      <c r="VSO4" s="33"/>
      <c r="VSP4" s="33"/>
      <c r="VSQ4" s="33"/>
      <c r="VSR4" s="33"/>
      <c r="VSS4" s="33"/>
      <c r="VST4" s="33"/>
      <c r="VSU4" s="33"/>
      <c r="VSV4" s="33"/>
      <c r="VSW4" s="33"/>
      <c r="VSX4" s="33"/>
      <c r="VSY4" s="33"/>
      <c r="VSZ4" s="33"/>
      <c r="VTA4" s="33"/>
      <c r="VTB4" s="33"/>
      <c r="VTC4" s="33"/>
      <c r="VTD4" s="33"/>
      <c r="VTE4" s="33"/>
      <c r="VTF4" s="33"/>
      <c r="VTG4" s="33"/>
      <c r="VTH4" s="33"/>
      <c r="VTI4" s="33"/>
      <c r="VTJ4" s="33"/>
      <c r="VTK4" s="33"/>
      <c r="VTL4" s="33"/>
      <c r="VTM4" s="33"/>
      <c r="VTN4" s="33"/>
      <c r="VTO4" s="33"/>
      <c r="VTP4" s="33"/>
      <c r="VTQ4" s="33"/>
      <c r="VTR4" s="33"/>
      <c r="VTS4" s="33"/>
      <c r="VTT4" s="33"/>
      <c r="VTU4" s="33"/>
      <c r="VTV4" s="33"/>
      <c r="VTW4" s="33"/>
      <c r="VTX4" s="33"/>
      <c r="VTY4" s="33"/>
      <c r="VTZ4" s="33"/>
      <c r="VUA4" s="33"/>
      <c r="VUB4" s="33"/>
      <c r="VUC4" s="33"/>
      <c r="VUD4" s="33"/>
      <c r="VUE4" s="33"/>
      <c r="VUF4" s="33"/>
      <c r="VUG4" s="33"/>
      <c r="VUH4" s="33"/>
      <c r="VUI4" s="33"/>
      <c r="VUJ4" s="33"/>
      <c r="VUK4" s="33"/>
      <c r="VUL4" s="33"/>
      <c r="VUM4" s="33"/>
      <c r="VUN4" s="33"/>
      <c r="VUO4" s="33"/>
      <c r="VUP4" s="33"/>
      <c r="VUQ4" s="33"/>
      <c r="VUR4" s="33"/>
      <c r="VUS4" s="33"/>
      <c r="VUT4" s="33"/>
      <c r="VUU4" s="33"/>
      <c r="VUV4" s="33"/>
      <c r="VUW4" s="33"/>
      <c r="VUX4" s="33"/>
      <c r="VUY4" s="33"/>
      <c r="VUZ4" s="33"/>
      <c r="VVA4" s="33"/>
      <c r="VVB4" s="33"/>
      <c r="VVC4" s="33"/>
      <c r="VVD4" s="33"/>
      <c r="VVE4" s="33"/>
      <c r="VVF4" s="33"/>
      <c r="VVG4" s="33"/>
      <c r="VVH4" s="33"/>
      <c r="VVI4" s="33"/>
      <c r="VVJ4" s="33"/>
      <c r="VVK4" s="33"/>
      <c r="VVL4" s="33"/>
      <c r="VVM4" s="33"/>
      <c r="VVN4" s="33"/>
      <c r="VVO4" s="33"/>
      <c r="VVP4" s="33"/>
      <c r="VVQ4" s="33"/>
      <c r="VVR4" s="33"/>
      <c r="VVS4" s="33"/>
      <c r="VVT4" s="33"/>
      <c r="VVU4" s="33"/>
      <c r="VVV4" s="33"/>
      <c r="VVW4" s="33"/>
      <c r="VVX4" s="33"/>
      <c r="VVY4" s="33"/>
      <c r="VVZ4" s="33"/>
      <c r="VWA4" s="33"/>
      <c r="VWB4" s="33"/>
      <c r="VWC4" s="33"/>
      <c r="VWD4" s="33"/>
      <c r="VWE4" s="33"/>
      <c r="VWF4" s="33"/>
      <c r="VWG4" s="33"/>
      <c r="VWH4" s="33"/>
      <c r="VWI4" s="33"/>
      <c r="VWJ4" s="33"/>
      <c r="VWK4" s="33"/>
      <c r="VWL4" s="33"/>
      <c r="VWM4" s="33"/>
      <c r="VWN4" s="33"/>
      <c r="VWO4" s="33"/>
      <c r="VWP4" s="33"/>
      <c r="VWQ4" s="33"/>
      <c r="VWR4" s="33"/>
      <c r="VWS4" s="33"/>
      <c r="VWT4" s="33"/>
      <c r="VWU4" s="33"/>
      <c r="VWV4" s="33"/>
      <c r="VWW4" s="33"/>
      <c r="VWX4" s="33"/>
      <c r="VWY4" s="33"/>
      <c r="VWZ4" s="33"/>
      <c r="VXA4" s="33"/>
      <c r="VXB4" s="33"/>
      <c r="VXC4" s="33"/>
      <c r="VXD4" s="33"/>
      <c r="VXE4" s="33"/>
      <c r="VXF4" s="33"/>
      <c r="VXG4" s="33"/>
      <c r="VXH4" s="33"/>
      <c r="VXI4" s="33"/>
      <c r="VXJ4" s="33"/>
      <c r="VXK4" s="33"/>
      <c r="VXL4" s="33"/>
      <c r="VXM4" s="33"/>
      <c r="VXN4" s="33"/>
      <c r="VXO4" s="33"/>
      <c r="VXP4" s="33"/>
      <c r="VXQ4" s="33"/>
      <c r="VXR4" s="33"/>
      <c r="VXS4" s="33"/>
      <c r="VXT4" s="33"/>
      <c r="VXU4" s="33"/>
      <c r="VXV4" s="33"/>
      <c r="VXW4" s="33"/>
      <c r="VXX4" s="33"/>
      <c r="VXY4" s="33"/>
      <c r="VXZ4" s="33"/>
      <c r="VYA4" s="33"/>
      <c r="VYB4" s="33"/>
      <c r="VYC4" s="33"/>
      <c r="VYD4" s="33"/>
      <c r="VYE4" s="33"/>
      <c r="VYF4" s="33"/>
      <c r="VYG4" s="33"/>
      <c r="VYH4" s="33"/>
      <c r="VYI4" s="33"/>
      <c r="VYJ4" s="33"/>
      <c r="VYK4" s="33"/>
      <c r="VYL4" s="33"/>
      <c r="VYM4" s="33"/>
      <c r="VYN4" s="33"/>
      <c r="VYO4" s="33"/>
      <c r="VYP4" s="33"/>
      <c r="VYQ4" s="33"/>
      <c r="VYR4" s="33"/>
      <c r="VYS4" s="33"/>
      <c r="VYT4" s="33"/>
      <c r="VYU4" s="33"/>
      <c r="VYV4" s="33"/>
      <c r="VYW4" s="33"/>
      <c r="VYX4" s="33"/>
      <c r="VYY4" s="33"/>
      <c r="VYZ4" s="33"/>
      <c r="VZA4" s="33"/>
      <c r="VZB4" s="33"/>
      <c r="VZC4" s="33"/>
      <c r="VZD4" s="33"/>
      <c r="VZE4" s="33"/>
      <c r="VZF4" s="33"/>
      <c r="VZG4" s="33"/>
      <c r="VZH4" s="33"/>
      <c r="VZI4" s="33"/>
      <c r="VZJ4" s="33"/>
      <c r="VZK4" s="33"/>
      <c r="VZL4" s="33"/>
      <c r="VZM4" s="33"/>
      <c r="VZN4" s="33"/>
      <c r="VZO4" s="33"/>
      <c r="VZP4" s="33"/>
      <c r="VZQ4" s="33"/>
      <c r="VZR4" s="33"/>
      <c r="VZS4" s="33"/>
      <c r="VZT4" s="33"/>
      <c r="VZU4" s="33"/>
      <c r="VZV4" s="33"/>
      <c r="VZW4" s="33"/>
      <c r="VZX4" s="33"/>
      <c r="VZY4" s="33"/>
      <c r="VZZ4" s="33"/>
      <c r="WAA4" s="33"/>
      <c r="WAB4" s="33"/>
      <c r="WAC4" s="33"/>
      <c r="WAD4" s="33"/>
      <c r="WAE4" s="33"/>
      <c r="WAF4" s="33"/>
      <c r="WAG4" s="33"/>
      <c r="WAH4" s="33"/>
      <c r="WAI4" s="33"/>
      <c r="WAJ4" s="33"/>
      <c r="WAK4" s="33"/>
      <c r="WAL4" s="33"/>
      <c r="WAM4" s="33"/>
      <c r="WAN4" s="33"/>
      <c r="WAO4" s="33"/>
      <c r="WAP4" s="33"/>
      <c r="WAQ4" s="33"/>
      <c r="WAR4" s="33"/>
      <c r="WAS4" s="33"/>
      <c r="WAT4" s="33"/>
      <c r="WAU4" s="33"/>
      <c r="WAV4" s="33"/>
      <c r="WAW4" s="33"/>
      <c r="WAX4" s="33"/>
      <c r="WAY4" s="33"/>
      <c r="WAZ4" s="33"/>
      <c r="WBA4" s="33"/>
      <c r="WBB4" s="33"/>
      <c r="WBC4" s="33"/>
      <c r="WBD4" s="33"/>
      <c r="WBE4" s="33"/>
      <c r="WBF4" s="33"/>
      <c r="WBG4" s="33"/>
      <c r="WBH4" s="33"/>
      <c r="WBI4" s="33"/>
      <c r="WBJ4" s="33"/>
      <c r="WBK4" s="33"/>
      <c r="WBL4" s="33"/>
      <c r="WBM4" s="33"/>
      <c r="WBN4" s="33"/>
      <c r="WBO4" s="33"/>
      <c r="WBP4" s="33"/>
      <c r="WBQ4" s="33"/>
      <c r="WBR4" s="33"/>
      <c r="WBS4" s="33"/>
      <c r="WBT4" s="33"/>
      <c r="WBU4" s="33"/>
      <c r="WBV4" s="33"/>
      <c r="WBW4" s="33"/>
      <c r="WBX4" s="33"/>
      <c r="WBY4" s="33"/>
      <c r="WBZ4" s="33"/>
      <c r="WCA4" s="33"/>
      <c r="WCB4" s="33"/>
      <c r="WCC4" s="33"/>
      <c r="WCD4" s="33"/>
      <c r="WCE4" s="33"/>
      <c r="WCF4" s="33"/>
      <c r="WCG4" s="33"/>
      <c r="WCH4" s="33"/>
      <c r="WCI4" s="33"/>
      <c r="WCJ4" s="33"/>
      <c r="WCK4" s="33"/>
      <c r="WCL4" s="33"/>
      <c r="WCM4" s="33"/>
      <c r="WCN4" s="33"/>
      <c r="WCO4" s="33"/>
      <c r="WCP4" s="33"/>
      <c r="WCQ4" s="33"/>
      <c r="WCR4" s="33"/>
      <c r="WCS4" s="33"/>
      <c r="WCT4" s="33"/>
      <c r="WCU4" s="33"/>
      <c r="WCV4" s="33"/>
      <c r="WCW4" s="33"/>
      <c r="WCX4" s="33"/>
      <c r="WCY4" s="33"/>
      <c r="WCZ4" s="33"/>
      <c r="WDA4" s="33"/>
      <c r="WDB4" s="33"/>
      <c r="WDC4" s="33"/>
      <c r="WDD4" s="33"/>
      <c r="WDE4" s="33"/>
      <c r="WDF4" s="33"/>
      <c r="WDG4" s="33"/>
      <c r="WDH4" s="33"/>
      <c r="WDI4" s="33"/>
      <c r="WDJ4" s="33"/>
      <c r="WDK4" s="33"/>
      <c r="WDL4" s="33"/>
      <c r="WDM4" s="33"/>
      <c r="WDN4" s="33"/>
      <c r="WDO4" s="33"/>
      <c r="WDP4" s="33"/>
      <c r="WDQ4" s="33"/>
      <c r="WDR4" s="33"/>
      <c r="WDS4" s="33"/>
      <c r="WDT4" s="33"/>
      <c r="WDU4" s="33"/>
      <c r="WDV4" s="33"/>
      <c r="WDW4" s="33"/>
      <c r="WDX4" s="33"/>
      <c r="WDY4" s="33"/>
      <c r="WDZ4" s="33"/>
      <c r="WEA4" s="33"/>
      <c r="WEB4" s="33"/>
      <c r="WEC4" s="33"/>
      <c r="WED4" s="33"/>
      <c r="WEE4" s="33"/>
      <c r="WEF4" s="33"/>
      <c r="WEG4" s="33"/>
      <c r="WEH4" s="33"/>
      <c r="WEI4" s="33"/>
      <c r="WEJ4" s="33"/>
      <c r="WEK4" s="33"/>
      <c r="WEL4" s="33"/>
      <c r="WEM4" s="33"/>
      <c r="WEN4" s="33"/>
      <c r="WEO4" s="33"/>
      <c r="WEP4" s="33"/>
      <c r="WEQ4" s="33"/>
      <c r="WER4" s="33"/>
      <c r="WES4" s="33"/>
      <c r="WET4" s="33"/>
      <c r="WEU4" s="33"/>
      <c r="WEV4" s="33"/>
      <c r="WEW4" s="33"/>
      <c r="WEX4" s="33"/>
      <c r="WEY4" s="33"/>
      <c r="WEZ4" s="33"/>
      <c r="WFA4" s="33"/>
      <c r="WFB4" s="33"/>
      <c r="WFC4" s="33"/>
      <c r="WFD4" s="33"/>
      <c r="WFE4" s="33"/>
      <c r="WFF4" s="33"/>
      <c r="WFG4" s="33"/>
      <c r="WFH4" s="33"/>
      <c r="WFI4" s="33"/>
      <c r="WFJ4" s="33"/>
      <c r="WFK4" s="33"/>
      <c r="WFL4" s="33"/>
      <c r="WFM4" s="33"/>
      <c r="WFN4" s="33"/>
      <c r="WFO4" s="33"/>
      <c r="WFP4" s="33"/>
      <c r="WFQ4" s="33"/>
      <c r="WFR4" s="33"/>
      <c r="WFS4" s="33"/>
      <c r="WFT4" s="33"/>
      <c r="WFU4" s="33"/>
      <c r="WFV4" s="33"/>
      <c r="WFW4" s="33"/>
      <c r="WFX4" s="33"/>
      <c r="WFY4" s="33"/>
      <c r="WFZ4" s="33"/>
      <c r="WGA4" s="33"/>
      <c r="WGB4" s="33"/>
      <c r="WGC4" s="33"/>
      <c r="WGD4" s="33"/>
      <c r="WGE4" s="33"/>
      <c r="WGF4" s="33"/>
      <c r="WGG4" s="33"/>
      <c r="WGH4" s="33"/>
      <c r="WGI4" s="33"/>
      <c r="WGJ4" s="33"/>
      <c r="WGK4" s="33"/>
      <c r="WGL4" s="33"/>
      <c r="WGM4" s="33"/>
      <c r="WGN4" s="33"/>
      <c r="WGO4" s="33"/>
      <c r="WGP4" s="33"/>
      <c r="WGQ4" s="33"/>
      <c r="WGR4" s="33"/>
      <c r="WGS4" s="33"/>
      <c r="WGT4" s="33"/>
      <c r="WGU4" s="33"/>
      <c r="WGV4" s="33"/>
      <c r="WGW4" s="33"/>
      <c r="WGX4" s="33"/>
      <c r="WGY4" s="33"/>
      <c r="WGZ4" s="33"/>
      <c r="WHA4" s="33"/>
      <c r="WHB4" s="33"/>
      <c r="WHC4" s="33"/>
      <c r="WHD4" s="33"/>
      <c r="WHE4" s="33"/>
      <c r="WHF4" s="33"/>
      <c r="WHG4" s="33"/>
      <c r="WHH4" s="33"/>
      <c r="WHI4" s="33"/>
      <c r="WHJ4" s="33"/>
      <c r="WHK4" s="33"/>
      <c r="WHL4" s="33"/>
      <c r="WHM4" s="33"/>
      <c r="WHN4" s="33"/>
      <c r="WHO4" s="33"/>
      <c r="WHP4" s="33"/>
      <c r="WHQ4" s="33"/>
      <c r="WHR4" s="33"/>
      <c r="WHS4" s="33"/>
      <c r="WHT4" s="33"/>
      <c r="WHU4" s="33"/>
      <c r="WHV4" s="33"/>
      <c r="WHW4" s="33"/>
      <c r="WHX4" s="33"/>
      <c r="WHY4" s="33"/>
      <c r="WHZ4" s="33"/>
      <c r="WIA4" s="33"/>
      <c r="WIB4" s="33"/>
      <c r="WIC4" s="33"/>
      <c r="WID4" s="33"/>
      <c r="WIE4" s="33"/>
      <c r="WIF4" s="33"/>
      <c r="WIG4" s="33"/>
      <c r="WIH4" s="33"/>
      <c r="WII4" s="33"/>
      <c r="WIJ4" s="33"/>
      <c r="WIK4" s="33"/>
      <c r="WIL4" s="33"/>
      <c r="WIM4" s="33"/>
      <c r="WIN4" s="33"/>
      <c r="WIO4" s="33"/>
      <c r="WIP4" s="33"/>
      <c r="WIQ4" s="33"/>
      <c r="WIR4" s="33"/>
      <c r="WIS4" s="33"/>
      <c r="WIT4" s="33"/>
      <c r="WIU4" s="33"/>
      <c r="WIV4" s="33"/>
      <c r="WIW4" s="33"/>
      <c r="WIX4" s="33"/>
      <c r="WIY4" s="33"/>
      <c r="WIZ4" s="33"/>
      <c r="WJA4" s="33"/>
      <c r="WJB4" s="33"/>
      <c r="WJC4" s="33"/>
      <c r="WJD4" s="33"/>
      <c r="WJE4" s="33"/>
      <c r="WJF4" s="33"/>
      <c r="WJG4" s="33"/>
      <c r="WJH4" s="33"/>
      <c r="WJI4" s="33"/>
      <c r="WJJ4" s="33"/>
      <c r="WJK4" s="33"/>
      <c r="WJL4" s="33"/>
      <c r="WJM4" s="33"/>
      <c r="WJN4" s="33"/>
      <c r="WJO4" s="33"/>
      <c r="WJP4" s="33"/>
      <c r="WJQ4" s="33"/>
      <c r="WJR4" s="33"/>
      <c r="WJS4" s="33"/>
      <c r="WJT4" s="33"/>
      <c r="WJU4" s="33"/>
      <c r="WJV4" s="33"/>
      <c r="WJW4" s="33"/>
      <c r="WJX4" s="33"/>
      <c r="WJY4" s="33"/>
      <c r="WJZ4" s="33"/>
      <c r="WKA4" s="33"/>
      <c r="WKB4" s="33"/>
      <c r="WKC4" s="33"/>
      <c r="WKD4" s="33"/>
      <c r="WKE4" s="33"/>
      <c r="WKF4" s="33"/>
      <c r="WKG4" s="33"/>
      <c r="WKH4" s="33"/>
      <c r="WKI4" s="33"/>
      <c r="WKJ4" s="33"/>
      <c r="WKK4" s="33"/>
      <c r="WKL4" s="33"/>
      <c r="WKM4" s="33"/>
      <c r="WKN4" s="33"/>
      <c r="WKO4" s="33"/>
      <c r="WKP4" s="33"/>
      <c r="WKQ4" s="33"/>
      <c r="WKR4" s="33"/>
      <c r="WKS4" s="33"/>
      <c r="WKT4" s="33"/>
      <c r="WKU4" s="33"/>
      <c r="WKV4" s="33"/>
      <c r="WKW4" s="33"/>
      <c r="WKX4" s="33"/>
      <c r="WKY4" s="33"/>
      <c r="WKZ4" s="33"/>
      <c r="WLA4" s="33"/>
      <c r="WLB4" s="33"/>
      <c r="WLC4" s="33"/>
      <c r="WLD4" s="33"/>
      <c r="WLE4" s="33"/>
      <c r="WLF4" s="33"/>
      <c r="WLG4" s="33"/>
      <c r="WLH4" s="33"/>
      <c r="WLI4" s="33"/>
      <c r="WLJ4" s="33"/>
      <c r="WLK4" s="33"/>
      <c r="WLL4" s="33"/>
      <c r="WLM4" s="33"/>
      <c r="WLN4" s="33"/>
      <c r="WLO4" s="33"/>
      <c r="WLP4" s="33"/>
      <c r="WLQ4" s="33"/>
      <c r="WLR4" s="33"/>
      <c r="WLS4" s="33"/>
      <c r="WLT4" s="33"/>
      <c r="WLU4" s="33"/>
      <c r="WLV4" s="33"/>
      <c r="WLW4" s="33"/>
      <c r="WLX4" s="33"/>
      <c r="WLY4" s="33"/>
      <c r="WLZ4" s="33"/>
      <c r="WMA4" s="33"/>
      <c r="WMB4" s="33"/>
      <c r="WMC4" s="33"/>
      <c r="WMD4" s="33"/>
      <c r="WME4" s="33"/>
      <c r="WMF4" s="33"/>
      <c r="WMG4" s="33"/>
      <c r="WMH4" s="33"/>
      <c r="WMI4" s="33"/>
      <c r="WMJ4" s="33"/>
      <c r="WMK4" s="33"/>
      <c r="WML4" s="33"/>
      <c r="WMM4" s="33"/>
      <c r="WMN4" s="33"/>
      <c r="WMO4" s="33"/>
      <c r="WMP4" s="33"/>
      <c r="WMQ4" s="33"/>
      <c r="WMR4" s="33"/>
      <c r="WMS4" s="33"/>
      <c r="WMT4" s="33"/>
      <c r="WMU4" s="33"/>
      <c r="WMV4" s="33"/>
      <c r="WMW4" s="33"/>
      <c r="WMX4" s="33"/>
      <c r="WMY4" s="33"/>
      <c r="WMZ4" s="33"/>
      <c r="WNA4" s="33"/>
      <c r="WNB4" s="33"/>
      <c r="WNC4" s="33"/>
      <c r="WND4" s="33"/>
      <c r="WNE4" s="33"/>
      <c r="WNF4" s="33"/>
      <c r="WNG4" s="33"/>
      <c r="WNH4" s="33"/>
      <c r="WNI4" s="33"/>
      <c r="WNJ4" s="33"/>
      <c r="WNK4" s="33"/>
      <c r="WNL4" s="33"/>
      <c r="WNM4" s="33"/>
      <c r="WNN4" s="33"/>
      <c r="WNO4" s="33"/>
      <c r="WNP4" s="33"/>
      <c r="WNQ4" s="33"/>
      <c r="WNR4" s="33"/>
      <c r="WNS4" s="33"/>
      <c r="WNT4" s="33"/>
      <c r="WNU4" s="33"/>
      <c r="WNV4" s="33"/>
      <c r="WNW4" s="33"/>
      <c r="WNX4" s="33"/>
      <c r="WNY4" s="33"/>
      <c r="WNZ4" s="33"/>
      <c r="WOA4" s="33"/>
      <c r="WOB4" s="33"/>
      <c r="WOC4" s="33"/>
      <c r="WOD4" s="33"/>
      <c r="WOE4" s="33"/>
      <c r="WOF4" s="33"/>
      <c r="WOG4" s="33"/>
      <c r="WOH4" s="33"/>
      <c r="WOI4" s="33"/>
      <c r="WOJ4" s="33"/>
      <c r="WOK4" s="33"/>
      <c r="WOL4" s="33"/>
      <c r="WOM4" s="33"/>
      <c r="WON4" s="33"/>
      <c r="WOO4" s="33"/>
      <c r="WOP4" s="33"/>
      <c r="WOQ4" s="33"/>
      <c r="WOR4" s="33"/>
      <c r="WOS4" s="33"/>
      <c r="WOT4" s="33"/>
      <c r="WOU4" s="33"/>
      <c r="WOV4" s="33"/>
      <c r="WOW4" s="33"/>
      <c r="WOX4" s="33"/>
      <c r="WOY4" s="33"/>
      <c r="WOZ4" s="33"/>
      <c r="WPA4" s="33"/>
      <c r="WPB4" s="33"/>
      <c r="WPC4" s="33"/>
      <c r="WPD4" s="33"/>
      <c r="WPE4" s="33"/>
      <c r="WPF4" s="33"/>
      <c r="WPG4" s="33"/>
      <c r="WPH4" s="33"/>
      <c r="WPI4" s="33"/>
      <c r="WPJ4" s="33"/>
      <c r="WPK4" s="33"/>
      <c r="WPL4" s="33"/>
      <c r="WPM4" s="33"/>
      <c r="WPN4" s="33"/>
      <c r="WPO4" s="33"/>
      <c r="WPP4" s="33"/>
      <c r="WPQ4" s="33"/>
      <c r="WPR4" s="33"/>
      <c r="WPS4" s="33"/>
      <c r="WPT4" s="33"/>
      <c r="WPU4" s="33"/>
      <c r="WPV4" s="33"/>
      <c r="WPW4" s="33"/>
      <c r="WPX4" s="33"/>
      <c r="WPY4" s="33"/>
      <c r="WPZ4" s="33"/>
      <c r="WQA4" s="33"/>
      <c r="WQB4" s="33"/>
      <c r="WQC4" s="33"/>
      <c r="WQD4" s="33"/>
      <c r="WQE4" s="33"/>
      <c r="WQF4" s="33"/>
      <c r="WQG4" s="33"/>
      <c r="WQH4" s="33"/>
      <c r="WQI4" s="33"/>
      <c r="WQJ4" s="33"/>
      <c r="WQK4" s="33"/>
      <c r="WQL4" s="33"/>
      <c r="WQM4" s="33"/>
      <c r="WQN4" s="33"/>
      <c r="WQO4" s="33"/>
      <c r="WQP4" s="33"/>
      <c r="WQQ4" s="33"/>
      <c r="WQR4" s="33"/>
      <c r="WQS4" s="33"/>
      <c r="WQT4" s="33"/>
      <c r="WQU4" s="33"/>
      <c r="WQV4" s="33"/>
      <c r="WQW4" s="33"/>
      <c r="WQX4" s="33"/>
      <c r="WQY4" s="33"/>
      <c r="WQZ4" s="33"/>
      <c r="WRA4" s="33"/>
      <c r="WRB4" s="33"/>
      <c r="WRC4" s="33"/>
      <c r="WRD4" s="33"/>
      <c r="WRE4" s="33"/>
      <c r="WRF4" s="33"/>
      <c r="WRG4" s="33"/>
      <c r="WRH4" s="33"/>
      <c r="WRI4" s="33"/>
      <c r="WRJ4" s="33"/>
      <c r="WRK4" s="33"/>
      <c r="WRL4" s="33"/>
      <c r="WRM4" s="33"/>
      <c r="WRN4" s="33"/>
      <c r="WRO4" s="33"/>
      <c r="WRP4" s="33"/>
      <c r="WRQ4" s="33"/>
      <c r="WRR4" s="33"/>
      <c r="WRS4" s="33"/>
      <c r="WRT4" s="33"/>
      <c r="WRU4" s="33"/>
      <c r="WRV4" s="33"/>
      <c r="WRW4" s="33"/>
      <c r="WRX4" s="33"/>
      <c r="WRY4" s="33"/>
      <c r="WRZ4" s="33"/>
      <c r="WSA4" s="33"/>
      <c r="WSB4" s="33"/>
      <c r="WSC4" s="33"/>
      <c r="WSD4" s="33"/>
      <c r="WSE4" s="33"/>
      <c r="WSF4" s="33"/>
      <c r="WSG4" s="33"/>
      <c r="WSH4" s="33"/>
      <c r="WSI4" s="33"/>
      <c r="WSJ4" s="33"/>
      <c r="WSK4" s="33"/>
      <c r="WSL4" s="33"/>
      <c r="WSM4" s="33"/>
      <c r="WSN4" s="33"/>
      <c r="WSO4" s="33"/>
      <c r="WSP4" s="33"/>
      <c r="WSQ4" s="33"/>
      <c r="WSR4" s="33"/>
      <c r="WSS4" s="33"/>
      <c r="WST4" s="33"/>
      <c r="WSU4" s="33"/>
      <c r="WSV4" s="33"/>
      <c r="WSW4" s="33"/>
      <c r="WSX4" s="33"/>
      <c r="WSY4" s="33"/>
      <c r="WSZ4" s="33"/>
      <c r="WTA4" s="33"/>
      <c r="WTB4" s="33"/>
      <c r="WTC4" s="33"/>
      <c r="WTD4" s="33"/>
      <c r="WTE4" s="33"/>
      <c r="WTF4" s="33"/>
      <c r="WTG4" s="33"/>
      <c r="WTH4" s="33"/>
      <c r="WTI4" s="33"/>
      <c r="WTJ4" s="33"/>
      <c r="WTK4" s="33"/>
      <c r="WTL4" s="33"/>
      <c r="WTM4" s="33"/>
      <c r="WTN4" s="33"/>
      <c r="WTO4" s="33"/>
      <c r="WTP4" s="33"/>
      <c r="WTQ4" s="33"/>
      <c r="WTR4" s="33"/>
      <c r="WTS4" s="33"/>
      <c r="WTT4" s="33"/>
      <c r="WTU4" s="33"/>
      <c r="WTV4" s="33"/>
      <c r="WTW4" s="33"/>
      <c r="WTX4" s="33"/>
      <c r="WTY4" s="33"/>
      <c r="WTZ4" s="33"/>
      <c r="WUA4" s="33"/>
      <c r="WUB4" s="33"/>
      <c r="WUC4" s="33"/>
      <c r="WUD4" s="33"/>
      <c r="WUE4" s="33"/>
      <c r="WUF4" s="33"/>
      <c r="WUG4" s="33"/>
      <c r="WUH4" s="33"/>
      <c r="WUI4" s="33"/>
      <c r="WUJ4" s="33"/>
      <c r="WUK4" s="33"/>
      <c r="WUL4" s="33"/>
      <c r="WUM4" s="33"/>
      <c r="WUN4" s="33"/>
      <c r="WUO4" s="33"/>
      <c r="WUP4" s="33"/>
      <c r="WUQ4" s="33"/>
      <c r="WUR4" s="33"/>
      <c r="WUS4" s="33"/>
      <c r="WUT4" s="33"/>
      <c r="WUU4" s="33"/>
      <c r="WUV4" s="33"/>
      <c r="WUW4" s="33"/>
      <c r="WUX4" s="33"/>
      <c r="WUY4" s="33"/>
      <c r="WUZ4" s="33"/>
      <c r="WVA4" s="33"/>
      <c r="WVB4" s="33"/>
      <c r="WVC4" s="33"/>
      <c r="WVD4" s="33"/>
      <c r="WVE4" s="33"/>
      <c r="WVF4" s="33"/>
      <c r="WVG4" s="33"/>
      <c r="WVH4" s="33"/>
      <c r="WVI4" s="33"/>
      <c r="WVJ4" s="33"/>
      <c r="WVK4" s="33"/>
      <c r="WVL4" s="33"/>
      <c r="WVM4" s="33"/>
      <c r="WVN4" s="33"/>
      <c r="WVO4" s="33"/>
      <c r="WVP4" s="33"/>
      <c r="WVQ4" s="33"/>
      <c r="WVR4" s="33"/>
      <c r="WVS4" s="33"/>
      <c r="WVT4" s="33"/>
      <c r="WVU4" s="33"/>
      <c r="WVV4" s="33"/>
      <c r="WVW4" s="33"/>
      <c r="WVX4" s="33"/>
      <c r="WVY4" s="33"/>
      <c r="WVZ4" s="33"/>
      <c r="WWA4" s="33"/>
      <c r="WWB4" s="33"/>
      <c r="WWC4" s="33"/>
      <c r="WWD4" s="33"/>
      <c r="WWE4" s="33"/>
      <c r="WWF4" s="33"/>
      <c r="WWG4" s="33"/>
      <c r="WWH4" s="33"/>
      <c r="WWI4" s="33"/>
      <c r="WWJ4" s="33"/>
      <c r="WWK4" s="33"/>
      <c r="WWL4" s="33"/>
      <c r="WWM4" s="33"/>
      <c r="WWN4" s="33"/>
      <c r="WWO4" s="33"/>
      <c r="WWP4" s="33"/>
      <c r="WWQ4" s="33"/>
      <c r="WWR4" s="33"/>
      <c r="WWS4" s="33"/>
      <c r="WWT4" s="33"/>
      <c r="WWU4" s="33"/>
      <c r="WWV4" s="33"/>
      <c r="WWW4" s="33"/>
      <c r="WWX4" s="33"/>
      <c r="WWY4" s="33"/>
      <c r="WWZ4" s="33"/>
      <c r="WXA4" s="33"/>
      <c r="WXB4" s="33"/>
      <c r="WXC4" s="33"/>
      <c r="WXD4" s="33"/>
      <c r="WXE4" s="33"/>
      <c r="WXF4" s="33"/>
      <c r="WXG4" s="33"/>
      <c r="WXH4" s="33"/>
      <c r="WXI4" s="33"/>
      <c r="WXJ4" s="33"/>
      <c r="WXK4" s="33"/>
      <c r="WXL4" s="33"/>
      <c r="WXM4" s="33"/>
      <c r="WXN4" s="33"/>
      <c r="WXO4" s="33"/>
      <c r="WXP4" s="33"/>
      <c r="WXQ4" s="33"/>
      <c r="WXR4" s="33"/>
      <c r="WXS4" s="33"/>
      <c r="WXT4" s="33"/>
      <c r="WXU4" s="33"/>
      <c r="WXV4" s="33"/>
      <c r="WXW4" s="33"/>
      <c r="WXX4" s="33"/>
      <c r="WXY4" s="33"/>
      <c r="WXZ4" s="33"/>
      <c r="WYA4" s="33"/>
      <c r="WYB4" s="33"/>
      <c r="WYC4" s="33"/>
      <c r="WYD4" s="33"/>
      <c r="WYE4" s="33"/>
      <c r="WYF4" s="33"/>
      <c r="WYG4" s="33"/>
      <c r="WYH4" s="33"/>
      <c r="WYI4" s="33"/>
      <c r="WYJ4" s="33"/>
      <c r="WYK4" s="33"/>
      <c r="WYL4" s="33"/>
      <c r="WYM4" s="33"/>
      <c r="WYN4" s="33"/>
      <c r="WYO4" s="33"/>
      <c r="WYP4" s="33"/>
      <c r="WYQ4" s="33"/>
      <c r="WYR4" s="33"/>
      <c r="WYS4" s="33"/>
      <c r="WYT4" s="33"/>
      <c r="WYU4" s="33"/>
      <c r="WYV4" s="33"/>
      <c r="WYW4" s="33"/>
      <c r="WYX4" s="33"/>
      <c r="WYY4" s="33"/>
      <c r="WYZ4" s="33"/>
      <c r="WZA4" s="33"/>
      <c r="WZB4" s="33"/>
      <c r="WZC4" s="33"/>
      <c r="WZD4" s="33"/>
      <c r="WZE4" s="33"/>
      <c r="WZF4" s="33"/>
      <c r="WZG4" s="33"/>
      <c r="WZH4" s="33"/>
      <c r="WZI4" s="33"/>
      <c r="WZJ4" s="33"/>
      <c r="WZK4" s="33"/>
      <c r="WZL4" s="33"/>
      <c r="WZM4" s="33"/>
      <c r="WZN4" s="33"/>
      <c r="WZO4" s="33"/>
      <c r="WZP4" s="33"/>
      <c r="WZQ4" s="33"/>
      <c r="WZR4" s="33"/>
      <c r="WZS4" s="33"/>
      <c r="WZT4" s="33"/>
      <c r="WZU4" s="33"/>
      <c r="WZV4" s="33"/>
      <c r="WZW4" s="33"/>
      <c r="WZX4" s="33"/>
      <c r="WZY4" s="33"/>
      <c r="WZZ4" s="33"/>
      <c r="XAA4" s="33"/>
      <c r="XAB4" s="33"/>
      <c r="XAC4" s="33"/>
      <c r="XAD4" s="33"/>
      <c r="XAE4" s="33"/>
      <c r="XAF4" s="33"/>
      <c r="XAG4" s="33"/>
      <c r="XAH4" s="33"/>
      <c r="XAI4" s="33"/>
      <c r="XAJ4" s="33"/>
      <c r="XAK4" s="33"/>
      <c r="XAL4" s="33"/>
      <c r="XAM4" s="33"/>
      <c r="XAN4" s="33"/>
      <c r="XAO4" s="33"/>
      <c r="XAP4" s="33"/>
      <c r="XAQ4" s="33"/>
      <c r="XAR4" s="33"/>
      <c r="XAS4" s="33"/>
      <c r="XAT4" s="33"/>
      <c r="XAU4" s="33"/>
      <c r="XAV4" s="33"/>
      <c r="XAW4" s="33"/>
      <c r="XAX4" s="33"/>
      <c r="XAY4" s="33"/>
      <c r="XAZ4" s="33"/>
      <c r="XBA4" s="33"/>
      <c r="XBB4" s="33"/>
      <c r="XBC4" s="33"/>
      <c r="XBD4" s="33"/>
      <c r="XBE4" s="33"/>
      <c r="XBF4" s="33"/>
      <c r="XBG4" s="33"/>
      <c r="XBH4" s="33"/>
      <c r="XBI4" s="33"/>
      <c r="XBJ4" s="33"/>
      <c r="XBK4" s="33"/>
      <c r="XBL4" s="33"/>
      <c r="XBM4" s="33"/>
      <c r="XBN4" s="33"/>
      <c r="XBO4" s="33"/>
      <c r="XBP4" s="33"/>
      <c r="XBQ4" s="33"/>
      <c r="XBR4" s="33"/>
      <c r="XBS4" s="33"/>
      <c r="XBT4" s="33"/>
      <c r="XBU4" s="33"/>
      <c r="XBV4" s="33"/>
      <c r="XBW4" s="33"/>
      <c r="XBX4" s="33"/>
      <c r="XBY4" s="33"/>
      <c r="XBZ4" s="33"/>
      <c r="XCA4" s="33"/>
      <c r="XCB4" s="33"/>
      <c r="XCC4" s="33"/>
      <c r="XCD4" s="33"/>
      <c r="XCE4" s="33"/>
      <c r="XCF4" s="33"/>
      <c r="XCG4" s="33"/>
      <c r="XCH4" s="33"/>
      <c r="XCI4" s="33"/>
      <c r="XCJ4" s="33"/>
      <c r="XCK4" s="33"/>
      <c r="XCL4" s="33"/>
      <c r="XCM4" s="33"/>
      <c r="XCN4" s="33"/>
      <c r="XCO4" s="33"/>
      <c r="XCP4" s="33"/>
      <c r="XCQ4" s="33"/>
      <c r="XCR4" s="33"/>
      <c r="XCS4" s="33"/>
      <c r="XCT4" s="33"/>
      <c r="XCU4" s="33"/>
      <c r="XCV4" s="33"/>
      <c r="XCW4" s="33"/>
      <c r="XCX4" s="33"/>
      <c r="XCY4" s="33"/>
      <c r="XCZ4" s="33"/>
      <c r="XDA4" s="33"/>
      <c r="XDB4" s="33"/>
      <c r="XDC4" s="33"/>
      <c r="XDD4" s="33"/>
      <c r="XDE4" s="33"/>
      <c r="XDF4" s="33"/>
      <c r="XDG4" s="33"/>
      <c r="XDH4" s="33"/>
      <c r="XDI4" s="33"/>
      <c r="XDJ4" s="33"/>
      <c r="XDK4" s="33"/>
      <c r="XDL4" s="33"/>
      <c r="XDM4" s="33"/>
      <c r="XDN4" s="33"/>
      <c r="XDO4" s="33"/>
      <c r="XDP4" s="33"/>
      <c r="XDQ4" s="33"/>
      <c r="XDR4" s="33"/>
      <c r="XDS4" s="33"/>
      <c r="XDT4" s="33"/>
      <c r="XDU4" s="33"/>
      <c r="XDV4" s="33"/>
      <c r="XDW4" s="33"/>
      <c r="XDX4" s="33"/>
      <c r="XDY4" s="33"/>
      <c r="XDZ4" s="33"/>
      <c r="XEA4" s="33"/>
      <c r="XEB4" s="33"/>
      <c r="XEC4" s="33"/>
      <c r="XED4" s="33"/>
      <c r="XEE4" s="33"/>
      <c r="XEF4" s="35"/>
      <c r="XEG4" s="35"/>
      <c r="XEH4" s="35"/>
      <c r="XEI4" s="35"/>
      <c r="XEJ4" s="35"/>
      <c r="XEK4" s="35"/>
      <c r="XEL4" s="35"/>
      <c r="XEM4" s="35"/>
      <c r="XEN4" s="35"/>
      <c r="XEO4" s="35"/>
      <c r="XEP4" s="35"/>
      <c r="XEQ4" s="35"/>
      <c r="XER4" s="35"/>
      <c r="XES4" s="35"/>
      <c r="XET4" s="35"/>
      <c r="XEU4" s="35"/>
      <c r="XEV4" s="35"/>
      <c r="XEW4" s="35"/>
      <c r="XEX4" s="35"/>
      <c r="XEY4" s="35"/>
    </row>
    <row r="5" spans="1:16379" s="30" customFormat="1" ht="48" customHeight="1">
      <c r="A5" s="298"/>
      <c r="B5" s="298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  <c r="AW5" s="33"/>
      <c r="AX5" s="33"/>
      <c r="AY5" s="33"/>
      <c r="AZ5" s="33"/>
      <c r="BA5" s="33"/>
      <c r="BB5" s="33"/>
      <c r="BC5" s="33"/>
      <c r="BD5" s="33"/>
      <c r="BE5" s="33"/>
      <c r="BF5" s="33"/>
      <c r="BG5" s="33"/>
      <c r="BH5" s="33"/>
      <c r="BI5" s="33"/>
      <c r="BJ5" s="33"/>
      <c r="BK5" s="33"/>
      <c r="BL5" s="33"/>
      <c r="BM5" s="33"/>
      <c r="BN5" s="33"/>
      <c r="BO5" s="33"/>
      <c r="BP5" s="33"/>
      <c r="BQ5" s="33"/>
      <c r="BR5" s="33"/>
      <c r="BS5" s="33"/>
      <c r="BT5" s="33"/>
      <c r="BU5" s="33"/>
      <c r="BV5" s="33"/>
      <c r="BW5" s="33"/>
      <c r="BX5" s="33"/>
      <c r="BY5" s="33"/>
      <c r="BZ5" s="33"/>
      <c r="CA5" s="33"/>
      <c r="CB5" s="33"/>
      <c r="CC5" s="33"/>
      <c r="CD5" s="33"/>
      <c r="CE5" s="33"/>
      <c r="CF5" s="33"/>
      <c r="CG5" s="33"/>
      <c r="CH5" s="33"/>
      <c r="CI5" s="33"/>
      <c r="CJ5" s="33"/>
      <c r="CK5" s="33"/>
      <c r="CL5" s="33"/>
      <c r="CM5" s="33"/>
      <c r="CN5" s="33"/>
      <c r="CO5" s="33"/>
      <c r="CP5" s="33"/>
      <c r="CQ5" s="33"/>
      <c r="CR5" s="33"/>
      <c r="CS5" s="33"/>
      <c r="CT5" s="33"/>
      <c r="CU5" s="33"/>
      <c r="CV5" s="33"/>
      <c r="CW5" s="33"/>
      <c r="CX5" s="33"/>
      <c r="CY5" s="33"/>
      <c r="CZ5" s="33"/>
      <c r="DA5" s="33"/>
      <c r="DB5" s="33"/>
      <c r="DC5" s="33"/>
      <c r="DD5" s="33"/>
      <c r="DE5" s="33"/>
      <c r="DF5" s="33"/>
      <c r="DG5" s="33"/>
      <c r="DH5" s="33"/>
      <c r="DI5" s="33"/>
      <c r="DJ5" s="33"/>
      <c r="DK5" s="33"/>
      <c r="DL5" s="33"/>
      <c r="DM5" s="33"/>
      <c r="DN5" s="33"/>
      <c r="DO5" s="33"/>
      <c r="DP5" s="33"/>
      <c r="DQ5" s="33"/>
      <c r="DR5" s="33"/>
      <c r="DS5" s="33"/>
      <c r="DT5" s="33"/>
      <c r="DU5" s="33"/>
      <c r="DV5" s="33"/>
      <c r="DW5" s="33"/>
      <c r="DX5" s="33"/>
      <c r="DY5" s="33"/>
      <c r="DZ5" s="33"/>
      <c r="EA5" s="33"/>
      <c r="EB5" s="33"/>
      <c r="EC5" s="33"/>
      <c r="ED5" s="33"/>
      <c r="EE5" s="33"/>
      <c r="EF5" s="33"/>
      <c r="EG5" s="33"/>
      <c r="EH5" s="33"/>
      <c r="EI5" s="33"/>
      <c r="EJ5" s="33"/>
      <c r="EK5" s="33"/>
      <c r="EL5" s="33"/>
      <c r="EM5" s="33"/>
      <c r="EN5" s="33"/>
      <c r="EO5" s="33"/>
      <c r="EP5" s="33"/>
      <c r="EQ5" s="33"/>
      <c r="ER5" s="33"/>
      <c r="ES5" s="33"/>
      <c r="ET5" s="33"/>
      <c r="EU5" s="33"/>
      <c r="EV5" s="33"/>
      <c r="EW5" s="33"/>
      <c r="EX5" s="33"/>
      <c r="EY5" s="33"/>
      <c r="EZ5" s="33"/>
      <c r="FA5" s="33"/>
      <c r="FB5" s="33"/>
      <c r="FC5" s="33"/>
      <c r="FD5" s="33"/>
      <c r="FE5" s="33"/>
      <c r="FF5" s="33"/>
      <c r="FG5" s="33"/>
      <c r="FH5" s="33"/>
      <c r="FI5" s="33"/>
      <c r="FJ5" s="33"/>
      <c r="FK5" s="33"/>
      <c r="FL5" s="33"/>
      <c r="FM5" s="33"/>
      <c r="FN5" s="33"/>
      <c r="FO5" s="33"/>
      <c r="FP5" s="33"/>
      <c r="FQ5" s="33"/>
      <c r="FR5" s="33"/>
      <c r="FS5" s="33"/>
      <c r="FT5" s="33"/>
      <c r="FU5" s="33"/>
      <c r="FV5" s="33"/>
      <c r="FW5" s="33"/>
      <c r="FX5" s="33"/>
      <c r="FY5" s="33"/>
      <c r="FZ5" s="33"/>
      <c r="GA5" s="33"/>
      <c r="GB5" s="33"/>
      <c r="GC5" s="33"/>
      <c r="GD5" s="33"/>
      <c r="GE5" s="33"/>
      <c r="GF5" s="33"/>
      <c r="GG5" s="33"/>
      <c r="GH5" s="33"/>
      <c r="GI5" s="33"/>
      <c r="GJ5" s="33"/>
      <c r="GK5" s="33"/>
      <c r="GL5" s="33"/>
      <c r="GM5" s="33"/>
      <c r="GN5" s="33"/>
      <c r="GO5" s="33"/>
      <c r="GP5" s="33"/>
      <c r="GQ5" s="33"/>
      <c r="GR5" s="33"/>
      <c r="GS5" s="33"/>
      <c r="GT5" s="33"/>
      <c r="GU5" s="33"/>
      <c r="GV5" s="33"/>
      <c r="GW5" s="33"/>
      <c r="GX5" s="33"/>
      <c r="GY5" s="33"/>
      <c r="GZ5" s="33"/>
      <c r="HA5" s="33"/>
      <c r="HB5" s="33"/>
      <c r="HC5" s="33"/>
      <c r="HD5" s="33"/>
      <c r="HE5" s="33"/>
      <c r="HF5" s="33"/>
      <c r="HG5" s="33"/>
      <c r="HH5" s="33"/>
      <c r="HI5" s="33"/>
      <c r="HJ5" s="33"/>
      <c r="HK5" s="33"/>
      <c r="HL5" s="33"/>
      <c r="HM5" s="33"/>
      <c r="HN5" s="33"/>
      <c r="HO5" s="33"/>
      <c r="HP5" s="33"/>
      <c r="HQ5" s="33"/>
      <c r="HR5" s="33"/>
      <c r="HS5" s="33"/>
      <c r="HT5" s="33"/>
      <c r="HU5" s="33"/>
      <c r="HV5" s="33"/>
      <c r="HW5" s="33"/>
      <c r="HX5" s="33"/>
      <c r="HY5" s="33"/>
      <c r="HZ5" s="33"/>
      <c r="IA5" s="33"/>
      <c r="IB5" s="33"/>
      <c r="IC5" s="33"/>
      <c r="ID5" s="33"/>
      <c r="IE5" s="33"/>
      <c r="IF5" s="33"/>
      <c r="IG5" s="33"/>
      <c r="IH5" s="33"/>
      <c r="II5" s="33"/>
      <c r="IJ5" s="33"/>
      <c r="IK5" s="33"/>
      <c r="IL5" s="33"/>
      <c r="IM5" s="33"/>
      <c r="IN5" s="33"/>
      <c r="IO5" s="33"/>
      <c r="IP5" s="33"/>
      <c r="IQ5" s="33"/>
      <c r="IR5" s="33"/>
      <c r="IS5" s="33"/>
      <c r="IT5" s="33"/>
      <c r="IU5" s="33"/>
      <c r="IV5" s="33"/>
      <c r="IW5" s="33"/>
      <c r="IX5" s="33"/>
      <c r="IY5" s="33"/>
      <c r="IZ5" s="33"/>
      <c r="JA5" s="33"/>
      <c r="JB5" s="33"/>
      <c r="JC5" s="33"/>
      <c r="JD5" s="33"/>
      <c r="JE5" s="33"/>
      <c r="JF5" s="33"/>
      <c r="JG5" s="33"/>
      <c r="JH5" s="33"/>
      <c r="JI5" s="33"/>
      <c r="JJ5" s="33"/>
      <c r="JK5" s="33"/>
      <c r="JL5" s="33"/>
      <c r="JM5" s="33"/>
      <c r="JN5" s="33"/>
      <c r="JO5" s="33"/>
      <c r="JP5" s="33"/>
      <c r="JQ5" s="33"/>
      <c r="JR5" s="33"/>
      <c r="JS5" s="33"/>
      <c r="JT5" s="33"/>
      <c r="JU5" s="33"/>
      <c r="JV5" s="33"/>
      <c r="JW5" s="33"/>
      <c r="JX5" s="33"/>
      <c r="JY5" s="33"/>
      <c r="JZ5" s="33"/>
      <c r="KA5" s="33"/>
      <c r="KB5" s="33"/>
      <c r="KC5" s="33"/>
      <c r="KD5" s="33"/>
      <c r="KE5" s="33"/>
      <c r="KF5" s="33"/>
      <c r="KG5" s="33"/>
      <c r="KH5" s="33"/>
      <c r="KI5" s="33"/>
      <c r="KJ5" s="33"/>
      <c r="KK5" s="33"/>
      <c r="KL5" s="33"/>
      <c r="KM5" s="33"/>
      <c r="KN5" s="33"/>
      <c r="KO5" s="33"/>
      <c r="KP5" s="33"/>
      <c r="KQ5" s="33"/>
      <c r="KR5" s="33"/>
      <c r="KS5" s="33"/>
      <c r="KT5" s="33"/>
      <c r="KU5" s="33"/>
      <c r="KV5" s="33"/>
      <c r="KW5" s="33"/>
      <c r="KX5" s="33"/>
      <c r="KY5" s="33"/>
      <c r="KZ5" s="33"/>
      <c r="LA5" s="33"/>
      <c r="LB5" s="33"/>
      <c r="LC5" s="33"/>
      <c r="LD5" s="33"/>
      <c r="LE5" s="33"/>
      <c r="LF5" s="33"/>
      <c r="LG5" s="33"/>
      <c r="LH5" s="33"/>
      <c r="LI5" s="33"/>
      <c r="LJ5" s="33"/>
      <c r="LK5" s="33"/>
      <c r="LL5" s="33"/>
      <c r="LM5" s="33"/>
      <c r="LN5" s="33"/>
      <c r="LO5" s="33"/>
      <c r="LP5" s="33"/>
      <c r="LQ5" s="33"/>
      <c r="LR5" s="33"/>
      <c r="LS5" s="33"/>
      <c r="LT5" s="33"/>
      <c r="LU5" s="33"/>
      <c r="LV5" s="33"/>
      <c r="LW5" s="33"/>
      <c r="LX5" s="33"/>
      <c r="LY5" s="33"/>
      <c r="LZ5" s="33"/>
      <c r="MA5" s="33"/>
      <c r="MB5" s="33"/>
      <c r="MC5" s="33"/>
      <c r="MD5" s="33"/>
      <c r="ME5" s="33"/>
      <c r="MF5" s="33"/>
      <c r="MG5" s="33"/>
      <c r="MH5" s="33"/>
      <c r="MI5" s="33"/>
      <c r="MJ5" s="33"/>
      <c r="MK5" s="33"/>
      <c r="ML5" s="33"/>
      <c r="MM5" s="33"/>
      <c r="MN5" s="33"/>
      <c r="MO5" s="33"/>
      <c r="MP5" s="33"/>
      <c r="MQ5" s="33"/>
      <c r="MR5" s="33"/>
      <c r="MS5" s="33"/>
      <c r="MT5" s="33"/>
      <c r="MU5" s="33"/>
      <c r="MV5" s="33"/>
      <c r="MW5" s="33"/>
      <c r="MX5" s="33"/>
      <c r="MY5" s="33"/>
      <c r="MZ5" s="33"/>
      <c r="NA5" s="33"/>
      <c r="NB5" s="33"/>
      <c r="NC5" s="33"/>
      <c r="ND5" s="33"/>
      <c r="NE5" s="33"/>
      <c r="NF5" s="33"/>
      <c r="NG5" s="33"/>
      <c r="NH5" s="33"/>
      <c r="NI5" s="33"/>
      <c r="NJ5" s="33"/>
      <c r="NK5" s="33"/>
      <c r="NL5" s="33"/>
      <c r="NM5" s="33"/>
      <c r="NN5" s="33"/>
      <c r="NO5" s="33"/>
      <c r="NP5" s="33"/>
      <c r="NQ5" s="33"/>
      <c r="NR5" s="33"/>
      <c r="NS5" s="33"/>
      <c r="NT5" s="33"/>
      <c r="NU5" s="33"/>
      <c r="NV5" s="33"/>
      <c r="NW5" s="33"/>
      <c r="NX5" s="33"/>
      <c r="NY5" s="33"/>
      <c r="NZ5" s="33"/>
      <c r="OA5" s="33"/>
      <c r="OB5" s="33"/>
      <c r="OC5" s="33"/>
      <c r="OD5" s="33"/>
      <c r="OE5" s="33"/>
      <c r="OF5" s="33"/>
      <c r="OG5" s="33"/>
      <c r="OH5" s="33"/>
      <c r="OI5" s="33"/>
      <c r="OJ5" s="33"/>
      <c r="OK5" s="33"/>
      <c r="OL5" s="33"/>
      <c r="OM5" s="33"/>
      <c r="ON5" s="33"/>
      <c r="OO5" s="33"/>
      <c r="OP5" s="33"/>
      <c r="OQ5" s="33"/>
      <c r="OR5" s="33"/>
      <c r="OS5" s="33"/>
      <c r="OT5" s="33"/>
      <c r="OU5" s="33"/>
      <c r="OV5" s="33"/>
      <c r="OW5" s="33"/>
      <c r="OX5" s="33"/>
      <c r="OY5" s="33"/>
      <c r="OZ5" s="33"/>
      <c r="PA5" s="33"/>
      <c r="PB5" s="33"/>
      <c r="PC5" s="33"/>
      <c r="PD5" s="33"/>
      <c r="PE5" s="33"/>
      <c r="PF5" s="33"/>
      <c r="PG5" s="33"/>
      <c r="PH5" s="33"/>
      <c r="PI5" s="33"/>
      <c r="PJ5" s="33"/>
      <c r="PK5" s="33"/>
      <c r="PL5" s="33"/>
      <c r="PM5" s="33"/>
      <c r="PN5" s="33"/>
      <c r="PO5" s="33"/>
      <c r="PP5" s="33"/>
      <c r="PQ5" s="33"/>
      <c r="PR5" s="33"/>
      <c r="PS5" s="33"/>
      <c r="PT5" s="33"/>
      <c r="PU5" s="33"/>
      <c r="PV5" s="33"/>
      <c r="PW5" s="33"/>
      <c r="PX5" s="33"/>
      <c r="PY5" s="33"/>
      <c r="PZ5" s="33"/>
      <c r="QA5" s="33"/>
      <c r="QB5" s="33"/>
      <c r="QC5" s="33"/>
      <c r="QD5" s="33"/>
      <c r="QE5" s="33"/>
      <c r="QF5" s="33"/>
      <c r="QG5" s="33"/>
      <c r="QH5" s="33"/>
      <c r="QI5" s="33"/>
      <c r="QJ5" s="33"/>
      <c r="QK5" s="33"/>
      <c r="QL5" s="33"/>
      <c r="QM5" s="33"/>
      <c r="QN5" s="33"/>
      <c r="QO5" s="33"/>
      <c r="QP5" s="33"/>
      <c r="QQ5" s="33"/>
      <c r="QR5" s="33"/>
      <c r="QS5" s="33"/>
      <c r="QT5" s="33"/>
      <c r="QU5" s="33"/>
      <c r="QV5" s="33"/>
      <c r="QW5" s="33"/>
      <c r="QX5" s="33"/>
      <c r="QY5" s="33"/>
      <c r="QZ5" s="33"/>
      <c r="RA5" s="33"/>
      <c r="RB5" s="33"/>
      <c r="RC5" s="33"/>
      <c r="RD5" s="33"/>
      <c r="RE5" s="33"/>
      <c r="RF5" s="33"/>
      <c r="RG5" s="33"/>
      <c r="RH5" s="33"/>
      <c r="RI5" s="33"/>
      <c r="RJ5" s="33"/>
      <c r="RK5" s="33"/>
      <c r="RL5" s="33"/>
      <c r="RM5" s="33"/>
      <c r="RN5" s="33"/>
      <c r="RO5" s="33"/>
      <c r="RP5" s="33"/>
      <c r="RQ5" s="33"/>
      <c r="RR5" s="33"/>
      <c r="RS5" s="33"/>
      <c r="RT5" s="33"/>
      <c r="RU5" s="33"/>
      <c r="RV5" s="33"/>
      <c r="RW5" s="33"/>
      <c r="RX5" s="33"/>
      <c r="RY5" s="33"/>
      <c r="RZ5" s="33"/>
      <c r="SA5" s="33"/>
      <c r="SB5" s="33"/>
      <c r="SC5" s="33"/>
      <c r="SD5" s="33"/>
      <c r="SE5" s="33"/>
      <c r="SF5" s="33"/>
      <c r="SG5" s="33"/>
      <c r="SH5" s="33"/>
      <c r="SI5" s="33"/>
      <c r="SJ5" s="33"/>
      <c r="SK5" s="33"/>
      <c r="SL5" s="33"/>
      <c r="SM5" s="33"/>
      <c r="SN5" s="33"/>
      <c r="SO5" s="33"/>
      <c r="SP5" s="33"/>
      <c r="SQ5" s="33"/>
      <c r="SR5" s="33"/>
      <c r="SS5" s="33"/>
      <c r="ST5" s="33"/>
      <c r="SU5" s="33"/>
      <c r="SV5" s="33"/>
      <c r="SW5" s="33"/>
      <c r="SX5" s="33"/>
      <c r="SY5" s="33"/>
      <c r="SZ5" s="33"/>
      <c r="TA5" s="33"/>
      <c r="TB5" s="33"/>
      <c r="TC5" s="33"/>
      <c r="TD5" s="33"/>
      <c r="TE5" s="33"/>
      <c r="TF5" s="33"/>
      <c r="TG5" s="33"/>
      <c r="TH5" s="33"/>
      <c r="TI5" s="33"/>
      <c r="TJ5" s="33"/>
      <c r="TK5" s="33"/>
      <c r="TL5" s="33"/>
      <c r="TM5" s="33"/>
      <c r="TN5" s="33"/>
      <c r="TO5" s="33"/>
      <c r="TP5" s="33"/>
      <c r="TQ5" s="33"/>
      <c r="TR5" s="33"/>
      <c r="TS5" s="33"/>
      <c r="TT5" s="33"/>
      <c r="TU5" s="33"/>
      <c r="TV5" s="33"/>
      <c r="TW5" s="33"/>
      <c r="TX5" s="33"/>
      <c r="TY5" s="33"/>
      <c r="TZ5" s="33"/>
      <c r="UA5" s="33"/>
      <c r="UB5" s="33"/>
      <c r="UC5" s="33"/>
      <c r="UD5" s="33"/>
      <c r="UE5" s="33"/>
      <c r="UF5" s="33"/>
      <c r="UG5" s="33"/>
      <c r="UH5" s="33"/>
      <c r="UI5" s="33"/>
      <c r="UJ5" s="33"/>
      <c r="UK5" s="33"/>
      <c r="UL5" s="33"/>
      <c r="UM5" s="33"/>
      <c r="UN5" s="33"/>
      <c r="UO5" s="33"/>
      <c r="UP5" s="33"/>
      <c r="UQ5" s="33"/>
      <c r="UR5" s="33"/>
      <c r="US5" s="33"/>
      <c r="UT5" s="33"/>
      <c r="UU5" s="33"/>
      <c r="UV5" s="33"/>
      <c r="UW5" s="33"/>
      <c r="UX5" s="33"/>
      <c r="UY5" s="33"/>
      <c r="UZ5" s="33"/>
      <c r="VA5" s="33"/>
      <c r="VB5" s="33"/>
      <c r="VC5" s="33"/>
      <c r="VD5" s="33"/>
      <c r="VE5" s="33"/>
      <c r="VF5" s="33"/>
      <c r="VG5" s="33"/>
      <c r="VH5" s="33"/>
      <c r="VI5" s="33"/>
      <c r="VJ5" s="33"/>
      <c r="VK5" s="33"/>
      <c r="VL5" s="33"/>
      <c r="VM5" s="33"/>
      <c r="VN5" s="33"/>
      <c r="VO5" s="33"/>
      <c r="VP5" s="33"/>
      <c r="VQ5" s="33"/>
      <c r="VR5" s="33"/>
      <c r="VS5" s="33"/>
      <c r="VT5" s="33"/>
      <c r="VU5" s="33"/>
      <c r="VV5" s="33"/>
      <c r="VW5" s="33"/>
      <c r="VX5" s="33"/>
      <c r="VY5" s="33"/>
      <c r="VZ5" s="33"/>
      <c r="WA5" s="33"/>
      <c r="WB5" s="33"/>
      <c r="WC5" s="33"/>
      <c r="WD5" s="33"/>
      <c r="WE5" s="33"/>
      <c r="WF5" s="33"/>
      <c r="WG5" s="33"/>
      <c r="WH5" s="33"/>
      <c r="WI5" s="33"/>
      <c r="WJ5" s="33"/>
      <c r="WK5" s="33"/>
      <c r="WL5" s="33"/>
      <c r="WM5" s="33"/>
      <c r="WN5" s="33"/>
      <c r="WO5" s="33"/>
      <c r="WP5" s="33"/>
      <c r="WQ5" s="33"/>
      <c r="WR5" s="33"/>
      <c r="WS5" s="33"/>
      <c r="WT5" s="33"/>
      <c r="WU5" s="33"/>
      <c r="WV5" s="33"/>
      <c r="WW5" s="33"/>
      <c r="WX5" s="33"/>
      <c r="WY5" s="33"/>
      <c r="WZ5" s="33"/>
      <c r="XA5" s="33"/>
      <c r="XB5" s="33"/>
      <c r="XC5" s="33"/>
      <c r="XD5" s="33"/>
      <c r="XE5" s="33"/>
      <c r="XF5" s="33"/>
      <c r="XG5" s="33"/>
      <c r="XH5" s="33"/>
      <c r="XI5" s="33"/>
      <c r="XJ5" s="33"/>
      <c r="XK5" s="33"/>
      <c r="XL5" s="33"/>
      <c r="XM5" s="33"/>
      <c r="XN5" s="33"/>
      <c r="XO5" s="33"/>
      <c r="XP5" s="33"/>
      <c r="XQ5" s="33"/>
      <c r="XR5" s="33"/>
      <c r="XS5" s="33"/>
      <c r="XT5" s="33"/>
      <c r="XU5" s="33"/>
      <c r="XV5" s="33"/>
      <c r="XW5" s="33"/>
      <c r="XX5" s="33"/>
      <c r="XY5" s="33"/>
      <c r="XZ5" s="33"/>
      <c r="YA5" s="33"/>
      <c r="YB5" s="33"/>
      <c r="YC5" s="33"/>
      <c r="YD5" s="33"/>
      <c r="YE5" s="33"/>
      <c r="YF5" s="33"/>
      <c r="YG5" s="33"/>
      <c r="YH5" s="33"/>
      <c r="YI5" s="33"/>
      <c r="YJ5" s="33"/>
      <c r="YK5" s="33"/>
      <c r="YL5" s="33"/>
      <c r="YM5" s="33"/>
      <c r="YN5" s="33"/>
      <c r="YO5" s="33"/>
      <c r="YP5" s="33"/>
      <c r="YQ5" s="33"/>
      <c r="YR5" s="33"/>
      <c r="YS5" s="33"/>
      <c r="YT5" s="33"/>
      <c r="YU5" s="33"/>
      <c r="YV5" s="33"/>
      <c r="YW5" s="33"/>
      <c r="YX5" s="33"/>
      <c r="YY5" s="33"/>
      <c r="YZ5" s="33"/>
      <c r="ZA5" s="33"/>
      <c r="ZB5" s="33"/>
      <c r="ZC5" s="33"/>
      <c r="ZD5" s="33"/>
      <c r="ZE5" s="33"/>
      <c r="ZF5" s="33"/>
      <c r="ZG5" s="33"/>
      <c r="ZH5" s="33"/>
      <c r="ZI5" s="33"/>
      <c r="ZJ5" s="33"/>
      <c r="ZK5" s="33"/>
      <c r="ZL5" s="33"/>
      <c r="ZM5" s="33"/>
      <c r="ZN5" s="33"/>
      <c r="ZO5" s="33"/>
      <c r="ZP5" s="33"/>
      <c r="ZQ5" s="33"/>
      <c r="ZR5" s="33"/>
      <c r="ZS5" s="33"/>
      <c r="ZT5" s="33"/>
      <c r="ZU5" s="33"/>
      <c r="ZV5" s="33"/>
      <c r="ZW5" s="33"/>
      <c r="ZX5" s="33"/>
      <c r="ZY5" s="33"/>
      <c r="ZZ5" s="33"/>
      <c r="AAA5" s="33"/>
      <c r="AAB5" s="33"/>
      <c r="AAC5" s="33"/>
      <c r="AAD5" s="33"/>
      <c r="AAE5" s="33"/>
      <c r="AAF5" s="33"/>
      <c r="AAG5" s="33"/>
      <c r="AAH5" s="33"/>
      <c r="AAI5" s="33"/>
      <c r="AAJ5" s="33"/>
      <c r="AAK5" s="33"/>
      <c r="AAL5" s="33"/>
      <c r="AAM5" s="33"/>
      <c r="AAN5" s="33"/>
      <c r="AAO5" s="33"/>
      <c r="AAP5" s="33"/>
      <c r="AAQ5" s="33"/>
      <c r="AAR5" s="33"/>
      <c r="AAS5" s="33"/>
      <c r="AAT5" s="33"/>
      <c r="AAU5" s="33"/>
      <c r="AAV5" s="33"/>
      <c r="AAW5" s="33"/>
      <c r="AAX5" s="33"/>
      <c r="AAY5" s="33"/>
      <c r="AAZ5" s="33"/>
      <c r="ABA5" s="33"/>
      <c r="ABB5" s="33"/>
      <c r="ABC5" s="33"/>
      <c r="ABD5" s="33"/>
      <c r="ABE5" s="33"/>
      <c r="ABF5" s="33"/>
      <c r="ABG5" s="33"/>
      <c r="ABH5" s="33"/>
      <c r="ABI5" s="33"/>
      <c r="ABJ5" s="33"/>
      <c r="ABK5" s="33"/>
      <c r="ABL5" s="33"/>
      <c r="ABM5" s="33"/>
      <c r="ABN5" s="33"/>
      <c r="ABO5" s="33"/>
      <c r="ABP5" s="33"/>
      <c r="ABQ5" s="33"/>
      <c r="ABR5" s="33"/>
      <c r="ABS5" s="33"/>
      <c r="ABT5" s="33"/>
      <c r="ABU5" s="33"/>
      <c r="ABV5" s="33"/>
      <c r="ABW5" s="33"/>
      <c r="ABX5" s="33"/>
      <c r="ABY5" s="33"/>
      <c r="ABZ5" s="33"/>
      <c r="ACA5" s="33"/>
      <c r="ACB5" s="33"/>
      <c r="ACC5" s="33"/>
      <c r="ACD5" s="33"/>
      <c r="ACE5" s="33"/>
      <c r="ACF5" s="33"/>
      <c r="ACG5" s="33"/>
      <c r="ACH5" s="33"/>
      <c r="ACI5" s="33"/>
      <c r="ACJ5" s="33"/>
      <c r="ACK5" s="33"/>
      <c r="ACL5" s="33"/>
      <c r="ACM5" s="33"/>
      <c r="ACN5" s="33"/>
      <c r="ACO5" s="33"/>
      <c r="ACP5" s="33"/>
      <c r="ACQ5" s="33"/>
      <c r="ACR5" s="33"/>
      <c r="ACS5" s="33"/>
      <c r="ACT5" s="33"/>
      <c r="ACU5" s="33"/>
      <c r="ACV5" s="33"/>
      <c r="ACW5" s="33"/>
      <c r="ACX5" s="33"/>
      <c r="ACY5" s="33"/>
      <c r="ACZ5" s="33"/>
      <c r="ADA5" s="33"/>
      <c r="ADB5" s="33"/>
      <c r="ADC5" s="33"/>
      <c r="ADD5" s="33"/>
      <c r="ADE5" s="33"/>
      <c r="ADF5" s="33"/>
      <c r="ADG5" s="33"/>
      <c r="ADH5" s="33"/>
      <c r="ADI5" s="33"/>
      <c r="ADJ5" s="33"/>
      <c r="ADK5" s="33"/>
      <c r="ADL5" s="33"/>
      <c r="ADM5" s="33"/>
      <c r="ADN5" s="33"/>
      <c r="ADO5" s="33"/>
      <c r="ADP5" s="33"/>
      <c r="ADQ5" s="33"/>
      <c r="ADR5" s="33"/>
      <c r="ADS5" s="33"/>
      <c r="ADT5" s="33"/>
      <c r="ADU5" s="33"/>
      <c r="ADV5" s="33"/>
      <c r="ADW5" s="33"/>
      <c r="ADX5" s="33"/>
      <c r="ADY5" s="33"/>
      <c r="ADZ5" s="33"/>
      <c r="AEA5" s="33"/>
      <c r="AEB5" s="33"/>
      <c r="AEC5" s="33"/>
      <c r="AED5" s="33"/>
      <c r="AEE5" s="33"/>
      <c r="AEF5" s="33"/>
      <c r="AEG5" s="33"/>
      <c r="AEH5" s="33"/>
      <c r="AEI5" s="33"/>
      <c r="AEJ5" s="33"/>
      <c r="AEK5" s="33"/>
      <c r="AEL5" s="33"/>
      <c r="AEM5" s="33"/>
      <c r="AEN5" s="33"/>
      <c r="AEO5" s="33"/>
      <c r="AEP5" s="33"/>
      <c r="AEQ5" s="33"/>
      <c r="AER5" s="33"/>
      <c r="AES5" s="33"/>
      <c r="AET5" s="33"/>
      <c r="AEU5" s="33"/>
      <c r="AEV5" s="33"/>
      <c r="AEW5" s="33"/>
      <c r="AEX5" s="33"/>
      <c r="AEY5" s="33"/>
      <c r="AEZ5" s="33"/>
      <c r="AFA5" s="33"/>
      <c r="AFB5" s="33"/>
      <c r="AFC5" s="33"/>
      <c r="AFD5" s="33"/>
      <c r="AFE5" s="33"/>
      <c r="AFF5" s="33"/>
      <c r="AFG5" s="33"/>
      <c r="AFH5" s="33"/>
      <c r="AFI5" s="33"/>
      <c r="AFJ5" s="33"/>
      <c r="AFK5" s="33"/>
      <c r="AFL5" s="33"/>
      <c r="AFM5" s="33"/>
      <c r="AFN5" s="33"/>
      <c r="AFO5" s="33"/>
      <c r="AFP5" s="33"/>
      <c r="AFQ5" s="33"/>
      <c r="AFR5" s="33"/>
      <c r="AFS5" s="33"/>
      <c r="AFT5" s="33"/>
      <c r="AFU5" s="33"/>
      <c r="AFV5" s="33"/>
      <c r="AFW5" s="33"/>
      <c r="AFX5" s="33"/>
      <c r="AFY5" s="33"/>
      <c r="AFZ5" s="33"/>
      <c r="AGA5" s="33"/>
      <c r="AGB5" s="33"/>
      <c r="AGC5" s="33"/>
      <c r="AGD5" s="33"/>
      <c r="AGE5" s="33"/>
      <c r="AGF5" s="33"/>
      <c r="AGG5" s="33"/>
      <c r="AGH5" s="33"/>
      <c r="AGI5" s="33"/>
      <c r="AGJ5" s="33"/>
      <c r="AGK5" s="33"/>
      <c r="AGL5" s="33"/>
      <c r="AGM5" s="33"/>
      <c r="AGN5" s="33"/>
      <c r="AGO5" s="33"/>
      <c r="AGP5" s="33"/>
      <c r="AGQ5" s="33"/>
      <c r="AGR5" s="33"/>
      <c r="AGS5" s="33"/>
      <c r="AGT5" s="33"/>
      <c r="AGU5" s="33"/>
      <c r="AGV5" s="33"/>
      <c r="AGW5" s="33"/>
      <c r="AGX5" s="33"/>
      <c r="AGY5" s="33"/>
      <c r="AGZ5" s="33"/>
      <c r="AHA5" s="33"/>
      <c r="AHB5" s="33"/>
      <c r="AHC5" s="33"/>
      <c r="AHD5" s="33"/>
      <c r="AHE5" s="33"/>
      <c r="AHF5" s="33"/>
      <c r="AHG5" s="33"/>
      <c r="AHH5" s="33"/>
      <c r="AHI5" s="33"/>
      <c r="AHJ5" s="33"/>
      <c r="AHK5" s="33"/>
      <c r="AHL5" s="33"/>
      <c r="AHM5" s="33"/>
      <c r="AHN5" s="33"/>
      <c r="AHO5" s="33"/>
      <c r="AHP5" s="33"/>
      <c r="AHQ5" s="33"/>
      <c r="AHR5" s="33"/>
      <c r="AHS5" s="33"/>
      <c r="AHT5" s="33"/>
      <c r="AHU5" s="33"/>
      <c r="AHV5" s="33"/>
      <c r="AHW5" s="33"/>
      <c r="AHX5" s="33"/>
      <c r="AHY5" s="33"/>
      <c r="AHZ5" s="33"/>
      <c r="AIA5" s="33"/>
      <c r="AIB5" s="33"/>
      <c r="AIC5" s="33"/>
      <c r="AID5" s="33"/>
      <c r="AIE5" s="33"/>
      <c r="AIF5" s="33"/>
      <c r="AIG5" s="33"/>
      <c r="AIH5" s="33"/>
      <c r="AII5" s="33"/>
      <c r="AIJ5" s="33"/>
      <c r="AIK5" s="33"/>
      <c r="AIL5" s="33"/>
      <c r="AIM5" s="33"/>
      <c r="AIN5" s="33"/>
      <c r="AIO5" s="33"/>
      <c r="AIP5" s="33"/>
      <c r="AIQ5" s="33"/>
      <c r="AIR5" s="33"/>
      <c r="AIS5" s="33"/>
      <c r="AIT5" s="33"/>
      <c r="AIU5" s="33"/>
      <c r="AIV5" s="33"/>
      <c r="AIW5" s="33"/>
      <c r="AIX5" s="33"/>
      <c r="AIY5" s="33"/>
      <c r="AIZ5" s="33"/>
      <c r="AJA5" s="33"/>
      <c r="AJB5" s="33"/>
      <c r="AJC5" s="33"/>
      <c r="AJD5" s="33"/>
      <c r="AJE5" s="33"/>
      <c r="AJF5" s="33"/>
      <c r="AJG5" s="33"/>
      <c r="AJH5" s="33"/>
      <c r="AJI5" s="33"/>
      <c r="AJJ5" s="33"/>
      <c r="AJK5" s="33"/>
      <c r="AJL5" s="33"/>
      <c r="AJM5" s="33"/>
      <c r="AJN5" s="33"/>
      <c r="AJO5" s="33"/>
      <c r="AJP5" s="33"/>
      <c r="AJQ5" s="33"/>
      <c r="AJR5" s="33"/>
      <c r="AJS5" s="33"/>
      <c r="AJT5" s="33"/>
      <c r="AJU5" s="33"/>
      <c r="AJV5" s="33"/>
      <c r="AJW5" s="33"/>
      <c r="AJX5" s="33"/>
      <c r="AJY5" s="33"/>
      <c r="AJZ5" s="33"/>
      <c r="AKA5" s="33"/>
      <c r="AKB5" s="33"/>
      <c r="AKC5" s="33"/>
      <c r="AKD5" s="33"/>
      <c r="AKE5" s="33"/>
      <c r="AKF5" s="33"/>
      <c r="AKG5" s="33"/>
      <c r="AKH5" s="33"/>
      <c r="AKI5" s="33"/>
      <c r="AKJ5" s="33"/>
      <c r="AKK5" s="33"/>
      <c r="AKL5" s="33"/>
      <c r="AKM5" s="33"/>
      <c r="AKN5" s="33"/>
      <c r="AKO5" s="33"/>
      <c r="AKP5" s="33"/>
      <c r="AKQ5" s="33"/>
      <c r="AKR5" s="33"/>
      <c r="AKS5" s="33"/>
      <c r="AKT5" s="33"/>
      <c r="AKU5" s="33"/>
      <c r="AKV5" s="33"/>
      <c r="AKW5" s="33"/>
      <c r="AKX5" s="33"/>
      <c r="AKY5" s="33"/>
      <c r="AKZ5" s="33"/>
      <c r="ALA5" s="33"/>
      <c r="ALB5" s="33"/>
      <c r="ALC5" s="33"/>
      <c r="ALD5" s="33"/>
      <c r="ALE5" s="33"/>
      <c r="ALF5" s="33"/>
      <c r="ALG5" s="33"/>
      <c r="ALH5" s="33"/>
      <c r="ALI5" s="33"/>
      <c r="ALJ5" s="33"/>
      <c r="ALK5" s="33"/>
      <c r="ALL5" s="33"/>
      <c r="ALM5" s="33"/>
      <c r="ALN5" s="33"/>
      <c r="ALO5" s="33"/>
      <c r="ALP5" s="33"/>
      <c r="ALQ5" s="33"/>
      <c r="ALR5" s="33"/>
      <c r="ALS5" s="33"/>
      <c r="ALT5" s="33"/>
      <c r="ALU5" s="33"/>
      <c r="ALV5" s="33"/>
      <c r="ALW5" s="33"/>
      <c r="ALX5" s="33"/>
      <c r="ALY5" s="33"/>
      <c r="ALZ5" s="33"/>
      <c r="AMA5" s="33"/>
      <c r="AMB5" s="33"/>
      <c r="AMC5" s="33"/>
      <c r="AMD5" s="33"/>
      <c r="AME5" s="33"/>
      <c r="AMF5" s="33"/>
      <c r="AMG5" s="33"/>
      <c r="AMH5" s="33"/>
      <c r="AMI5" s="33"/>
      <c r="AMJ5" s="33"/>
      <c r="AMK5" s="33"/>
      <c r="AML5" s="33"/>
      <c r="AMM5" s="33"/>
      <c r="AMN5" s="33"/>
      <c r="AMO5" s="33"/>
      <c r="AMP5" s="33"/>
      <c r="AMQ5" s="33"/>
      <c r="AMR5" s="33"/>
      <c r="AMS5" s="33"/>
      <c r="AMT5" s="33"/>
      <c r="AMU5" s="33"/>
      <c r="AMV5" s="33"/>
      <c r="AMW5" s="33"/>
      <c r="AMX5" s="33"/>
      <c r="AMY5" s="33"/>
      <c r="AMZ5" s="33"/>
      <c r="ANA5" s="33"/>
      <c r="ANB5" s="33"/>
      <c r="ANC5" s="33"/>
      <c r="AND5" s="33"/>
      <c r="ANE5" s="33"/>
      <c r="ANF5" s="33"/>
      <c r="ANG5" s="33"/>
      <c r="ANH5" s="33"/>
      <c r="ANI5" s="33"/>
      <c r="ANJ5" s="33"/>
      <c r="ANK5" s="33"/>
      <c r="ANL5" s="33"/>
      <c r="ANM5" s="33"/>
      <c r="ANN5" s="33"/>
      <c r="ANO5" s="33"/>
      <c r="ANP5" s="33"/>
      <c r="ANQ5" s="33"/>
      <c r="ANR5" s="33"/>
      <c r="ANS5" s="33"/>
      <c r="ANT5" s="33"/>
      <c r="ANU5" s="33"/>
      <c r="ANV5" s="33"/>
      <c r="ANW5" s="33"/>
      <c r="ANX5" s="33"/>
      <c r="ANY5" s="33"/>
      <c r="ANZ5" s="33"/>
      <c r="AOA5" s="33"/>
      <c r="AOB5" s="33"/>
      <c r="AOC5" s="33"/>
      <c r="AOD5" s="33"/>
      <c r="AOE5" s="33"/>
      <c r="AOF5" s="33"/>
      <c r="AOG5" s="33"/>
      <c r="AOH5" s="33"/>
      <c r="AOI5" s="33"/>
      <c r="AOJ5" s="33"/>
      <c r="AOK5" s="33"/>
      <c r="AOL5" s="33"/>
      <c r="AOM5" s="33"/>
      <c r="AON5" s="33"/>
      <c r="AOO5" s="33"/>
      <c r="AOP5" s="33"/>
      <c r="AOQ5" s="33"/>
      <c r="AOR5" s="33"/>
      <c r="AOS5" s="33"/>
      <c r="AOT5" s="33"/>
      <c r="AOU5" s="33"/>
      <c r="AOV5" s="33"/>
      <c r="AOW5" s="33"/>
      <c r="AOX5" s="33"/>
      <c r="AOY5" s="33"/>
      <c r="AOZ5" s="33"/>
      <c r="APA5" s="33"/>
      <c r="APB5" s="33"/>
      <c r="APC5" s="33"/>
      <c r="APD5" s="33"/>
      <c r="APE5" s="33"/>
      <c r="APF5" s="33"/>
      <c r="APG5" s="33"/>
      <c r="APH5" s="33"/>
      <c r="API5" s="33"/>
      <c r="APJ5" s="33"/>
      <c r="APK5" s="33"/>
      <c r="APL5" s="33"/>
      <c r="APM5" s="33"/>
      <c r="APN5" s="33"/>
      <c r="APO5" s="33"/>
      <c r="APP5" s="33"/>
      <c r="APQ5" s="33"/>
      <c r="APR5" s="33"/>
      <c r="APS5" s="33"/>
      <c r="APT5" s="33"/>
      <c r="APU5" s="33"/>
      <c r="APV5" s="33"/>
      <c r="APW5" s="33"/>
      <c r="APX5" s="33"/>
      <c r="APY5" s="33"/>
      <c r="APZ5" s="33"/>
      <c r="AQA5" s="33"/>
      <c r="AQB5" s="33"/>
      <c r="AQC5" s="33"/>
      <c r="AQD5" s="33"/>
      <c r="AQE5" s="33"/>
      <c r="AQF5" s="33"/>
      <c r="AQG5" s="33"/>
      <c r="AQH5" s="33"/>
      <c r="AQI5" s="33"/>
      <c r="AQJ5" s="33"/>
      <c r="AQK5" s="33"/>
      <c r="AQL5" s="33"/>
      <c r="AQM5" s="33"/>
      <c r="AQN5" s="33"/>
      <c r="AQO5" s="33"/>
      <c r="AQP5" s="33"/>
      <c r="AQQ5" s="33"/>
      <c r="AQR5" s="33"/>
      <c r="AQS5" s="33"/>
      <c r="AQT5" s="33"/>
      <c r="AQU5" s="33"/>
      <c r="AQV5" s="33"/>
      <c r="AQW5" s="33"/>
      <c r="AQX5" s="33"/>
      <c r="AQY5" s="33"/>
      <c r="AQZ5" s="33"/>
      <c r="ARA5" s="33"/>
      <c r="ARB5" s="33"/>
      <c r="ARC5" s="33"/>
      <c r="ARD5" s="33"/>
      <c r="ARE5" s="33"/>
      <c r="ARF5" s="33"/>
      <c r="ARG5" s="33"/>
      <c r="ARH5" s="33"/>
      <c r="ARI5" s="33"/>
      <c r="ARJ5" s="33"/>
      <c r="ARK5" s="33"/>
      <c r="ARL5" s="33"/>
      <c r="ARM5" s="33"/>
      <c r="ARN5" s="33"/>
      <c r="ARO5" s="33"/>
      <c r="ARP5" s="33"/>
      <c r="ARQ5" s="33"/>
      <c r="ARR5" s="33"/>
      <c r="ARS5" s="33"/>
      <c r="ART5" s="33"/>
      <c r="ARU5" s="33"/>
      <c r="ARV5" s="33"/>
      <c r="ARW5" s="33"/>
      <c r="ARX5" s="33"/>
      <c r="ARY5" s="33"/>
      <c r="ARZ5" s="33"/>
      <c r="ASA5" s="33"/>
      <c r="ASB5" s="33"/>
      <c r="ASC5" s="33"/>
      <c r="ASD5" s="33"/>
      <c r="ASE5" s="33"/>
      <c r="ASF5" s="33"/>
      <c r="ASG5" s="33"/>
      <c r="ASH5" s="33"/>
      <c r="ASI5" s="33"/>
      <c r="ASJ5" s="33"/>
      <c r="ASK5" s="33"/>
      <c r="ASL5" s="33"/>
      <c r="ASM5" s="33"/>
      <c r="ASN5" s="33"/>
      <c r="ASO5" s="33"/>
      <c r="ASP5" s="33"/>
      <c r="ASQ5" s="33"/>
      <c r="ASR5" s="33"/>
      <c r="ASS5" s="33"/>
      <c r="AST5" s="33"/>
      <c r="ASU5" s="33"/>
      <c r="ASV5" s="33"/>
      <c r="ASW5" s="33"/>
      <c r="ASX5" s="33"/>
      <c r="ASY5" s="33"/>
      <c r="ASZ5" s="33"/>
      <c r="ATA5" s="33"/>
      <c r="ATB5" s="33"/>
      <c r="ATC5" s="33"/>
      <c r="ATD5" s="33"/>
      <c r="ATE5" s="33"/>
      <c r="ATF5" s="33"/>
      <c r="ATG5" s="33"/>
      <c r="ATH5" s="33"/>
      <c r="ATI5" s="33"/>
      <c r="ATJ5" s="33"/>
      <c r="ATK5" s="33"/>
      <c r="ATL5" s="33"/>
      <c r="ATM5" s="33"/>
      <c r="ATN5" s="33"/>
      <c r="ATO5" s="33"/>
      <c r="ATP5" s="33"/>
      <c r="ATQ5" s="33"/>
      <c r="ATR5" s="33"/>
      <c r="ATS5" s="33"/>
      <c r="ATT5" s="33"/>
      <c r="ATU5" s="33"/>
      <c r="ATV5" s="33"/>
      <c r="ATW5" s="33"/>
      <c r="ATX5" s="33"/>
      <c r="ATY5" s="33"/>
      <c r="ATZ5" s="33"/>
      <c r="AUA5" s="33"/>
      <c r="AUB5" s="33"/>
      <c r="AUC5" s="33"/>
      <c r="AUD5" s="33"/>
      <c r="AUE5" s="33"/>
      <c r="AUF5" s="33"/>
      <c r="AUG5" s="33"/>
      <c r="AUH5" s="33"/>
      <c r="AUI5" s="33"/>
      <c r="AUJ5" s="33"/>
      <c r="AUK5" s="33"/>
      <c r="AUL5" s="33"/>
      <c r="AUM5" s="33"/>
      <c r="AUN5" s="33"/>
      <c r="AUO5" s="33"/>
      <c r="AUP5" s="33"/>
      <c r="AUQ5" s="33"/>
      <c r="AUR5" s="33"/>
      <c r="AUS5" s="33"/>
      <c r="AUT5" s="33"/>
      <c r="AUU5" s="33"/>
      <c r="AUV5" s="33"/>
      <c r="AUW5" s="33"/>
      <c r="AUX5" s="33"/>
      <c r="AUY5" s="33"/>
      <c r="AUZ5" s="33"/>
      <c r="AVA5" s="33"/>
      <c r="AVB5" s="33"/>
      <c r="AVC5" s="33"/>
      <c r="AVD5" s="33"/>
      <c r="AVE5" s="33"/>
      <c r="AVF5" s="33"/>
      <c r="AVG5" s="33"/>
      <c r="AVH5" s="33"/>
      <c r="AVI5" s="33"/>
      <c r="AVJ5" s="33"/>
      <c r="AVK5" s="33"/>
      <c r="AVL5" s="33"/>
      <c r="AVM5" s="33"/>
      <c r="AVN5" s="33"/>
      <c r="AVO5" s="33"/>
      <c r="AVP5" s="33"/>
      <c r="AVQ5" s="33"/>
      <c r="AVR5" s="33"/>
      <c r="AVS5" s="33"/>
      <c r="AVT5" s="33"/>
      <c r="AVU5" s="33"/>
      <c r="AVV5" s="33"/>
      <c r="AVW5" s="33"/>
      <c r="AVX5" s="33"/>
      <c r="AVY5" s="33"/>
      <c r="AVZ5" s="33"/>
      <c r="AWA5" s="33"/>
      <c r="AWB5" s="33"/>
      <c r="AWC5" s="33"/>
      <c r="AWD5" s="33"/>
      <c r="AWE5" s="33"/>
      <c r="AWF5" s="33"/>
      <c r="AWG5" s="33"/>
      <c r="AWH5" s="33"/>
      <c r="AWI5" s="33"/>
      <c r="AWJ5" s="33"/>
      <c r="AWK5" s="33"/>
      <c r="AWL5" s="33"/>
      <c r="AWM5" s="33"/>
      <c r="AWN5" s="33"/>
      <c r="AWO5" s="33"/>
      <c r="AWP5" s="33"/>
      <c r="AWQ5" s="33"/>
      <c r="AWR5" s="33"/>
      <c r="AWS5" s="33"/>
      <c r="AWT5" s="33"/>
      <c r="AWU5" s="33"/>
      <c r="AWV5" s="33"/>
      <c r="AWW5" s="33"/>
      <c r="AWX5" s="33"/>
      <c r="AWY5" s="33"/>
      <c r="AWZ5" s="33"/>
      <c r="AXA5" s="33"/>
      <c r="AXB5" s="33"/>
      <c r="AXC5" s="33"/>
      <c r="AXD5" s="33"/>
      <c r="AXE5" s="33"/>
      <c r="AXF5" s="33"/>
      <c r="AXG5" s="33"/>
      <c r="AXH5" s="33"/>
      <c r="AXI5" s="33"/>
      <c r="AXJ5" s="33"/>
      <c r="AXK5" s="33"/>
      <c r="AXL5" s="33"/>
      <c r="AXM5" s="33"/>
      <c r="AXN5" s="33"/>
      <c r="AXO5" s="33"/>
      <c r="AXP5" s="33"/>
      <c r="AXQ5" s="33"/>
      <c r="AXR5" s="33"/>
      <c r="AXS5" s="33"/>
      <c r="AXT5" s="33"/>
      <c r="AXU5" s="33"/>
      <c r="AXV5" s="33"/>
      <c r="AXW5" s="33"/>
      <c r="AXX5" s="33"/>
      <c r="AXY5" s="33"/>
      <c r="AXZ5" s="33"/>
      <c r="AYA5" s="33"/>
      <c r="AYB5" s="33"/>
      <c r="AYC5" s="33"/>
      <c r="AYD5" s="33"/>
      <c r="AYE5" s="33"/>
      <c r="AYF5" s="33"/>
      <c r="AYG5" s="33"/>
      <c r="AYH5" s="33"/>
      <c r="AYI5" s="33"/>
      <c r="AYJ5" s="33"/>
      <c r="AYK5" s="33"/>
      <c r="AYL5" s="33"/>
      <c r="AYM5" s="33"/>
      <c r="AYN5" s="33"/>
      <c r="AYO5" s="33"/>
      <c r="AYP5" s="33"/>
      <c r="AYQ5" s="33"/>
      <c r="AYR5" s="33"/>
      <c r="AYS5" s="33"/>
      <c r="AYT5" s="33"/>
      <c r="AYU5" s="33"/>
      <c r="AYV5" s="33"/>
      <c r="AYW5" s="33"/>
      <c r="AYX5" s="33"/>
      <c r="AYY5" s="33"/>
      <c r="AYZ5" s="33"/>
      <c r="AZA5" s="33"/>
      <c r="AZB5" s="33"/>
      <c r="AZC5" s="33"/>
      <c r="AZD5" s="33"/>
      <c r="AZE5" s="33"/>
      <c r="AZF5" s="33"/>
      <c r="AZG5" s="33"/>
      <c r="AZH5" s="33"/>
      <c r="AZI5" s="33"/>
      <c r="AZJ5" s="33"/>
      <c r="AZK5" s="33"/>
      <c r="AZL5" s="33"/>
      <c r="AZM5" s="33"/>
      <c r="AZN5" s="33"/>
      <c r="AZO5" s="33"/>
      <c r="AZP5" s="33"/>
      <c r="AZQ5" s="33"/>
      <c r="AZR5" s="33"/>
      <c r="AZS5" s="33"/>
      <c r="AZT5" s="33"/>
      <c r="AZU5" s="33"/>
      <c r="AZV5" s="33"/>
      <c r="AZW5" s="33"/>
      <c r="AZX5" s="33"/>
      <c r="AZY5" s="33"/>
      <c r="AZZ5" s="33"/>
      <c r="BAA5" s="33"/>
      <c r="BAB5" s="33"/>
      <c r="BAC5" s="33"/>
      <c r="BAD5" s="33"/>
      <c r="BAE5" s="33"/>
      <c r="BAF5" s="33"/>
      <c r="BAG5" s="33"/>
      <c r="BAH5" s="33"/>
      <c r="BAI5" s="33"/>
      <c r="BAJ5" s="33"/>
      <c r="BAK5" s="33"/>
      <c r="BAL5" s="33"/>
      <c r="BAM5" s="33"/>
      <c r="BAN5" s="33"/>
      <c r="BAO5" s="33"/>
      <c r="BAP5" s="33"/>
      <c r="BAQ5" s="33"/>
      <c r="BAR5" s="33"/>
      <c r="BAS5" s="33"/>
      <c r="BAT5" s="33"/>
      <c r="BAU5" s="33"/>
      <c r="BAV5" s="33"/>
      <c r="BAW5" s="33"/>
      <c r="BAX5" s="33"/>
      <c r="BAY5" s="33"/>
      <c r="BAZ5" s="33"/>
      <c r="BBA5" s="33"/>
      <c r="BBB5" s="33"/>
      <c r="BBC5" s="33"/>
      <c r="BBD5" s="33"/>
      <c r="BBE5" s="33"/>
      <c r="BBF5" s="33"/>
      <c r="BBG5" s="33"/>
      <c r="BBH5" s="33"/>
      <c r="BBI5" s="33"/>
      <c r="BBJ5" s="33"/>
      <c r="BBK5" s="33"/>
      <c r="BBL5" s="33"/>
      <c r="BBM5" s="33"/>
      <c r="BBN5" s="33"/>
      <c r="BBO5" s="33"/>
      <c r="BBP5" s="33"/>
      <c r="BBQ5" s="33"/>
      <c r="BBR5" s="33"/>
      <c r="BBS5" s="33"/>
      <c r="BBT5" s="33"/>
      <c r="BBU5" s="33"/>
      <c r="BBV5" s="33"/>
      <c r="BBW5" s="33"/>
      <c r="BBX5" s="33"/>
      <c r="BBY5" s="33"/>
      <c r="BBZ5" s="33"/>
      <c r="BCA5" s="33"/>
      <c r="BCB5" s="33"/>
      <c r="BCC5" s="33"/>
      <c r="BCD5" s="33"/>
      <c r="BCE5" s="33"/>
      <c r="BCF5" s="33"/>
      <c r="BCG5" s="33"/>
      <c r="BCH5" s="33"/>
      <c r="BCI5" s="33"/>
      <c r="BCJ5" s="33"/>
      <c r="BCK5" s="33"/>
      <c r="BCL5" s="33"/>
      <c r="BCM5" s="33"/>
      <c r="BCN5" s="33"/>
      <c r="BCO5" s="33"/>
      <c r="BCP5" s="33"/>
      <c r="BCQ5" s="33"/>
      <c r="BCR5" s="33"/>
      <c r="BCS5" s="33"/>
      <c r="BCT5" s="33"/>
      <c r="BCU5" s="33"/>
      <c r="BCV5" s="33"/>
      <c r="BCW5" s="33"/>
      <c r="BCX5" s="33"/>
      <c r="BCY5" s="33"/>
      <c r="BCZ5" s="33"/>
      <c r="BDA5" s="33"/>
      <c r="BDB5" s="33"/>
      <c r="BDC5" s="33"/>
      <c r="BDD5" s="33"/>
      <c r="BDE5" s="33"/>
      <c r="BDF5" s="33"/>
      <c r="BDG5" s="33"/>
      <c r="BDH5" s="33"/>
      <c r="BDI5" s="33"/>
      <c r="BDJ5" s="33"/>
      <c r="BDK5" s="33"/>
      <c r="BDL5" s="33"/>
      <c r="BDM5" s="33"/>
      <c r="BDN5" s="33"/>
      <c r="BDO5" s="33"/>
      <c r="BDP5" s="33"/>
      <c r="BDQ5" s="33"/>
      <c r="BDR5" s="33"/>
      <c r="BDS5" s="33"/>
      <c r="BDT5" s="33"/>
      <c r="BDU5" s="33"/>
      <c r="BDV5" s="33"/>
      <c r="BDW5" s="33"/>
      <c r="BDX5" s="33"/>
      <c r="BDY5" s="33"/>
      <c r="BDZ5" s="33"/>
      <c r="BEA5" s="33"/>
      <c r="BEB5" s="33"/>
      <c r="BEC5" s="33"/>
      <c r="BED5" s="33"/>
      <c r="BEE5" s="33"/>
      <c r="BEF5" s="33"/>
      <c r="BEG5" s="33"/>
      <c r="BEH5" s="33"/>
      <c r="BEI5" s="33"/>
      <c r="BEJ5" s="33"/>
      <c r="BEK5" s="33"/>
      <c r="BEL5" s="33"/>
      <c r="BEM5" s="33"/>
      <c r="BEN5" s="33"/>
      <c r="BEO5" s="33"/>
      <c r="BEP5" s="33"/>
      <c r="BEQ5" s="33"/>
      <c r="BER5" s="33"/>
      <c r="BES5" s="33"/>
      <c r="BET5" s="33"/>
      <c r="BEU5" s="33"/>
      <c r="BEV5" s="33"/>
      <c r="BEW5" s="33"/>
      <c r="BEX5" s="33"/>
      <c r="BEY5" s="33"/>
      <c r="BEZ5" s="33"/>
      <c r="BFA5" s="33"/>
      <c r="BFB5" s="33"/>
      <c r="BFC5" s="33"/>
      <c r="BFD5" s="33"/>
      <c r="BFE5" s="33"/>
      <c r="BFF5" s="33"/>
      <c r="BFG5" s="33"/>
      <c r="BFH5" s="33"/>
      <c r="BFI5" s="33"/>
      <c r="BFJ5" s="33"/>
      <c r="BFK5" s="33"/>
      <c r="BFL5" s="33"/>
      <c r="BFM5" s="33"/>
      <c r="BFN5" s="33"/>
      <c r="BFO5" s="33"/>
      <c r="BFP5" s="33"/>
      <c r="BFQ5" s="33"/>
      <c r="BFR5" s="33"/>
      <c r="BFS5" s="33"/>
      <c r="BFT5" s="33"/>
      <c r="BFU5" s="33"/>
      <c r="BFV5" s="33"/>
      <c r="BFW5" s="33"/>
      <c r="BFX5" s="33"/>
      <c r="BFY5" s="33"/>
      <c r="BFZ5" s="33"/>
      <c r="BGA5" s="33"/>
      <c r="BGB5" s="33"/>
      <c r="BGC5" s="33"/>
      <c r="BGD5" s="33"/>
      <c r="BGE5" s="33"/>
      <c r="BGF5" s="33"/>
      <c r="BGG5" s="33"/>
      <c r="BGH5" s="33"/>
      <c r="BGI5" s="33"/>
      <c r="BGJ5" s="33"/>
      <c r="BGK5" s="33"/>
      <c r="BGL5" s="33"/>
      <c r="BGM5" s="33"/>
      <c r="BGN5" s="33"/>
      <c r="BGO5" s="33"/>
      <c r="BGP5" s="33"/>
      <c r="BGQ5" s="33"/>
      <c r="BGR5" s="33"/>
      <c r="BGS5" s="33"/>
      <c r="BGT5" s="33"/>
      <c r="BGU5" s="33"/>
      <c r="BGV5" s="33"/>
      <c r="BGW5" s="33"/>
      <c r="BGX5" s="33"/>
      <c r="BGY5" s="33"/>
      <c r="BGZ5" s="33"/>
      <c r="BHA5" s="33"/>
      <c r="BHB5" s="33"/>
      <c r="BHC5" s="33"/>
      <c r="BHD5" s="33"/>
      <c r="BHE5" s="33"/>
      <c r="BHF5" s="33"/>
      <c r="BHG5" s="33"/>
      <c r="BHH5" s="33"/>
      <c r="BHI5" s="33"/>
      <c r="BHJ5" s="33"/>
      <c r="BHK5" s="33"/>
      <c r="BHL5" s="33"/>
      <c r="BHM5" s="33"/>
      <c r="BHN5" s="33"/>
      <c r="BHO5" s="33"/>
      <c r="BHP5" s="33"/>
      <c r="BHQ5" s="33"/>
      <c r="BHR5" s="33"/>
      <c r="BHS5" s="33"/>
      <c r="BHT5" s="33"/>
      <c r="BHU5" s="33"/>
      <c r="BHV5" s="33"/>
      <c r="BHW5" s="33"/>
      <c r="BHX5" s="33"/>
      <c r="BHY5" s="33"/>
      <c r="BHZ5" s="33"/>
      <c r="BIA5" s="33"/>
      <c r="BIB5" s="33"/>
      <c r="BIC5" s="33"/>
      <c r="BID5" s="33"/>
      <c r="BIE5" s="33"/>
      <c r="BIF5" s="33"/>
      <c r="BIG5" s="33"/>
      <c r="BIH5" s="33"/>
      <c r="BII5" s="33"/>
      <c r="BIJ5" s="33"/>
      <c r="BIK5" s="33"/>
      <c r="BIL5" s="33"/>
      <c r="BIM5" s="33"/>
      <c r="BIN5" s="33"/>
      <c r="BIO5" s="33"/>
      <c r="BIP5" s="33"/>
      <c r="BIQ5" s="33"/>
      <c r="BIR5" s="33"/>
      <c r="BIS5" s="33"/>
      <c r="BIT5" s="33"/>
      <c r="BIU5" s="33"/>
      <c r="BIV5" s="33"/>
      <c r="BIW5" s="33"/>
      <c r="BIX5" s="33"/>
      <c r="BIY5" s="33"/>
      <c r="BIZ5" s="33"/>
      <c r="BJA5" s="33"/>
      <c r="BJB5" s="33"/>
      <c r="BJC5" s="33"/>
      <c r="BJD5" s="33"/>
      <c r="BJE5" s="33"/>
      <c r="BJF5" s="33"/>
      <c r="BJG5" s="33"/>
      <c r="BJH5" s="33"/>
      <c r="BJI5" s="33"/>
      <c r="BJJ5" s="33"/>
      <c r="BJK5" s="33"/>
      <c r="BJL5" s="33"/>
      <c r="BJM5" s="33"/>
      <c r="BJN5" s="33"/>
      <c r="BJO5" s="33"/>
      <c r="BJP5" s="33"/>
      <c r="BJQ5" s="33"/>
      <c r="BJR5" s="33"/>
      <c r="BJS5" s="33"/>
      <c r="BJT5" s="33"/>
      <c r="BJU5" s="33"/>
      <c r="BJV5" s="33"/>
      <c r="BJW5" s="33"/>
      <c r="BJX5" s="33"/>
      <c r="BJY5" s="33"/>
      <c r="BJZ5" s="33"/>
      <c r="BKA5" s="33"/>
      <c r="BKB5" s="33"/>
      <c r="BKC5" s="33"/>
      <c r="BKD5" s="33"/>
      <c r="BKE5" s="33"/>
      <c r="BKF5" s="33"/>
      <c r="BKG5" s="33"/>
      <c r="BKH5" s="33"/>
      <c r="BKI5" s="33"/>
      <c r="BKJ5" s="33"/>
      <c r="BKK5" s="33"/>
      <c r="BKL5" s="33"/>
      <c r="BKM5" s="33"/>
      <c r="BKN5" s="33"/>
      <c r="BKO5" s="33"/>
      <c r="BKP5" s="33"/>
      <c r="BKQ5" s="33"/>
      <c r="BKR5" s="33"/>
      <c r="BKS5" s="33"/>
      <c r="BKT5" s="33"/>
      <c r="BKU5" s="33"/>
      <c r="BKV5" s="33"/>
      <c r="BKW5" s="33"/>
      <c r="BKX5" s="33"/>
      <c r="BKY5" s="33"/>
      <c r="BKZ5" s="33"/>
      <c r="BLA5" s="33"/>
      <c r="BLB5" s="33"/>
      <c r="BLC5" s="33"/>
      <c r="BLD5" s="33"/>
      <c r="BLE5" s="33"/>
      <c r="BLF5" s="33"/>
      <c r="BLG5" s="33"/>
      <c r="BLH5" s="33"/>
      <c r="BLI5" s="33"/>
      <c r="BLJ5" s="33"/>
      <c r="BLK5" s="33"/>
      <c r="BLL5" s="33"/>
      <c r="BLM5" s="33"/>
      <c r="BLN5" s="33"/>
      <c r="BLO5" s="33"/>
      <c r="BLP5" s="33"/>
      <c r="BLQ5" s="33"/>
      <c r="BLR5" s="33"/>
      <c r="BLS5" s="33"/>
      <c r="BLT5" s="33"/>
      <c r="BLU5" s="33"/>
      <c r="BLV5" s="33"/>
      <c r="BLW5" s="33"/>
      <c r="BLX5" s="33"/>
      <c r="BLY5" s="33"/>
      <c r="BLZ5" s="33"/>
      <c r="BMA5" s="33"/>
      <c r="BMB5" s="33"/>
      <c r="BMC5" s="33"/>
      <c r="BMD5" s="33"/>
      <c r="BME5" s="33"/>
      <c r="BMF5" s="33"/>
      <c r="BMG5" s="33"/>
      <c r="BMH5" s="33"/>
      <c r="BMI5" s="33"/>
      <c r="BMJ5" s="33"/>
      <c r="BMK5" s="33"/>
      <c r="BML5" s="33"/>
      <c r="BMM5" s="33"/>
      <c r="BMN5" s="33"/>
      <c r="BMO5" s="33"/>
      <c r="BMP5" s="33"/>
      <c r="BMQ5" s="33"/>
      <c r="BMR5" s="33"/>
      <c r="BMS5" s="33"/>
      <c r="BMT5" s="33"/>
      <c r="BMU5" s="33"/>
      <c r="BMV5" s="33"/>
      <c r="BMW5" s="33"/>
      <c r="BMX5" s="33"/>
      <c r="BMY5" s="33"/>
      <c r="BMZ5" s="33"/>
      <c r="BNA5" s="33"/>
      <c r="BNB5" s="33"/>
      <c r="BNC5" s="33"/>
      <c r="BND5" s="33"/>
      <c r="BNE5" s="33"/>
      <c r="BNF5" s="33"/>
      <c r="BNG5" s="33"/>
      <c r="BNH5" s="33"/>
      <c r="BNI5" s="33"/>
      <c r="BNJ5" s="33"/>
      <c r="BNK5" s="33"/>
      <c r="BNL5" s="33"/>
      <c r="BNM5" s="33"/>
      <c r="BNN5" s="33"/>
      <c r="BNO5" s="33"/>
      <c r="BNP5" s="33"/>
      <c r="BNQ5" s="33"/>
      <c r="BNR5" s="33"/>
      <c r="BNS5" s="33"/>
      <c r="BNT5" s="33"/>
      <c r="BNU5" s="33"/>
      <c r="BNV5" s="33"/>
      <c r="BNW5" s="33"/>
      <c r="BNX5" s="33"/>
      <c r="BNY5" s="33"/>
      <c r="BNZ5" s="33"/>
      <c r="BOA5" s="33"/>
      <c r="BOB5" s="33"/>
      <c r="BOC5" s="33"/>
      <c r="BOD5" s="33"/>
      <c r="BOE5" s="33"/>
      <c r="BOF5" s="33"/>
      <c r="BOG5" s="33"/>
      <c r="BOH5" s="33"/>
      <c r="BOI5" s="33"/>
      <c r="BOJ5" s="33"/>
      <c r="BOK5" s="33"/>
      <c r="BOL5" s="33"/>
      <c r="BOM5" s="33"/>
      <c r="BON5" s="33"/>
      <c r="BOO5" s="33"/>
      <c r="BOP5" s="33"/>
      <c r="BOQ5" s="33"/>
      <c r="BOR5" s="33"/>
      <c r="BOS5" s="33"/>
      <c r="BOT5" s="33"/>
      <c r="BOU5" s="33"/>
      <c r="BOV5" s="33"/>
      <c r="BOW5" s="33"/>
      <c r="BOX5" s="33"/>
      <c r="BOY5" s="33"/>
      <c r="BOZ5" s="33"/>
      <c r="BPA5" s="33"/>
      <c r="BPB5" s="33"/>
      <c r="BPC5" s="33"/>
      <c r="BPD5" s="33"/>
      <c r="BPE5" s="33"/>
      <c r="BPF5" s="33"/>
      <c r="BPG5" s="33"/>
      <c r="BPH5" s="33"/>
      <c r="BPI5" s="33"/>
      <c r="BPJ5" s="33"/>
      <c r="BPK5" s="33"/>
      <c r="BPL5" s="33"/>
      <c r="BPM5" s="33"/>
      <c r="BPN5" s="33"/>
      <c r="BPO5" s="33"/>
      <c r="BPP5" s="33"/>
      <c r="BPQ5" s="33"/>
      <c r="BPR5" s="33"/>
      <c r="BPS5" s="33"/>
      <c r="BPT5" s="33"/>
      <c r="BPU5" s="33"/>
      <c r="BPV5" s="33"/>
      <c r="BPW5" s="33"/>
      <c r="BPX5" s="33"/>
      <c r="BPY5" s="33"/>
      <c r="BPZ5" s="33"/>
      <c r="BQA5" s="33"/>
      <c r="BQB5" s="33"/>
      <c r="BQC5" s="33"/>
      <c r="BQD5" s="33"/>
      <c r="BQE5" s="33"/>
      <c r="BQF5" s="33"/>
      <c r="BQG5" s="33"/>
      <c r="BQH5" s="33"/>
      <c r="BQI5" s="33"/>
      <c r="BQJ5" s="33"/>
      <c r="BQK5" s="33"/>
      <c r="BQL5" s="33"/>
      <c r="BQM5" s="33"/>
      <c r="BQN5" s="33"/>
      <c r="BQO5" s="33"/>
      <c r="BQP5" s="33"/>
      <c r="BQQ5" s="33"/>
      <c r="BQR5" s="33"/>
      <c r="BQS5" s="33"/>
      <c r="BQT5" s="33"/>
      <c r="BQU5" s="33"/>
      <c r="BQV5" s="33"/>
      <c r="BQW5" s="33"/>
      <c r="BQX5" s="33"/>
      <c r="BQY5" s="33"/>
      <c r="BQZ5" s="33"/>
      <c r="BRA5" s="33"/>
      <c r="BRB5" s="33"/>
      <c r="BRC5" s="33"/>
      <c r="BRD5" s="33"/>
      <c r="BRE5" s="33"/>
      <c r="BRF5" s="33"/>
      <c r="BRG5" s="33"/>
      <c r="BRH5" s="33"/>
      <c r="BRI5" s="33"/>
      <c r="BRJ5" s="33"/>
      <c r="BRK5" s="33"/>
      <c r="BRL5" s="33"/>
      <c r="BRM5" s="33"/>
      <c r="BRN5" s="33"/>
      <c r="BRO5" s="33"/>
      <c r="BRP5" s="33"/>
      <c r="BRQ5" s="33"/>
      <c r="BRR5" s="33"/>
      <c r="BRS5" s="33"/>
      <c r="BRT5" s="33"/>
      <c r="BRU5" s="33"/>
      <c r="BRV5" s="33"/>
      <c r="BRW5" s="33"/>
      <c r="BRX5" s="33"/>
      <c r="BRY5" s="33"/>
      <c r="BRZ5" s="33"/>
      <c r="BSA5" s="33"/>
      <c r="BSB5" s="33"/>
      <c r="BSC5" s="33"/>
      <c r="BSD5" s="33"/>
      <c r="BSE5" s="33"/>
      <c r="BSF5" s="33"/>
      <c r="BSG5" s="33"/>
      <c r="BSH5" s="33"/>
      <c r="BSI5" s="33"/>
      <c r="BSJ5" s="33"/>
      <c r="BSK5" s="33"/>
      <c r="BSL5" s="33"/>
      <c r="BSM5" s="33"/>
      <c r="BSN5" s="33"/>
      <c r="BSO5" s="33"/>
      <c r="BSP5" s="33"/>
      <c r="BSQ5" s="33"/>
      <c r="BSR5" s="33"/>
      <c r="BSS5" s="33"/>
      <c r="BST5" s="33"/>
      <c r="BSU5" s="33"/>
      <c r="BSV5" s="33"/>
      <c r="BSW5" s="33"/>
      <c r="BSX5" s="33"/>
      <c r="BSY5" s="33"/>
      <c r="BSZ5" s="33"/>
      <c r="BTA5" s="33"/>
      <c r="BTB5" s="33"/>
      <c r="BTC5" s="33"/>
      <c r="BTD5" s="33"/>
      <c r="BTE5" s="33"/>
      <c r="BTF5" s="33"/>
      <c r="BTG5" s="33"/>
      <c r="BTH5" s="33"/>
      <c r="BTI5" s="33"/>
      <c r="BTJ5" s="33"/>
      <c r="BTK5" s="33"/>
      <c r="BTL5" s="33"/>
      <c r="BTM5" s="33"/>
      <c r="BTN5" s="33"/>
      <c r="BTO5" s="33"/>
      <c r="BTP5" s="33"/>
      <c r="BTQ5" s="33"/>
      <c r="BTR5" s="33"/>
      <c r="BTS5" s="33"/>
      <c r="BTT5" s="33"/>
      <c r="BTU5" s="33"/>
      <c r="BTV5" s="33"/>
      <c r="BTW5" s="33"/>
      <c r="BTX5" s="33"/>
      <c r="BTY5" s="33"/>
      <c r="BTZ5" s="33"/>
      <c r="BUA5" s="33"/>
      <c r="BUB5" s="33"/>
      <c r="BUC5" s="33"/>
      <c r="BUD5" s="33"/>
      <c r="BUE5" s="33"/>
      <c r="BUF5" s="33"/>
      <c r="BUG5" s="33"/>
      <c r="BUH5" s="33"/>
      <c r="BUI5" s="33"/>
      <c r="BUJ5" s="33"/>
      <c r="BUK5" s="33"/>
      <c r="BUL5" s="33"/>
      <c r="BUM5" s="33"/>
      <c r="BUN5" s="33"/>
      <c r="BUO5" s="33"/>
      <c r="BUP5" s="33"/>
      <c r="BUQ5" s="33"/>
      <c r="BUR5" s="33"/>
      <c r="BUS5" s="33"/>
      <c r="BUT5" s="33"/>
      <c r="BUU5" s="33"/>
      <c r="BUV5" s="33"/>
      <c r="BUW5" s="33"/>
      <c r="BUX5" s="33"/>
      <c r="BUY5" s="33"/>
      <c r="BUZ5" s="33"/>
      <c r="BVA5" s="33"/>
      <c r="BVB5" s="33"/>
      <c r="BVC5" s="33"/>
      <c r="BVD5" s="33"/>
      <c r="BVE5" s="33"/>
      <c r="BVF5" s="33"/>
      <c r="BVG5" s="33"/>
      <c r="BVH5" s="33"/>
      <c r="BVI5" s="33"/>
      <c r="BVJ5" s="33"/>
      <c r="BVK5" s="33"/>
      <c r="BVL5" s="33"/>
      <c r="BVM5" s="33"/>
      <c r="BVN5" s="33"/>
      <c r="BVO5" s="33"/>
      <c r="BVP5" s="33"/>
      <c r="BVQ5" s="33"/>
      <c r="BVR5" s="33"/>
      <c r="BVS5" s="33"/>
      <c r="BVT5" s="33"/>
      <c r="BVU5" s="33"/>
      <c r="BVV5" s="33"/>
      <c r="BVW5" s="33"/>
      <c r="BVX5" s="33"/>
      <c r="BVY5" s="33"/>
      <c r="BVZ5" s="33"/>
      <c r="BWA5" s="33"/>
      <c r="BWB5" s="33"/>
      <c r="BWC5" s="33"/>
      <c r="BWD5" s="33"/>
      <c r="BWE5" s="33"/>
      <c r="BWF5" s="33"/>
      <c r="BWG5" s="33"/>
      <c r="BWH5" s="33"/>
      <c r="BWI5" s="33"/>
      <c r="BWJ5" s="33"/>
      <c r="BWK5" s="33"/>
      <c r="BWL5" s="33"/>
      <c r="BWM5" s="33"/>
      <c r="BWN5" s="33"/>
      <c r="BWO5" s="33"/>
      <c r="BWP5" s="33"/>
      <c r="BWQ5" s="33"/>
      <c r="BWR5" s="33"/>
      <c r="BWS5" s="33"/>
      <c r="BWT5" s="33"/>
      <c r="BWU5" s="33"/>
      <c r="BWV5" s="33"/>
      <c r="BWW5" s="33"/>
      <c r="BWX5" s="33"/>
      <c r="BWY5" s="33"/>
      <c r="BWZ5" s="33"/>
      <c r="BXA5" s="33"/>
      <c r="BXB5" s="33"/>
      <c r="BXC5" s="33"/>
      <c r="BXD5" s="33"/>
      <c r="BXE5" s="33"/>
      <c r="BXF5" s="33"/>
      <c r="BXG5" s="33"/>
      <c r="BXH5" s="33"/>
      <c r="BXI5" s="33"/>
      <c r="BXJ5" s="33"/>
      <c r="BXK5" s="33"/>
      <c r="BXL5" s="33"/>
      <c r="BXM5" s="33"/>
      <c r="BXN5" s="33"/>
      <c r="BXO5" s="33"/>
      <c r="BXP5" s="33"/>
      <c r="BXQ5" s="33"/>
      <c r="BXR5" s="33"/>
      <c r="BXS5" s="33"/>
      <c r="BXT5" s="33"/>
      <c r="BXU5" s="33"/>
      <c r="BXV5" s="33"/>
      <c r="BXW5" s="33"/>
      <c r="BXX5" s="33"/>
      <c r="BXY5" s="33"/>
      <c r="BXZ5" s="33"/>
      <c r="BYA5" s="33"/>
      <c r="BYB5" s="33"/>
      <c r="BYC5" s="33"/>
      <c r="BYD5" s="33"/>
      <c r="BYE5" s="33"/>
      <c r="BYF5" s="33"/>
      <c r="BYG5" s="33"/>
      <c r="BYH5" s="33"/>
      <c r="BYI5" s="33"/>
      <c r="BYJ5" s="33"/>
      <c r="BYK5" s="33"/>
      <c r="BYL5" s="33"/>
      <c r="BYM5" s="33"/>
      <c r="BYN5" s="33"/>
      <c r="BYO5" s="33"/>
      <c r="BYP5" s="33"/>
      <c r="BYQ5" s="33"/>
      <c r="BYR5" s="33"/>
      <c r="BYS5" s="33"/>
      <c r="BYT5" s="33"/>
      <c r="BYU5" s="33"/>
      <c r="BYV5" s="33"/>
      <c r="BYW5" s="33"/>
      <c r="BYX5" s="33"/>
      <c r="BYY5" s="33"/>
      <c r="BYZ5" s="33"/>
      <c r="BZA5" s="33"/>
      <c r="BZB5" s="33"/>
      <c r="BZC5" s="33"/>
      <c r="BZD5" s="33"/>
      <c r="BZE5" s="33"/>
      <c r="BZF5" s="33"/>
      <c r="BZG5" s="33"/>
      <c r="BZH5" s="33"/>
      <c r="BZI5" s="33"/>
      <c r="BZJ5" s="33"/>
      <c r="BZK5" s="33"/>
      <c r="BZL5" s="33"/>
      <c r="BZM5" s="33"/>
      <c r="BZN5" s="33"/>
      <c r="BZO5" s="33"/>
      <c r="BZP5" s="33"/>
      <c r="BZQ5" s="33"/>
      <c r="BZR5" s="33"/>
      <c r="BZS5" s="33"/>
      <c r="BZT5" s="33"/>
      <c r="BZU5" s="33"/>
      <c r="BZV5" s="33"/>
      <c r="BZW5" s="33"/>
      <c r="BZX5" s="33"/>
      <c r="BZY5" s="33"/>
      <c r="BZZ5" s="33"/>
      <c r="CAA5" s="33"/>
      <c r="CAB5" s="33"/>
      <c r="CAC5" s="33"/>
      <c r="CAD5" s="33"/>
      <c r="CAE5" s="33"/>
      <c r="CAF5" s="33"/>
      <c r="CAG5" s="33"/>
      <c r="CAH5" s="33"/>
      <c r="CAI5" s="33"/>
      <c r="CAJ5" s="33"/>
      <c r="CAK5" s="33"/>
      <c r="CAL5" s="33"/>
      <c r="CAM5" s="33"/>
      <c r="CAN5" s="33"/>
      <c r="CAO5" s="33"/>
      <c r="CAP5" s="33"/>
      <c r="CAQ5" s="33"/>
      <c r="CAR5" s="33"/>
      <c r="CAS5" s="33"/>
      <c r="CAT5" s="33"/>
      <c r="CAU5" s="33"/>
      <c r="CAV5" s="33"/>
      <c r="CAW5" s="33"/>
      <c r="CAX5" s="33"/>
      <c r="CAY5" s="33"/>
      <c r="CAZ5" s="33"/>
      <c r="CBA5" s="33"/>
      <c r="CBB5" s="33"/>
      <c r="CBC5" s="33"/>
      <c r="CBD5" s="33"/>
      <c r="CBE5" s="33"/>
      <c r="CBF5" s="33"/>
      <c r="CBG5" s="33"/>
      <c r="CBH5" s="33"/>
      <c r="CBI5" s="33"/>
      <c r="CBJ5" s="33"/>
      <c r="CBK5" s="33"/>
      <c r="CBL5" s="33"/>
      <c r="CBM5" s="33"/>
      <c r="CBN5" s="33"/>
      <c r="CBO5" s="33"/>
      <c r="CBP5" s="33"/>
      <c r="CBQ5" s="33"/>
      <c r="CBR5" s="33"/>
      <c r="CBS5" s="33"/>
      <c r="CBT5" s="33"/>
      <c r="CBU5" s="33"/>
      <c r="CBV5" s="33"/>
      <c r="CBW5" s="33"/>
      <c r="CBX5" s="33"/>
      <c r="CBY5" s="33"/>
      <c r="CBZ5" s="33"/>
      <c r="CCA5" s="33"/>
      <c r="CCB5" s="33"/>
      <c r="CCC5" s="33"/>
      <c r="CCD5" s="33"/>
      <c r="CCE5" s="33"/>
      <c r="CCF5" s="33"/>
      <c r="CCG5" s="33"/>
      <c r="CCH5" s="33"/>
      <c r="CCI5" s="33"/>
      <c r="CCJ5" s="33"/>
      <c r="CCK5" s="33"/>
      <c r="CCL5" s="33"/>
      <c r="CCM5" s="33"/>
      <c r="CCN5" s="33"/>
      <c r="CCO5" s="33"/>
      <c r="CCP5" s="33"/>
      <c r="CCQ5" s="33"/>
      <c r="CCR5" s="33"/>
      <c r="CCS5" s="33"/>
      <c r="CCT5" s="33"/>
      <c r="CCU5" s="33"/>
      <c r="CCV5" s="33"/>
      <c r="CCW5" s="33"/>
      <c r="CCX5" s="33"/>
      <c r="CCY5" s="33"/>
      <c r="CCZ5" s="33"/>
      <c r="CDA5" s="33"/>
      <c r="CDB5" s="33"/>
      <c r="CDC5" s="33"/>
      <c r="CDD5" s="33"/>
      <c r="CDE5" s="33"/>
      <c r="CDF5" s="33"/>
      <c r="CDG5" s="33"/>
      <c r="CDH5" s="33"/>
      <c r="CDI5" s="33"/>
      <c r="CDJ5" s="33"/>
      <c r="CDK5" s="33"/>
      <c r="CDL5" s="33"/>
      <c r="CDM5" s="33"/>
      <c r="CDN5" s="33"/>
      <c r="CDO5" s="33"/>
      <c r="CDP5" s="33"/>
      <c r="CDQ5" s="33"/>
      <c r="CDR5" s="33"/>
      <c r="CDS5" s="33"/>
      <c r="CDT5" s="33"/>
      <c r="CDU5" s="33"/>
      <c r="CDV5" s="33"/>
      <c r="CDW5" s="33"/>
      <c r="CDX5" s="33"/>
      <c r="CDY5" s="33"/>
      <c r="CDZ5" s="33"/>
      <c r="CEA5" s="33"/>
      <c r="CEB5" s="33"/>
      <c r="CEC5" s="33"/>
      <c r="CED5" s="33"/>
      <c r="CEE5" s="33"/>
      <c r="CEF5" s="33"/>
      <c r="CEG5" s="33"/>
      <c r="CEH5" s="33"/>
      <c r="CEI5" s="33"/>
      <c r="CEJ5" s="33"/>
      <c r="CEK5" s="33"/>
      <c r="CEL5" s="33"/>
      <c r="CEM5" s="33"/>
      <c r="CEN5" s="33"/>
      <c r="CEO5" s="33"/>
      <c r="CEP5" s="33"/>
      <c r="CEQ5" s="33"/>
      <c r="CER5" s="33"/>
      <c r="CES5" s="33"/>
      <c r="CET5" s="33"/>
      <c r="CEU5" s="33"/>
      <c r="CEV5" s="33"/>
      <c r="CEW5" s="33"/>
      <c r="CEX5" s="33"/>
      <c r="CEY5" s="33"/>
      <c r="CEZ5" s="33"/>
      <c r="CFA5" s="33"/>
      <c r="CFB5" s="33"/>
      <c r="CFC5" s="33"/>
      <c r="CFD5" s="33"/>
      <c r="CFE5" s="33"/>
      <c r="CFF5" s="33"/>
      <c r="CFG5" s="33"/>
      <c r="CFH5" s="33"/>
      <c r="CFI5" s="33"/>
      <c r="CFJ5" s="33"/>
      <c r="CFK5" s="33"/>
      <c r="CFL5" s="33"/>
      <c r="CFM5" s="33"/>
      <c r="CFN5" s="33"/>
      <c r="CFO5" s="33"/>
      <c r="CFP5" s="33"/>
      <c r="CFQ5" s="33"/>
      <c r="CFR5" s="33"/>
      <c r="CFS5" s="33"/>
      <c r="CFT5" s="33"/>
      <c r="CFU5" s="33"/>
      <c r="CFV5" s="33"/>
      <c r="CFW5" s="33"/>
      <c r="CFX5" s="33"/>
      <c r="CFY5" s="33"/>
      <c r="CFZ5" s="33"/>
      <c r="CGA5" s="33"/>
      <c r="CGB5" s="33"/>
      <c r="CGC5" s="33"/>
      <c r="CGD5" s="33"/>
      <c r="CGE5" s="33"/>
      <c r="CGF5" s="33"/>
      <c r="CGG5" s="33"/>
      <c r="CGH5" s="33"/>
      <c r="CGI5" s="33"/>
      <c r="CGJ5" s="33"/>
      <c r="CGK5" s="33"/>
      <c r="CGL5" s="33"/>
      <c r="CGM5" s="33"/>
      <c r="CGN5" s="33"/>
      <c r="CGO5" s="33"/>
      <c r="CGP5" s="33"/>
      <c r="CGQ5" s="33"/>
      <c r="CGR5" s="33"/>
      <c r="CGS5" s="33"/>
      <c r="CGT5" s="33"/>
      <c r="CGU5" s="33"/>
      <c r="CGV5" s="33"/>
      <c r="CGW5" s="33"/>
      <c r="CGX5" s="33"/>
      <c r="CGY5" s="33"/>
      <c r="CGZ5" s="33"/>
      <c r="CHA5" s="33"/>
      <c r="CHB5" s="33"/>
      <c r="CHC5" s="33"/>
      <c r="CHD5" s="33"/>
      <c r="CHE5" s="33"/>
      <c r="CHF5" s="33"/>
      <c r="CHG5" s="33"/>
      <c r="CHH5" s="33"/>
      <c r="CHI5" s="33"/>
      <c r="CHJ5" s="33"/>
      <c r="CHK5" s="33"/>
      <c r="CHL5" s="33"/>
      <c r="CHM5" s="33"/>
      <c r="CHN5" s="33"/>
      <c r="CHO5" s="33"/>
      <c r="CHP5" s="33"/>
      <c r="CHQ5" s="33"/>
      <c r="CHR5" s="33"/>
      <c r="CHS5" s="33"/>
      <c r="CHT5" s="33"/>
      <c r="CHU5" s="33"/>
      <c r="CHV5" s="33"/>
      <c r="CHW5" s="33"/>
      <c r="CHX5" s="33"/>
      <c r="CHY5" s="33"/>
      <c r="CHZ5" s="33"/>
      <c r="CIA5" s="33"/>
      <c r="CIB5" s="33"/>
      <c r="CIC5" s="33"/>
      <c r="CID5" s="33"/>
      <c r="CIE5" s="33"/>
      <c r="CIF5" s="33"/>
      <c r="CIG5" s="33"/>
      <c r="CIH5" s="33"/>
      <c r="CII5" s="33"/>
      <c r="CIJ5" s="33"/>
      <c r="CIK5" s="33"/>
      <c r="CIL5" s="33"/>
      <c r="CIM5" s="33"/>
      <c r="CIN5" s="33"/>
      <c r="CIO5" s="33"/>
      <c r="CIP5" s="33"/>
      <c r="CIQ5" s="33"/>
      <c r="CIR5" s="33"/>
      <c r="CIS5" s="33"/>
      <c r="CIT5" s="33"/>
      <c r="CIU5" s="33"/>
      <c r="CIV5" s="33"/>
      <c r="CIW5" s="33"/>
      <c r="CIX5" s="33"/>
      <c r="CIY5" s="33"/>
      <c r="CIZ5" s="33"/>
      <c r="CJA5" s="33"/>
      <c r="CJB5" s="33"/>
      <c r="CJC5" s="33"/>
      <c r="CJD5" s="33"/>
      <c r="CJE5" s="33"/>
      <c r="CJF5" s="33"/>
      <c r="CJG5" s="33"/>
      <c r="CJH5" s="33"/>
      <c r="CJI5" s="33"/>
      <c r="CJJ5" s="33"/>
      <c r="CJK5" s="33"/>
      <c r="CJL5" s="33"/>
      <c r="CJM5" s="33"/>
      <c r="CJN5" s="33"/>
      <c r="CJO5" s="33"/>
      <c r="CJP5" s="33"/>
      <c r="CJQ5" s="33"/>
      <c r="CJR5" s="33"/>
      <c r="CJS5" s="33"/>
      <c r="CJT5" s="33"/>
      <c r="CJU5" s="33"/>
      <c r="CJV5" s="33"/>
      <c r="CJW5" s="33"/>
      <c r="CJX5" s="33"/>
      <c r="CJY5" s="33"/>
      <c r="CJZ5" s="33"/>
      <c r="CKA5" s="33"/>
      <c r="CKB5" s="33"/>
      <c r="CKC5" s="33"/>
      <c r="CKD5" s="33"/>
      <c r="CKE5" s="33"/>
      <c r="CKF5" s="33"/>
      <c r="CKG5" s="33"/>
      <c r="CKH5" s="33"/>
      <c r="CKI5" s="33"/>
      <c r="CKJ5" s="33"/>
      <c r="CKK5" s="33"/>
      <c r="CKL5" s="33"/>
      <c r="CKM5" s="33"/>
      <c r="CKN5" s="33"/>
      <c r="CKO5" s="33"/>
      <c r="CKP5" s="33"/>
      <c r="CKQ5" s="33"/>
      <c r="CKR5" s="33"/>
      <c r="CKS5" s="33"/>
      <c r="CKT5" s="33"/>
      <c r="CKU5" s="33"/>
      <c r="CKV5" s="33"/>
      <c r="CKW5" s="33"/>
      <c r="CKX5" s="33"/>
      <c r="CKY5" s="33"/>
      <c r="CKZ5" s="33"/>
      <c r="CLA5" s="33"/>
      <c r="CLB5" s="33"/>
      <c r="CLC5" s="33"/>
      <c r="CLD5" s="33"/>
      <c r="CLE5" s="33"/>
      <c r="CLF5" s="33"/>
      <c r="CLG5" s="33"/>
      <c r="CLH5" s="33"/>
      <c r="CLI5" s="33"/>
      <c r="CLJ5" s="33"/>
      <c r="CLK5" s="33"/>
      <c r="CLL5" s="33"/>
      <c r="CLM5" s="33"/>
      <c r="CLN5" s="33"/>
      <c r="CLO5" s="33"/>
      <c r="CLP5" s="33"/>
      <c r="CLQ5" s="33"/>
      <c r="CLR5" s="33"/>
      <c r="CLS5" s="33"/>
      <c r="CLT5" s="33"/>
      <c r="CLU5" s="33"/>
      <c r="CLV5" s="33"/>
      <c r="CLW5" s="33"/>
      <c r="CLX5" s="33"/>
      <c r="CLY5" s="33"/>
      <c r="CLZ5" s="33"/>
      <c r="CMA5" s="33"/>
      <c r="CMB5" s="33"/>
      <c r="CMC5" s="33"/>
      <c r="CMD5" s="33"/>
      <c r="CME5" s="33"/>
      <c r="CMF5" s="33"/>
      <c r="CMG5" s="33"/>
      <c r="CMH5" s="33"/>
      <c r="CMI5" s="33"/>
      <c r="CMJ5" s="33"/>
      <c r="CMK5" s="33"/>
      <c r="CML5" s="33"/>
      <c r="CMM5" s="33"/>
      <c r="CMN5" s="33"/>
      <c r="CMO5" s="33"/>
      <c r="CMP5" s="33"/>
      <c r="CMQ5" s="33"/>
      <c r="CMR5" s="33"/>
      <c r="CMS5" s="33"/>
      <c r="CMT5" s="33"/>
      <c r="CMU5" s="33"/>
      <c r="CMV5" s="33"/>
      <c r="CMW5" s="33"/>
      <c r="CMX5" s="33"/>
      <c r="CMY5" s="33"/>
      <c r="CMZ5" s="33"/>
      <c r="CNA5" s="33"/>
      <c r="CNB5" s="33"/>
      <c r="CNC5" s="33"/>
      <c r="CND5" s="33"/>
      <c r="CNE5" s="33"/>
      <c r="CNF5" s="33"/>
      <c r="CNG5" s="33"/>
      <c r="CNH5" s="33"/>
      <c r="CNI5" s="33"/>
      <c r="CNJ5" s="33"/>
      <c r="CNK5" s="33"/>
      <c r="CNL5" s="33"/>
      <c r="CNM5" s="33"/>
      <c r="CNN5" s="33"/>
      <c r="CNO5" s="33"/>
      <c r="CNP5" s="33"/>
      <c r="CNQ5" s="33"/>
      <c r="CNR5" s="33"/>
      <c r="CNS5" s="33"/>
      <c r="CNT5" s="33"/>
      <c r="CNU5" s="33"/>
      <c r="CNV5" s="33"/>
      <c r="CNW5" s="33"/>
      <c r="CNX5" s="33"/>
      <c r="CNY5" s="33"/>
      <c r="CNZ5" s="33"/>
      <c r="COA5" s="33"/>
      <c r="COB5" s="33"/>
      <c r="COC5" s="33"/>
      <c r="COD5" s="33"/>
      <c r="COE5" s="33"/>
      <c r="COF5" s="33"/>
      <c r="COG5" s="33"/>
      <c r="COH5" s="33"/>
      <c r="COI5" s="33"/>
      <c r="COJ5" s="33"/>
      <c r="COK5" s="33"/>
      <c r="COL5" s="33"/>
      <c r="COM5" s="33"/>
      <c r="CON5" s="33"/>
      <c r="COO5" s="33"/>
      <c r="COP5" s="33"/>
      <c r="COQ5" s="33"/>
      <c r="COR5" s="33"/>
      <c r="COS5" s="33"/>
      <c r="COT5" s="33"/>
      <c r="COU5" s="33"/>
      <c r="COV5" s="33"/>
      <c r="COW5" s="33"/>
      <c r="COX5" s="33"/>
      <c r="COY5" s="33"/>
      <c r="COZ5" s="33"/>
      <c r="CPA5" s="33"/>
      <c r="CPB5" s="33"/>
      <c r="CPC5" s="33"/>
      <c r="CPD5" s="33"/>
      <c r="CPE5" s="33"/>
      <c r="CPF5" s="33"/>
      <c r="CPG5" s="33"/>
      <c r="CPH5" s="33"/>
      <c r="CPI5" s="33"/>
      <c r="CPJ5" s="33"/>
      <c r="CPK5" s="33"/>
      <c r="CPL5" s="33"/>
      <c r="CPM5" s="33"/>
      <c r="CPN5" s="33"/>
      <c r="CPO5" s="33"/>
      <c r="CPP5" s="33"/>
      <c r="CPQ5" s="33"/>
      <c r="CPR5" s="33"/>
      <c r="CPS5" s="33"/>
      <c r="CPT5" s="33"/>
      <c r="CPU5" s="33"/>
      <c r="CPV5" s="33"/>
      <c r="CPW5" s="33"/>
      <c r="CPX5" s="33"/>
      <c r="CPY5" s="33"/>
      <c r="CPZ5" s="33"/>
      <c r="CQA5" s="33"/>
      <c r="CQB5" s="33"/>
      <c r="CQC5" s="33"/>
      <c r="CQD5" s="33"/>
      <c r="CQE5" s="33"/>
      <c r="CQF5" s="33"/>
      <c r="CQG5" s="33"/>
      <c r="CQH5" s="33"/>
      <c r="CQI5" s="33"/>
      <c r="CQJ5" s="33"/>
      <c r="CQK5" s="33"/>
      <c r="CQL5" s="33"/>
      <c r="CQM5" s="33"/>
      <c r="CQN5" s="33"/>
      <c r="CQO5" s="33"/>
      <c r="CQP5" s="33"/>
      <c r="CQQ5" s="33"/>
      <c r="CQR5" s="33"/>
      <c r="CQS5" s="33"/>
      <c r="CQT5" s="33"/>
      <c r="CQU5" s="33"/>
      <c r="CQV5" s="33"/>
      <c r="CQW5" s="33"/>
      <c r="CQX5" s="33"/>
      <c r="CQY5" s="33"/>
      <c r="CQZ5" s="33"/>
      <c r="CRA5" s="33"/>
      <c r="CRB5" s="33"/>
      <c r="CRC5" s="33"/>
      <c r="CRD5" s="33"/>
      <c r="CRE5" s="33"/>
      <c r="CRF5" s="33"/>
      <c r="CRG5" s="33"/>
      <c r="CRH5" s="33"/>
      <c r="CRI5" s="33"/>
      <c r="CRJ5" s="33"/>
      <c r="CRK5" s="33"/>
      <c r="CRL5" s="33"/>
      <c r="CRM5" s="33"/>
      <c r="CRN5" s="33"/>
      <c r="CRO5" s="33"/>
      <c r="CRP5" s="33"/>
      <c r="CRQ5" s="33"/>
      <c r="CRR5" s="33"/>
      <c r="CRS5" s="33"/>
      <c r="CRT5" s="33"/>
      <c r="CRU5" s="33"/>
      <c r="CRV5" s="33"/>
      <c r="CRW5" s="33"/>
      <c r="CRX5" s="33"/>
      <c r="CRY5" s="33"/>
      <c r="CRZ5" s="33"/>
      <c r="CSA5" s="33"/>
      <c r="CSB5" s="33"/>
      <c r="CSC5" s="33"/>
      <c r="CSD5" s="33"/>
      <c r="CSE5" s="33"/>
      <c r="CSF5" s="33"/>
      <c r="CSG5" s="33"/>
      <c r="CSH5" s="33"/>
      <c r="CSI5" s="33"/>
      <c r="CSJ5" s="33"/>
      <c r="CSK5" s="33"/>
      <c r="CSL5" s="33"/>
      <c r="CSM5" s="33"/>
      <c r="CSN5" s="33"/>
      <c r="CSO5" s="33"/>
      <c r="CSP5" s="33"/>
      <c r="CSQ5" s="33"/>
      <c r="CSR5" s="33"/>
      <c r="CSS5" s="33"/>
      <c r="CST5" s="33"/>
      <c r="CSU5" s="33"/>
      <c r="CSV5" s="33"/>
      <c r="CSW5" s="33"/>
      <c r="CSX5" s="33"/>
      <c r="CSY5" s="33"/>
      <c r="CSZ5" s="33"/>
      <c r="CTA5" s="33"/>
      <c r="CTB5" s="33"/>
      <c r="CTC5" s="33"/>
      <c r="CTD5" s="33"/>
      <c r="CTE5" s="33"/>
      <c r="CTF5" s="33"/>
      <c r="CTG5" s="33"/>
      <c r="CTH5" s="33"/>
      <c r="CTI5" s="33"/>
      <c r="CTJ5" s="33"/>
      <c r="CTK5" s="33"/>
      <c r="CTL5" s="33"/>
      <c r="CTM5" s="33"/>
      <c r="CTN5" s="33"/>
      <c r="CTO5" s="33"/>
      <c r="CTP5" s="33"/>
      <c r="CTQ5" s="33"/>
      <c r="CTR5" s="33"/>
      <c r="CTS5" s="33"/>
      <c r="CTT5" s="33"/>
      <c r="CTU5" s="33"/>
      <c r="CTV5" s="33"/>
      <c r="CTW5" s="33"/>
      <c r="CTX5" s="33"/>
      <c r="CTY5" s="33"/>
      <c r="CTZ5" s="33"/>
      <c r="CUA5" s="33"/>
      <c r="CUB5" s="33"/>
      <c r="CUC5" s="33"/>
      <c r="CUD5" s="33"/>
      <c r="CUE5" s="33"/>
      <c r="CUF5" s="33"/>
      <c r="CUG5" s="33"/>
      <c r="CUH5" s="33"/>
      <c r="CUI5" s="33"/>
      <c r="CUJ5" s="33"/>
      <c r="CUK5" s="33"/>
      <c r="CUL5" s="33"/>
      <c r="CUM5" s="33"/>
      <c r="CUN5" s="33"/>
      <c r="CUO5" s="33"/>
      <c r="CUP5" s="33"/>
      <c r="CUQ5" s="33"/>
      <c r="CUR5" s="33"/>
      <c r="CUS5" s="33"/>
      <c r="CUT5" s="33"/>
      <c r="CUU5" s="33"/>
      <c r="CUV5" s="33"/>
      <c r="CUW5" s="33"/>
      <c r="CUX5" s="33"/>
      <c r="CUY5" s="33"/>
      <c r="CUZ5" s="33"/>
      <c r="CVA5" s="33"/>
      <c r="CVB5" s="33"/>
      <c r="CVC5" s="33"/>
      <c r="CVD5" s="33"/>
      <c r="CVE5" s="33"/>
      <c r="CVF5" s="33"/>
      <c r="CVG5" s="33"/>
      <c r="CVH5" s="33"/>
      <c r="CVI5" s="33"/>
      <c r="CVJ5" s="33"/>
      <c r="CVK5" s="33"/>
      <c r="CVL5" s="33"/>
      <c r="CVM5" s="33"/>
      <c r="CVN5" s="33"/>
      <c r="CVO5" s="33"/>
      <c r="CVP5" s="33"/>
      <c r="CVQ5" s="33"/>
      <c r="CVR5" s="33"/>
      <c r="CVS5" s="33"/>
      <c r="CVT5" s="33"/>
      <c r="CVU5" s="33"/>
      <c r="CVV5" s="33"/>
      <c r="CVW5" s="33"/>
      <c r="CVX5" s="33"/>
      <c r="CVY5" s="33"/>
      <c r="CVZ5" s="33"/>
      <c r="CWA5" s="33"/>
      <c r="CWB5" s="33"/>
      <c r="CWC5" s="33"/>
      <c r="CWD5" s="33"/>
      <c r="CWE5" s="33"/>
      <c r="CWF5" s="33"/>
      <c r="CWG5" s="33"/>
      <c r="CWH5" s="33"/>
      <c r="CWI5" s="33"/>
      <c r="CWJ5" s="33"/>
      <c r="CWK5" s="33"/>
      <c r="CWL5" s="33"/>
      <c r="CWM5" s="33"/>
      <c r="CWN5" s="33"/>
      <c r="CWO5" s="33"/>
      <c r="CWP5" s="33"/>
      <c r="CWQ5" s="33"/>
      <c r="CWR5" s="33"/>
      <c r="CWS5" s="33"/>
      <c r="CWT5" s="33"/>
      <c r="CWU5" s="33"/>
      <c r="CWV5" s="33"/>
      <c r="CWW5" s="33"/>
      <c r="CWX5" s="33"/>
      <c r="CWY5" s="33"/>
      <c r="CWZ5" s="33"/>
      <c r="CXA5" s="33"/>
      <c r="CXB5" s="33"/>
      <c r="CXC5" s="33"/>
      <c r="CXD5" s="33"/>
      <c r="CXE5" s="33"/>
      <c r="CXF5" s="33"/>
      <c r="CXG5" s="33"/>
      <c r="CXH5" s="33"/>
      <c r="CXI5" s="33"/>
      <c r="CXJ5" s="33"/>
      <c r="CXK5" s="33"/>
      <c r="CXL5" s="33"/>
      <c r="CXM5" s="33"/>
      <c r="CXN5" s="33"/>
      <c r="CXO5" s="33"/>
      <c r="CXP5" s="33"/>
      <c r="CXQ5" s="33"/>
      <c r="CXR5" s="33"/>
      <c r="CXS5" s="33"/>
      <c r="CXT5" s="33"/>
      <c r="CXU5" s="33"/>
      <c r="CXV5" s="33"/>
      <c r="CXW5" s="33"/>
      <c r="CXX5" s="33"/>
      <c r="CXY5" s="33"/>
      <c r="CXZ5" s="33"/>
      <c r="CYA5" s="33"/>
      <c r="CYB5" s="33"/>
      <c r="CYC5" s="33"/>
      <c r="CYD5" s="33"/>
      <c r="CYE5" s="33"/>
      <c r="CYF5" s="33"/>
      <c r="CYG5" s="33"/>
      <c r="CYH5" s="33"/>
      <c r="CYI5" s="33"/>
      <c r="CYJ5" s="33"/>
      <c r="CYK5" s="33"/>
      <c r="CYL5" s="33"/>
      <c r="CYM5" s="33"/>
      <c r="CYN5" s="33"/>
      <c r="CYO5" s="33"/>
      <c r="CYP5" s="33"/>
      <c r="CYQ5" s="33"/>
      <c r="CYR5" s="33"/>
      <c r="CYS5" s="33"/>
      <c r="CYT5" s="33"/>
      <c r="CYU5" s="33"/>
      <c r="CYV5" s="33"/>
      <c r="CYW5" s="33"/>
      <c r="CYX5" s="33"/>
      <c r="CYY5" s="33"/>
      <c r="CYZ5" s="33"/>
      <c r="CZA5" s="33"/>
      <c r="CZB5" s="33"/>
      <c r="CZC5" s="33"/>
      <c r="CZD5" s="33"/>
      <c r="CZE5" s="33"/>
      <c r="CZF5" s="33"/>
      <c r="CZG5" s="33"/>
      <c r="CZH5" s="33"/>
      <c r="CZI5" s="33"/>
      <c r="CZJ5" s="33"/>
      <c r="CZK5" s="33"/>
      <c r="CZL5" s="33"/>
      <c r="CZM5" s="33"/>
      <c r="CZN5" s="33"/>
      <c r="CZO5" s="33"/>
      <c r="CZP5" s="33"/>
      <c r="CZQ5" s="33"/>
      <c r="CZR5" s="33"/>
      <c r="CZS5" s="33"/>
      <c r="CZT5" s="33"/>
      <c r="CZU5" s="33"/>
      <c r="CZV5" s="33"/>
      <c r="CZW5" s="33"/>
      <c r="CZX5" s="33"/>
      <c r="CZY5" s="33"/>
      <c r="CZZ5" s="33"/>
      <c r="DAA5" s="33"/>
      <c r="DAB5" s="33"/>
      <c r="DAC5" s="33"/>
      <c r="DAD5" s="33"/>
      <c r="DAE5" s="33"/>
      <c r="DAF5" s="33"/>
      <c r="DAG5" s="33"/>
      <c r="DAH5" s="33"/>
      <c r="DAI5" s="33"/>
      <c r="DAJ5" s="33"/>
      <c r="DAK5" s="33"/>
      <c r="DAL5" s="33"/>
      <c r="DAM5" s="33"/>
      <c r="DAN5" s="33"/>
      <c r="DAO5" s="33"/>
      <c r="DAP5" s="33"/>
      <c r="DAQ5" s="33"/>
      <c r="DAR5" s="33"/>
      <c r="DAS5" s="33"/>
      <c r="DAT5" s="33"/>
      <c r="DAU5" s="33"/>
      <c r="DAV5" s="33"/>
      <c r="DAW5" s="33"/>
      <c r="DAX5" s="33"/>
      <c r="DAY5" s="33"/>
      <c r="DAZ5" s="33"/>
      <c r="DBA5" s="33"/>
      <c r="DBB5" s="33"/>
      <c r="DBC5" s="33"/>
      <c r="DBD5" s="33"/>
      <c r="DBE5" s="33"/>
      <c r="DBF5" s="33"/>
      <c r="DBG5" s="33"/>
      <c r="DBH5" s="33"/>
      <c r="DBI5" s="33"/>
      <c r="DBJ5" s="33"/>
      <c r="DBK5" s="33"/>
      <c r="DBL5" s="33"/>
      <c r="DBM5" s="33"/>
      <c r="DBN5" s="33"/>
      <c r="DBO5" s="33"/>
      <c r="DBP5" s="33"/>
      <c r="DBQ5" s="33"/>
      <c r="DBR5" s="33"/>
      <c r="DBS5" s="33"/>
      <c r="DBT5" s="33"/>
      <c r="DBU5" s="33"/>
      <c r="DBV5" s="33"/>
      <c r="DBW5" s="33"/>
      <c r="DBX5" s="33"/>
      <c r="DBY5" s="33"/>
      <c r="DBZ5" s="33"/>
      <c r="DCA5" s="33"/>
      <c r="DCB5" s="33"/>
      <c r="DCC5" s="33"/>
      <c r="DCD5" s="33"/>
      <c r="DCE5" s="33"/>
      <c r="DCF5" s="33"/>
      <c r="DCG5" s="33"/>
      <c r="DCH5" s="33"/>
      <c r="DCI5" s="33"/>
      <c r="DCJ5" s="33"/>
      <c r="DCK5" s="33"/>
      <c r="DCL5" s="33"/>
      <c r="DCM5" s="33"/>
      <c r="DCN5" s="33"/>
      <c r="DCO5" s="33"/>
      <c r="DCP5" s="33"/>
      <c r="DCQ5" s="33"/>
      <c r="DCR5" s="33"/>
      <c r="DCS5" s="33"/>
      <c r="DCT5" s="33"/>
      <c r="DCU5" s="33"/>
      <c r="DCV5" s="33"/>
      <c r="DCW5" s="33"/>
      <c r="DCX5" s="33"/>
      <c r="DCY5" s="33"/>
      <c r="DCZ5" s="33"/>
      <c r="DDA5" s="33"/>
      <c r="DDB5" s="33"/>
      <c r="DDC5" s="33"/>
      <c r="DDD5" s="33"/>
      <c r="DDE5" s="33"/>
      <c r="DDF5" s="33"/>
      <c r="DDG5" s="33"/>
      <c r="DDH5" s="33"/>
      <c r="DDI5" s="33"/>
      <c r="DDJ5" s="33"/>
      <c r="DDK5" s="33"/>
      <c r="DDL5" s="33"/>
      <c r="DDM5" s="33"/>
      <c r="DDN5" s="33"/>
      <c r="DDO5" s="33"/>
      <c r="DDP5" s="33"/>
      <c r="DDQ5" s="33"/>
      <c r="DDR5" s="33"/>
      <c r="DDS5" s="33"/>
      <c r="DDT5" s="33"/>
      <c r="DDU5" s="33"/>
      <c r="DDV5" s="33"/>
      <c r="DDW5" s="33"/>
      <c r="DDX5" s="33"/>
      <c r="DDY5" s="33"/>
      <c r="DDZ5" s="33"/>
      <c r="DEA5" s="33"/>
      <c r="DEB5" s="33"/>
      <c r="DEC5" s="33"/>
      <c r="DED5" s="33"/>
      <c r="DEE5" s="33"/>
      <c r="DEF5" s="33"/>
      <c r="DEG5" s="33"/>
      <c r="DEH5" s="33"/>
      <c r="DEI5" s="33"/>
      <c r="DEJ5" s="33"/>
      <c r="DEK5" s="33"/>
      <c r="DEL5" s="33"/>
      <c r="DEM5" s="33"/>
      <c r="DEN5" s="33"/>
      <c r="DEO5" s="33"/>
      <c r="DEP5" s="33"/>
      <c r="DEQ5" s="33"/>
      <c r="DER5" s="33"/>
      <c r="DES5" s="33"/>
      <c r="DET5" s="33"/>
      <c r="DEU5" s="33"/>
      <c r="DEV5" s="33"/>
      <c r="DEW5" s="33"/>
      <c r="DEX5" s="33"/>
      <c r="DEY5" s="33"/>
      <c r="DEZ5" s="33"/>
      <c r="DFA5" s="33"/>
      <c r="DFB5" s="33"/>
      <c r="DFC5" s="33"/>
      <c r="DFD5" s="33"/>
      <c r="DFE5" s="33"/>
      <c r="DFF5" s="33"/>
      <c r="DFG5" s="33"/>
      <c r="DFH5" s="33"/>
      <c r="DFI5" s="33"/>
      <c r="DFJ5" s="33"/>
      <c r="DFK5" s="33"/>
      <c r="DFL5" s="33"/>
      <c r="DFM5" s="33"/>
      <c r="DFN5" s="33"/>
      <c r="DFO5" s="33"/>
      <c r="DFP5" s="33"/>
      <c r="DFQ5" s="33"/>
      <c r="DFR5" s="33"/>
      <c r="DFS5" s="33"/>
      <c r="DFT5" s="33"/>
      <c r="DFU5" s="33"/>
      <c r="DFV5" s="33"/>
      <c r="DFW5" s="33"/>
      <c r="DFX5" s="33"/>
      <c r="DFY5" s="33"/>
      <c r="DFZ5" s="33"/>
      <c r="DGA5" s="33"/>
      <c r="DGB5" s="33"/>
      <c r="DGC5" s="33"/>
      <c r="DGD5" s="33"/>
      <c r="DGE5" s="33"/>
      <c r="DGF5" s="33"/>
      <c r="DGG5" s="33"/>
      <c r="DGH5" s="33"/>
      <c r="DGI5" s="33"/>
      <c r="DGJ5" s="33"/>
      <c r="DGK5" s="33"/>
      <c r="DGL5" s="33"/>
      <c r="DGM5" s="33"/>
      <c r="DGN5" s="33"/>
      <c r="DGO5" s="33"/>
      <c r="DGP5" s="33"/>
      <c r="DGQ5" s="33"/>
      <c r="DGR5" s="33"/>
      <c r="DGS5" s="33"/>
      <c r="DGT5" s="33"/>
      <c r="DGU5" s="33"/>
      <c r="DGV5" s="33"/>
      <c r="DGW5" s="33"/>
      <c r="DGX5" s="33"/>
      <c r="DGY5" s="33"/>
      <c r="DGZ5" s="33"/>
      <c r="DHA5" s="33"/>
      <c r="DHB5" s="33"/>
      <c r="DHC5" s="33"/>
      <c r="DHD5" s="33"/>
      <c r="DHE5" s="33"/>
      <c r="DHF5" s="33"/>
      <c r="DHG5" s="33"/>
      <c r="DHH5" s="33"/>
      <c r="DHI5" s="33"/>
      <c r="DHJ5" s="33"/>
      <c r="DHK5" s="33"/>
      <c r="DHL5" s="33"/>
      <c r="DHM5" s="33"/>
      <c r="DHN5" s="33"/>
      <c r="DHO5" s="33"/>
      <c r="DHP5" s="33"/>
      <c r="DHQ5" s="33"/>
      <c r="DHR5" s="33"/>
      <c r="DHS5" s="33"/>
      <c r="DHT5" s="33"/>
      <c r="DHU5" s="33"/>
      <c r="DHV5" s="33"/>
      <c r="DHW5" s="33"/>
      <c r="DHX5" s="33"/>
      <c r="DHY5" s="33"/>
      <c r="DHZ5" s="33"/>
      <c r="DIA5" s="33"/>
      <c r="DIB5" s="33"/>
      <c r="DIC5" s="33"/>
      <c r="DID5" s="33"/>
      <c r="DIE5" s="33"/>
      <c r="DIF5" s="33"/>
      <c r="DIG5" s="33"/>
      <c r="DIH5" s="33"/>
      <c r="DII5" s="33"/>
      <c r="DIJ5" s="33"/>
      <c r="DIK5" s="33"/>
      <c r="DIL5" s="33"/>
      <c r="DIM5" s="33"/>
      <c r="DIN5" s="33"/>
      <c r="DIO5" s="33"/>
      <c r="DIP5" s="33"/>
      <c r="DIQ5" s="33"/>
      <c r="DIR5" s="33"/>
      <c r="DIS5" s="33"/>
      <c r="DIT5" s="33"/>
      <c r="DIU5" s="33"/>
      <c r="DIV5" s="33"/>
      <c r="DIW5" s="33"/>
      <c r="DIX5" s="33"/>
      <c r="DIY5" s="33"/>
      <c r="DIZ5" s="33"/>
      <c r="DJA5" s="33"/>
      <c r="DJB5" s="33"/>
      <c r="DJC5" s="33"/>
      <c r="DJD5" s="33"/>
      <c r="DJE5" s="33"/>
      <c r="DJF5" s="33"/>
      <c r="DJG5" s="33"/>
      <c r="DJH5" s="33"/>
      <c r="DJI5" s="33"/>
      <c r="DJJ5" s="33"/>
      <c r="DJK5" s="33"/>
      <c r="DJL5" s="33"/>
      <c r="DJM5" s="33"/>
      <c r="DJN5" s="33"/>
      <c r="DJO5" s="33"/>
      <c r="DJP5" s="33"/>
      <c r="DJQ5" s="33"/>
      <c r="DJR5" s="33"/>
      <c r="DJS5" s="33"/>
      <c r="DJT5" s="33"/>
      <c r="DJU5" s="33"/>
      <c r="DJV5" s="33"/>
      <c r="DJW5" s="33"/>
      <c r="DJX5" s="33"/>
      <c r="DJY5" s="33"/>
      <c r="DJZ5" s="33"/>
      <c r="DKA5" s="33"/>
      <c r="DKB5" s="33"/>
      <c r="DKC5" s="33"/>
      <c r="DKD5" s="33"/>
      <c r="DKE5" s="33"/>
      <c r="DKF5" s="33"/>
      <c r="DKG5" s="33"/>
      <c r="DKH5" s="33"/>
      <c r="DKI5" s="33"/>
      <c r="DKJ5" s="33"/>
      <c r="DKK5" s="33"/>
      <c r="DKL5" s="33"/>
      <c r="DKM5" s="33"/>
      <c r="DKN5" s="33"/>
      <c r="DKO5" s="33"/>
      <c r="DKP5" s="33"/>
      <c r="DKQ5" s="33"/>
      <c r="DKR5" s="33"/>
      <c r="DKS5" s="33"/>
      <c r="DKT5" s="33"/>
      <c r="DKU5" s="33"/>
      <c r="DKV5" s="33"/>
      <c r="DKW5" s="33"/>
      <c r="DKX5" s="33"/>
      <c r="DKY5" s="33"/>
      <c r="DKZ5" s="33"/>
      <c r="DLA5" s="33"/>
      <c r="DLB5" s="33"/>
      <c r="DLC5" s="33"/>
      <c r="DLD5" s="33"/>
      <c r="DLE5" s="33"/>
      <c r="DLF5" s="33"/>
      <c r="DLG5" s="33"/>
      <c r="DLH5" s="33"/>
      <c r="DLI5" s="33"/>
      <c r="DLJ5" s="33"/>
      <c r="DLK5" s="33"/>
      <c r="DLL5" s="33"/>
      <c r="DLM5" s="33"/>
      <c r="DLN5" s="33"/>
      <c r="DLO5" s="33"/>
      <c r="DLP5" s="33"/>
      <c r="DLQ5" s="33"/>
      <c r="DLR5" s="33"/>
      <c r="DLS5" s="33"/>
      <c r="DLT5" s="33"/>
      <c r="DLU5" s="33"/>
      <c r="DLV5" s="33"/>
      <c r="DLW5" s="33"/>
      <c r="DLX5" s="33"/>
      <c r="DLY5" s="33"/>
      <c r="DLZ5" s="33"/>
      <c r="DMA5" s="33"/>
      <c r="DMB5" s="33"/>
      <c r="DMC5" s="33"/>
      <c r="DMD5" s="33"/>
      <c r="DME5" s="33"/>
      <c r="DMF5" s="33"/>
      <c r="DMG5" s="33"/>
      <c r="DMH5" s="33"/>
      <c r="DMI5" s="33"/>
      <c r="DMJ5" s="33"/>
      <c r="DMK5" s="33"/>
      <c r="DML5" s="33"/>
      <c r="DMM5" s="33"/>
      <c r="DMN5" s="33"/>
      <c r="DMO5" s="33"/>
      <c r="DMP5" s="33"/>
      <c r="DMQ5" s="33"/>
      <c r="DMR5" s="33"/>
      <c r="DMS5" s="33"/>
      <c r="DMT5" s="33"/>
      <c r="DMU5" s="33"/>
      <c r="DMV5" s="33"/>
      <c r="DMW5" s="33"/>
      <c r="DMX5" s="33"/>
      <c r="DMY5" s="33"/>
      <c r="DMZ5" s="33"/>
      <c r="DNA5" s="33"/>
      <c r="DNB5" s="33"/>
      <c r="DNC5" s="33"/>
      <c r="DND5" s="33"/>
      <c r="DNE5" s="33"/>
      <c r="DNF5" s="33"/>
      <c r="DNG5" s="33"/>
      <c r="DNH5" s="33"/>
      <c r="DNI5" s="33"/>
      <c r="DNJ5" s="33"/>
      <c r="DNK5" s="33"/>
      <c r="DNL5" s="33"/>
      <c r="DNM5" s="33"/>
      <c r="DNN5" s="33"/>
      <c r="DNO5" s="33"/>
      <c r="DNP5" s="33"/>
      <c r="DNQ5" s="33"/>
      <c r="DNR5" s="33"/>
      <c r="DNS5" s="33"/>
      <c r="DNT5" s="33"/>
      <c r="DNU5" s="33"/>
      <c r="DNV5" s="33"/>
      <c r="DNW5" s="33"/>
      <c r="DNX5" s="33"/>
      <c r="DNY5" s="33"/>
      <c r="DNZ5" s="33"/>
      <c r="DOA5" s="33"/>
      <c r="DOB5" s="33"/>
      <c r="DOC5" s="33"/>
      <c r="DOD5" s="33"/>
      <c r="DOE5" s="33"/>
      <c r="DOF5" s="33"/>
      <c r="DOG5" s="33"/>
      <c r="DOH5" s="33"/>
      <c r="DOI5" s="33"/>
      <c r="DOJ5" s="33"/>
      <c r="DOK5" s="33"/>
      <c r="DOL5" s="33"/>
      <c r="DOM5" s="33"/>
      <c r="DON5" s="33"/>
      <c r="DOO5" s="33"/>
      <c r="DOP5" s="33"/>
      <c r="DOQ5" s="33"/>
      <c r="DOR5" s="33"/>
      <c r="DOS5" s="33"/>
      <c r="DOT5" s="33"/>
      <c r="DOU5" s="33"/>
      <c r="DOV5" s="33"/>
      <c r="DOW5" s="33"/>
      <c r="DOX5" s="33"/>
      <c r="DOY5" s="33"/>
      <c r="DOZ5" s="33"/>
      <c r="DPA5" s="33"/>
      <c r="DPB5" s="33"/>
      <c r="DPC5" s="33"/>
      <c r="DPD5" s="33"/>
      <c r="DPE5" s="33"/>
      <c r="DPF5" s="33"/>
      <c r="DPG5" s="33"/>
      <c r="DPH5" s="33"/>
      <c r="DPI5" s="33"/>
      <c r="DPJ5" s="33"/>
      <c r="DPK5" s="33"/>
      <c r="DPL5" s="33"/>
      <c r="DPM5" s="33"/>
      <c r="DPN5" s="33"/>
      <c r="DPO5" s="33"/>
      <c r="DPP5" s="33"/>
      <c r="DPQ5" s="33"/>
      <c r="DPR5" s="33"/>
      <c r="DPS5" s="33"/>
      <c r="DPT5" s="33"/>
      <c r="DPU5" s="33"/>
      <c r="DPV5" s="33"/>
      <c r="DPW5" s="33"/>
      <c r="DPX5" s="33"/>
      <c r="DPY5" s="33"/>
      <c r="DPZ5" s="33"/>
      <c r="DQA5" s="33"/>
      <c r="DQB5" s="33"/>
      <c r="DQC5" s="33"/>
      <c r="DQD5" s="33"/>
      <c r="DQE5" s="33"/>
      <c r="DQF5" s="33"/>
      <c r="DQG5" s="33"/>
      <c r="DQH5" s="33"/>
      <c r="DQI5" s="33"/>
      <c r="DQJ5" s="33"/>
      <c r="DQK5" s="33"/>
      <c r="DQL5" s="33"/>
      <c r="DQM5" s="33"/>
      <c r="DQN5" s="33"/>
      <c r="DQO5" s="33"/>
      <c r="DQP5" s="33"/>
      <c r="DQQ5" s="33"/>
      <c r="DQR5" s="33"/>
      <c r="DQS5" s="33"/>
      <c r="DQT5" s="33"/>
      <c r="DQU5" s="33"/>
      <c r="DQV5" s="33"/>
      <c r="DQW5" s="33"/>
      <c r="DQX5" s="33"/>
      <c r="DQY5" s="33"/>
      <c r="DQZ5" s="33"/>
      <c r="DRA5" s="33"/>
      <c r="DRB5" s="33"/>
      <c r="DRC5" s="33"/>
      <c r="DRD5" s="33"/>
      <c r="DRE5" s="33"/>
      <c r="DRF5" s="33"/>
      <c r="DRG5" s="33"/>
      <c r="DRH5" s="33"/>
      <c r="DRI5" s="33"/>
      <c r="DRJ5" s="33"/>
      <c r="DRK5" s="33"/>
      <c r="DRL5" s="33"/>
      <c r="DRM5" s="33"/>
      <c r="DRN5" s="33"/>
      <c r="DRO5" s="33"/>
      <c r="DRP5" s="33"/>
      <c r="DRQ5" s="33"/>
      <c r="DRR5" s="33"/>
      <c r="DRS5" s="33"/>
      <c r="DRT5" s="33"/>
      <c r="DRU5" s="33"/>
      <c r="DRV5" s="33"/>
      <c r="DRW5" s="33"/>
      <c r="DRX5" s="33"/>
      <c r="DRY5" s="33"/>
      <c r="DRZ5" s="33"/>
      <c r="DSA5" s="33"/>
      <c r="DSB5" s="33"/>
      <c r="DSC5" s="33"/>
      <c r="DSD5" s="33"/>
      <c r="DSE5" s="33"/>
      <c r="DSF5" s="33"/>
      <c r="DSG5" s="33"/>
      <c r="DSH5" s="33"/>
      <c r="DSI5" s="33"/>
      <c r="DSJ5" s="33"/>
      <c r="DSK5" s="33"/>
      <c r="DSL5" s="33"/>
      <c r="DSM5" s="33"/>
      <c r="DSN5" s="33"/>
      <c r="DSO5" s="33"/>
      <c r="DSP5" s="33"/>
      <c r="DSQ5" s="33"/>
      <c r="DSR5" s="33"/>
      <c r="DSS5" s="33"/>
      <c r="DST5" s="33"/>
      <c r="DSU5" s="33"/>
      <c r="DSV5" s="33"/>
      <c r="DSW5" s="33"/>
      <c r="DSX5" s="33"/>
      <c r="DSY5" s="33"/>
      <c r="DSZ5" s="33"/>
      <c r="DTA5" s="33"/>
      <c r="DTB5" s="33"/>
      <c r="DTC5" s="33"/>
      <c r="DTD5" s="33"/>
      <c r="DTE5" s="33"/>
      <c r="DTF5" s="33"/>
      <c r="DTG5" s="33"/>
      <c r="DTH5" s="33"/>
      <c r="DTI5" s="33"/>
      <c r="DTJ5" s="33"/>
      <c r="DTK5" s="33"/>
      <c r="DTL5" s="33"/>
      <c r="DTM5" s="33"/>
      <c r="DTN5" s="33"/>
      <c r="DTO5" s="33"/>
      <c r="DTP5" s="33"/>
      <c r="DTQ5" s="33"/>
      <c r="DTR5" s="33"/>
      <c r="DTS5" s="33"/>
      <c r="DTT5" s="33"/>
      <c r="DTU5" s="33"/>
      <c r="DTV5" s="33"/>
      <c r="DTW5" s="33"/>
      <c r="DTX5" s="33"/>
      <c r="DTY5" s="33"/>
      <c r="DTZ5" s="33"/>
      <c r="DUA5" s="33"/>
      <c r="DUB5" s="33"/>
      <c r="DUC5" s="33"/>
      <c r="DUD5" s="33"/>
      <c r="DUE5" s="33"/>
      <c r="DUF5" s="33"/>
      <c r="DUG5" s="33"/>
      <c r="DUH5" s="33"/>
      <c r="DUI5" s="33"/>
      <c r="DUJ5" s="33"/>
      <c r="DUK5" s="33"/>
      <c r="DUL5" s="33"/>
      <c r="DUM5" s="33"/>
      <c r="DUN5" s="33"/>
      <c r="DUO5" s="33"/>
      <c r="DUP5" s="33"/>
      <c r="DUQ5" s="33"/>
      <c r="DUR5" s="33"/>
      <c r="DUS5" s="33"/>
      <c r="DUT5" s="33"/>
      <c r="DUU5" s="33"/>
      <c r="DUV5" s="33"/>
      <c r="DUW5" s="33"/>
      <c r="DUX5" s="33"/>
      <c r="DUY5" s="33"/>
      <c r="DUZ5" s="33"/>
      <c r="DVA5" s="33"/>
      <c r="DVB5" s="33"/>
      <c r="DVC5" s="33"/>
      <c r="DVD5" s="33"/>
      <c r="DVE5" s="33"/>
      <c r="DVF5" s="33"/>
      <c r="DVG5" s="33"/>
      <c r="DVH5" s="33"/>
      <c r="DVI5" s="33"/>
      <c r="DVJ5" s="33"/>
      <c r="DVK5" s="33"/>
      <c r="DVL5" s="33"/>
      <c r="DVM5" s="33"/>
      <c r="DVN5" s="33"/>
      <c r="DVO5" s="33"/>
      <c r="DVP5" s="33"/>
      <c r="DVQ5" s="33"/>
      <c r="DVR5" s="33"/>
      <c r="DVS5" s="33"/>
      <c r="DVT5" s="33"/>
      <c r="DVU5" s="33"/>
      <c r="DVV5" s="33"/>
      <c r="DVW5" s="33"/>
      <c r="DVX5" s="33"/>
      <c r="DVY5" s="33"/>
      <c r="DVZ5" s="33"/>
      <c r="DWA5" s="33"/>
      <c r="DWB5" s="33"/>
      <c r="DWC5" s="33"/>
      <c r="DWD5" s="33"/>
      <c r="DWE5" s="33"/>
      <c r="DWF5" s="33"/>
      <c r="DWG5" s="33"/>
      <c r="DWH5" s="33"/>
      <c r="DWI5" s="33"/>
      <c r="DWJ5" s="33"/>
      <c r="DWK5" s="33"/>
      <c r="DWL5" s="33"/>
      <c r="DWM5" s="33"/>
      <c r="DWN5" s="33"/>
      <c r="DWO5" s="33"/>
      <c r="DWP5" s="33"/>
      <c r="DWQ5" s="33"/>
      <c r="DWR5" s="33"/>
      <c r="DWS5" s="33"/>
      <c r="DWT5" s="33"/>
      <c r="DWU5" s="33"/>
      <c r="DWV5" s="33"/>
      <c r="DWW5" s="33"/>
      <c r="DWX5" s="33"/>
      <c r="DWY5" s="33"/>
      <c r="DWZ5" s="33"/>
      <c r="DXA5" s="33"/>
      <c r="DXB5" s="33"/>
      <c r="DXC5" s="33"/>
      <c r="DXD5" s="33"/>
      <c r="DXE5" s="33"/>
      <c r="DXF5" s="33"/>
      <c r="DXG5" s="33"/>
      <c r="DXH5" s="33"/>
      <c r="DXI5" s="33"/>
      <c r="DXJ5" s="33"/>
      <c r="DXK5" s="33"/>
      <c r="DXL5" s="33"/>
      <c r="DXM5" s="33"/>
      <c r="DXN5" s="33"/>
      <c r="DXO5" s="33"/>
      <c r="DXP5" s="33"/>
      <c r="DXQ5" s="33"/>
      <c r="DXR5" s="33"/>
      <c r="DXS5" s="33"/>
      <c r="DXT5" s="33"/>
      <c r="DXU5" s="33"/>
      <c r="DXV5" s="33"/>
      <c r="DXW5" s="33"/>
      <c r="DXX5" s="33"/>
      <c r="DXY5" s="33"/>
      <c r="DXZ5" s="33"/>
      <c r="DYA5" s="33"/>
      <c r="DYB5" s="33"/>
      <c r="DYC5" s="33"/>
      <c r="DYD5" s="33"/>
      <c r="DYE5" s="33"/>
      <c r="DYF5" s="33"/>
      <c r="DYG5" s="33"/>
      <c r="DYH5" s="33"/>
      <c r="DYI5" s="33"/>
      <c r="DYJ5" s="33"/>
      <c r="DYK5" s="33"/>
      <c r="DYL5" s="33"/>
      <c r="DYM5" s="33"/>
      <c r="DYN5" s="33"/>
      <c r="DYO5" s="33"/>
      <c r="DYP5" s="33"/>
      <c r="DYQ5" s="33"/>
      <c r="DYR5" s="33"/>
      <c r="DYS5" s="33"/>
      <c r="DYT5" s="33"/>
      <c r="DYU5" s="33"/>
      <c r="DYV5" s="33"/>
      <c r="DYW5" s="33"/>
      <c r="DYX5" s="33"/>
      <c r="DYY5" s="33"/>
      <c r="DYZ5" s="33"/>
      <c r="DZA5" s="33"/>
      <c r="DZB5" s="33"/>
      <c r="DZC5" s="33"/>
      <c r="DZD5" s="33"/>
      <c r="DZE5" s="33"/>
      <c r="DZF5" s="33"/>
      <c r="DZG5" s="33"/>
      <c r="DZH5" s="33"/>
      <c r="DZI5" s="33"/>
      <c r="DZJ5" s="33"/>
      <c r="DZK5" s="33"/>
      <c r="DZL5" s="33"/>
      <c r="DZM5" s="33"/>
      <c r="DZN5" s="33"/>
      <c r="DZO5" s="33"/>
      <c r="DZP5" s="33"/>
      <c r="DZQ5" s="33"/>
      <c r="DZR5" s="33"/>
      <c r="DZS5" s="33"/>
      <c r="DZT5" s="33"/>
      <c r="DZU5" s="33"/>
      <c r="DZV5" s="33"/>
      <c r="DZW5" s="33"/>
      <c r="DZX5" s="33"/>
      <c r="DZY5" s="33"/>
      <c r="DZZ5" s="33"/>
      <c r="EAA5" s="33"/>
      <c r="EAB5" s="33"/>
      <c r="EAC5" s="33"/>
      <c r="EAD5" s="33"/>
      <c r="EAE5" s="33"/>
      <c r="EAF5" s="33"/>
      <c r="EAG5" s="33"/>
      <c r="EAH5" s="33"/>
      <c r="EAI5" s="33"/>
      <c r="EAJ5" s="33"/>
      <c r="EAK5" s="33"/>
      <c r="EAL5" s="33"/>
      <c r="EAM5" s="33"/>
      <c r="EAN5" s="33"/>
      <c r="EAO5" s="33"/>
      <c r="EAP5" s="33"/>
      <c r="EAQ5" s="33"/>
      <c r="EAR5" s="33"/>
      <c r="EAS5" s="33"/>
      <c r="EAT5" s="33"/>
      <c r="EAU5" s="33"/>
      <c r="EAV5" s="33"/>
      <c r="EAW5" s="33"/>
      <c r="EAX5" s="33"/>
      <c r="EAY5" s="33"/>
      <c r="EAZ5" s="33"/>
      <c r="EBA5" s="33"/>
      <c r="EBB5" s="33"/>
      <c r="EBC5" s="33"/>
      <c r="EBD5" s="33"/>
      <c r="EBE5" s="33"/>
      <c r="EBF5" s="33"/>
      <c r="EBG5" s="33"/>
      <c r="EBH5" s="33"/>
      <c r="EBI5" s="33"/>
      <c r="EBJ5" s="33"/>
      <c r="EBK5" s="33"/>
      <c r="EBL5" s="33"/>
      <c r="EBM5" s="33"/>
      <c r="EBN5" s="33"/>
      <c r="EBO5" s="33"/>
      <c r="EBP5" s="33"/>
      <c r="EBQ5" s="33"/>
      <c r="EBR5" s="33"/>
      <c r="EBS5" s="33"/>
      <c r="EBT5" s="33"/>
      <c r="EBU5" s="33"/>
      <c r="EBV5" s="33"/>
      <c r="EBW5" s="33"/>
      <c r="EBX5" s="33"/>
      <c r="EBY5" s="33"/>
      <c r="EBZ5" s="33"/>
      <c r="ECA5" s="33"/>
      <c r="ECB5" s="33"/>
      <c r="ECC5" s="33"/>
      <c r="ECD5" s="33"/>
      <c r="ECE5" s="33"/>
      <c r="ECF5" s="33"/>
      <c r="ECG5" s="33"/>
      <c r="ECH5" s="33"/>
      <c r="ECI5" s="33"/>
      <c r="ECJ5" s="33"/>
      <c r="ECK5" s="33"/>
      <c r="ECL5" s="33"/>
      <c r="ECM5" s="33"/>
      <c r="ECN5" s="33"/>
      <c r="ECO5" s="33"/>
      <c r="ECP5" s="33"/>
      <c r="ECQ5" s="33"/>
      <c r="ECR5" s="33"/>
      <c r="ECS5" s="33"/>
      <c r="ECT5" s="33"/>
      <c r="ECU5" s="33"/>
      <c r="ECV5" s="33"/>
      <c r="ECW5" s="33"/>
      <c r="ECX5" s="33"/>
      <c r="ECY5" s="33"/>
      <c r="ECZ5" s="33"/>
      <c r="EDA5" s="33"/>
      <c r="EDB5" s="33"/>
      <c r="EDC5" s="33"/>
      <c r="EDD5" s="33"/>
      <c r="EDE5" s="33"/>
      <c r="EDF5" s="33"/>
      <c r="EDG5" s="33"/>
      <c r="EDH5" s="33"/>
      <c r="EDI5" s="33"/>
      <c r="EDJ5" s="33"/>
      <c r="EDK5" s="33"/>
      <c r="EDL5" s="33"/>
      <c r="EDM5" s="33"/>
      <c r="EDN5" s="33"/>
      <c r="EDO5" s="33"/>
      <c r="EDP5" s="33"/>
      <c r="EDQ5" s="33"/>
      <c r="EDR5" s="33"/>
      <c r="EDS5" s="33"/>
      <c r="EDT5" s="33"/>
      <c r="EDU5" s="33"/>
      <c r="EDV5" s="33"/>
      <c r="EDW5" s="33"/>
      <c r="EDX5" s="33"/>
      <c r="EDY5" s="33"/>
      <c r="EDZ5" s="33"/>
      <c r="EEA5" s="33"/>
      <c r="EEB5" s="33"/>
      <c r="EEC5" s="33"/>
      <c r="EED5" s="33"/>
      <c r="EEE5" s="33"/>
      <c r="EEF5" s="33"/>
      <c r="EEG5" s="33"/>
      <c r="EEH5" s="33"/>
      <c r="EEI5" s="33"/>
      <c r="EEJ5" s="33"/>
      <c r="EEK5" s="33"/>
      <c r="EEL5" s="33"/>
      <c r="EEM5" s="33"/>
      <c r="EEN5" s="33"/>
      <c r="EEO5" s="33"/>
      <c r="EEP5" s="33"/>
      <c r="EEQ5" s="33"/>
      <c r="EER5" s="33"/>
      <c r="EES5" s="33"/>
      <c r="EET5" s="33"/>
      <c r="EEU5" s="33"/>
      <c r="EEV5" s="33"/>
      <c r="EEW5" s="33"/>
      <c r="EEX5" s="33"/>
      <c r="EEY5" s="33"/>
      <c r="EEZ5" s="33"/>
      <c r="EFA5" s="33"/>
      <c r="EFB5" s="33"/>
      <c r="EFC5" s="33"/>
      <c r="EFD5" s="33"/>
      <c r="EFE5" s="33"/>
      <c r="EFF5" s="33"/>
      <c r="EFG5" s="33"/>
      <c r="EFH5" s="33"/>
      <c r="EFI5" s="33"/>
      <c r="EFJ5" s="33"/>
      <c r="EFK5" s="33"/>
      <c r="EFL5" s="33"/>
      <c r="EFM5" s="33"/>
      <c r="EFN5" s="33"/>
      <c r="EFO5" s="33"/>
      <c r="EFP5" s="33"/>
      <c r="EFQ5" s="33"/>
      <c r="EFR5" s="33"/>
      <c r="EFS5" s="33"/>
      <c r="EFT5" s="33"/>
      <c r="EFU5" s="33"/>
      <c r="EFV5" s="33"/>
      <c r="EFW5" s="33"/>
      <c r="EFX5" s="33"/>
      <c r="EFY5" s="33"/>
      <c r="EFZ5" s="33"/>
      <c r="EGA5" s="33"/>
      <c r="EGB5" s="33"/>
      <c r="EGC5" s="33"/>
      <c r="EGD5" s="33"/>
      <c r="EGE5" s="33"/>
      <c r="EGF5" s="33"/>
      <c r="EGG5" s="33"/>
      <c r="EGH5" s="33"/>
      <c r="EGI5" s="33"/>
      <c r="EGJ5" s="33"/>
      <c r="EGK5" s="33"/>
      <c r="EGL5" s="33"/>
      <c r="EGM5" s="33"/>
      <c r="EGN5" s="33"/>
      <c r="EGO5" s="33"/>
      <c r="EGP5" s="33"/>
      <c r="EGQ5" s="33"/>
      <c r="EGR5" s="33"/>
      <c r="EGS5" s="33"/>
      <c r="EGT5" s="33"/>
      <c r="EGU5" s="33"/>
      <c r="EGV5" s="33"/>
      <c r="EGW5" s="33"/>
      <c r="EGX5" s="33"/>
      <c r="EGY5" s="33"/>
      <c r="EGZ5" s="33"/>
      <c r="EHA5" s="33"/>
      <c r="EHB5" s="33"/>
      <c r="EHC5" s="33"/>
      <c r="EHD5" s="33"/>
      <c r="EHE5" s="33"/>
      <c r="EHF5" s="33"/>
      <c r="EHG5" s="33"/>
      <c r="EHH5" s="33"/>
      <c r="EHI5" s="33"/>
      <c r="EHJ5" s="33"/>
      <c r="EHK5" s="33"/>
      <c r="EHL5" s="33"/>
      <c r="EHM5" s="33"/>
      <c r="EHN5" s="33"/>
      <c r="EHO5" s="33"/>
      <c r="EHP5" s="33"/>
      <c r="EHQ5" s="33"/>
      <c r="EHR5" s="33"/>
      <c r="EHS5" s="33"/>
      <c r="EHT5" s="33"/>
      <c r="EHU5" s="33"/>
      <c r="EHV5" s="33"/>
      <c r="EHW5" s="33"/>
      <c r="EHX5" s="33"/>
      <c r="EHY5" s="33"/>
      <c r="EHZ5" s="33"/>
      <c r="EIA5" s="33"/>
      <c r="EIB5" s="33"/>
      <c r="EIC5" s="33"/>
      <c r="EID5" s="33"/>
      <c r="EIE5" s="33"/>
      <c r="EIF5" s="33"/>
      <c r="EIG5" s="33"/>
      <c r="EIH5" s="33"/>
      <c r="EII5" s="33"/>
      <c r="EIJ5" s="33"/>
      <c r="EIK5" s="33"/>
      <c r="EIL5" s="33"/>
      <c r="EIM5" s="33"/>
      <c r="EIN5" s="33"/>
      <c r="EIO5" s="33"/>
      <c r="EIP5" s="33"/>
      <c r="EIQ5" s="33"/>
      <c r="EIR5" s="33"/>
      <c r="EIS5" s="33"/>
      <c r="EIT5" s="33"/>
      <c r="EIU5" s="33"/>
      <c r="EIV5" s="33"/>
      <c r="EIW5" s="33"/>
      <c r="EIX5" s="33"/>
      <c r="EIY5" s="33"/>
      <c r="EIZ5" s="33"/>
      <c r="EJA5" s="33"/>
      <c r="EJB5" s="33"/>
      <c r="EJC5" s="33"/>
      <c r="EJD5" s="33"/>
      <c r="EJE5" s="33"/>
      <c r="EJF5" s="33"/>
      <c r="EJG5" s="33"/>
      <c r="EJH5" s="33"/>
      <c r="EJI5" s="33"/>
      <c r="EJJ5" s="33"/>
      <c r="EJK5" s="33"/>
      <c r="EJL5" s="33"/>
      <c r="EJM5" s="33"/>
      <c r="EJN5" s="33"/>
      <c r="EJO5" s="33"/>
      <c r="EJP5" s="33"/>
      <c r="EJQ5" s="33"/>
      <c r="EJR5" s="33"/>
      <c r="EJS5" s="33"/>
      <c r="EJT5" s="33"/>
      <c r="EJU5" s="33"/>
      <c r="EJV5" s="33"/>
      <c r="EJW5" s="33"/>
      <c r="EJX5" s="33"/>
      <c r="EJY5" s="33"/>
      <c r="EJZ5" s="33"/>
      <c r="EKA5" s="33"/>
      <c r="EKB5" s="33"/>
      <c r="EKC5" s="33"/>
      <c r="EKD5" s="33"/>
      <c r="EKE5" s="33"/>
      <c r="EKF5" s="33"/>
      <c r="EKG5" s="33"/>
      <c r="EKH5" s="33"/>
      <c r="EKI5" s="33"/>
      <c r="EKJ5" s="33"/>
      <c r="EKK5" s="33"/>
      <c r="EKL5" s="33"/>
      <c r="EKM5" s="33"/>
      <c r="EKN5" s="33"/>
      <c r="EKO5" s="33"/>
      <c r="EKP5" s="33"/>
      <c r="EKQ5" s="33"/>
      <c r="EKR5" s="33"/>
      <c r="EKS5" s="33"/>
      <c r="EKT5" s="33"/>
      <c r="EKU5" s="33"/>
      <c r="EKV5" s="33"/>
      <c r="EKW5" s="33"/>
      <c r="EKX5" s="33"/>
      <c r="EKY5" s="33"/>
      <c r="EKZ5" s="33"/>
      <c r="ELA5" s="33"/>
      <c r="ELB5" s="33"/>
      <c r="ELC5" s="33"/>
      <c r="ELD5" s="33"/>
      <c r="ELE5" s="33"/>
      <c r="ELF5" s="33"/>
      <c r="ELG5" s="33"/>
      <c r="ELH5" s="33"/>
      <c r="ELI5" s="33"/>
      <c r="ELJ5" s="33"/>
      <c r="ELK5" s="33"/>
      <c r="ELL5" s="33"/>
      <c r="ELM5" s="33"/>
      <c r="ELN5" s="33"/>
      <c r="ELO5" s="33"/>
      <c r="ELP5" s="33"/>
      <c r="ELQ5" s="33"/>
      <c r="ELR5" s="33"/>
      <c r="ELS5" s="33"/>
      <c r="ELT5" s="33"/>
      <c r="ELU5" s="33"/>
      <c r="ELV5" s="33"/>
      <c r="ELW5" s="33"/>
      <c r="ELX5" s="33"/>
      <c r="ELY5" s="33"/>
      <c r="ELZ5" s="33"/>
      <c r="EMA5" s="33"/>
      <c r="EMB5" s="33"/>
      <c r="EMC5" s="33"/>
      <c r="EMD5" s="33"/>
      <c r="EME5" s="33"/>
      <c r="EMF5" s="33"/>
      <c r="EMG5" s="33"/>
      <c r="EMH5" s="33"/>
      <c r="EMI5" s="33"/>
      <c r="EMJ5" s="33"/>
      <c r="EMK5" s="33"/>
      <c r="EML5" s="33"/>
      <c r="EMM5" s="33"/>
      <c r="EMN5" s="33"/>
      <c r="EMO5" s="33"/>
      <c r="EMP5" s="33"/>
      <c r="EMQ5" s="33"/>
      <c r="EMR5" s="33"/>
      <c r="EMS5" s="33"/>
      <c r="EMT5" s="33"/>
      <c r="EMU5" s="33"/>
      <c r="EMV5" s="33"/>
      <c r="EMW5" s="33"/>
      <c r="EMX5" s="33"/>
      <c r="EMY5" s="33"/>
      <c r="EMZ5" s="33"/>
      <c r="ENA5" s="33"/>
      <c r="ENB5" s="33"/>
      <c r="ENC5" s="33"/>
      <c r="END5" s="33"/>
      <c r="ENE5" s="33"/>
      <c r="ENF5" s="33"/>
      <c r="ENG5" s="33"/>
      <c r="ENH5" s="33"/>
      <c r="ENI5" s="33"/>
      <c r="ENJ5" s="33"/>
      <c r="ENK5" s="33"/>
      <c r="ENL5" s="33"/>
      <c r="ENM5" s="33"/>
      <c r="ENN5" s="33"/>
      <c r="ENO5" s="33"/>
      <c r="ENP5" s="33"/>
      <c r="ENQ5" s="33"/>
      <c r="ENR5" s="33"/>
      <c r="ENS5" s="33"/>
      <c r="ENT5" s="33"/>
      <c r="ENU5" s="33"/>
      <c r="ENV5" s="33"/>
      <c r="ENW5" s="33"/>
      <c r="ENX5" s="33"/>
      <c r="ENY5" s="33"/>
      <c r="ENZ5" s="33"/>
      <c r="EOA5" s="33"/>
      <c r="EOB5" s="33"/>
      <c r="EOC5" s="33"/>
      <c r="EOD5" s="33"/>
      <c r="EOE5" s="33"/>
      <c r="EOF5" s="33"/>
      <c r="EOG5" s="33"/>
      <c r="EOH5" s="33"/>
      <c r="EOI5" s="33"/>
      <c r="EOJ5" s="33"/>
      <c r="EOK5" s="33"/>
      <c r="EOL5" s="33"/>
      <c r="EOM5" s="33"/>
      <c r="EON5" s="33"/>
      <c r="EOO5" s="33"/>
      <c r="EOP5" s="33"/>
      <c r="EOQ5" s="33"/>
      <c r="EOR5" s="33"/>
      <c r="EOS5" s="33"/>
      <c r="EOT5" s="33"/>
      <c r="EOU5" s="33"/>
      <c r="EOV5" s="33"/>
      <c r="EOW5" s="33"/>
      <c r="EOX5" s="33"/>
      <c r="EOY5" s="33"/>
      <c r="EOZ5" s="33"/>
      <c r="EPA5" s="33"/>
      <c r="EPB5" s="33"/>
      <c r="EPC5" s="33"/>
      <c r="EPD5" s="33"/>
      <c r="EPE5" s="33"/>
      <c r="EPF5" s="33"/>
      <c r="EPG5" s="33"/>
      <c r="EPH5" s="33"/>
      <c r="EPI5" s="33"/>
      <c r="EPJ5" s="33"/>
      <c r="EPK5" s="33"/>
      <c r="EPL5" s="33"/>
      <c r="EPM5" s="33"/>
      <c r="EPN5" s="33"/>
      <c r="EPO5" s="33"/>
      <c r="EPP5" s="33"/>
      <c r="EPQ5" s="33"/>
      <c r="EPR5" s="33"/>
      <c r="EPS5" s="33"/>
      <c r="EPT5" s="33"/>
      <c r="EPU5" s="33"/>
      <c r="EPV5" s="33"/>
      <c r="EPW5" s="33"/>
      <c r="EPX5" s="33"/>
      <c r="EPY5" s="33"/>
      <c r="EPZ5" s="33"/>
      <c r="EQA5" s="33"/>
      <c r="EQB5" s="33"/>
      <c r="EQC5" s="33"/>
      <c r="EQD5" s="33"/>
      <c r="EQE5" s="33"/>
      <c r="EQF5" s="33"/>
      <c r="EQG5" s="33"/>
      <c r="EQH5" s="33"/>
      <c r="EQI5" s="33"/>
      <c r="EQJ5" s="33"/>
      <c r="EQK5" s="33"/>
      <c r="EQL5" s="33"/>
      <c r="EQM5" s="33"/>
      <c r="EQN5" s="33"/>
      <c r="EQO5" s="33"/>
      <c r="EQP5" s="33"/>
      <c r="EQQ5" s="33"/>
      <c r="EQR5" s="33"/>
      <c r="EQS5" s="33"/>
      <c r="EQT5" s="33"/>
      <c r="EQU5" s="33"/>
      <c r="EQV5" s="33"/>
      <c r="EQW5" s="33"/>
      <c r="EQX5" s="33"/>
      <c r="EQY5" s="33"/>
      <c r="EQZ5" s="33"/>
      <c r="ERA5" s="33"/>
      <c r="ERB5" s="33"/>
      <c r="ERC5" s="33"/>
      <c r="ERD5" s="33"/>
      <c r="ERE5" s="33"/>
      <c r="ERF5" s="33"/>
      <c r="ERG5" s="33"/>
      <c r="ERH5" s="33"/>
      <c r="ERI5" s="33"/>
      <c r="ERJ5" s="33"/>
      <c r="ERK5" s="33"/>
      <c r="ERL5" s="33"/>
      <c r="ERM5" s="33"/>
      <c r="ERN5" s="33"/>
      <c r="ERO5" s="33"/>
      <c r="ERP5" s="33"/>
      <c r="ERQ5" s="33"/>
      <c r="ERR5" s="33"/>
      <c r="ERS5" s="33"/>
      <c r="ERT5" s="33"/>
      <c r="ERU5" s="33"/>
      <c r="ERV5" s="33"/>
      <c r="ERW5" s="33"/>
      <c r="ERX5" s="33"/>
      <c r="ERY5" s="33"/>
      <c r="ERZ5" s="33"/>
      <c r="ESA5" s="33"/>
      <c r="ESB5" s="33"/>
      <c r="ESC5" s="33"/>
      <c r="ESD5" s="33"/>
      <c r="ESE5" s="33"/>
      <c r="ESF5" s="33"/>
      <c r="ESG5" s="33"/>
      <c r="ESH5" s="33"/>
      <c r="ESI5" s="33"/>
      <c r="ESJ5" s="33"/>
      <c r="ESK5" s="33"/>
      <c r="ESL5" s="33"/>
      <c r="ESM5" s="33"/>
      <c r="ESN5" s="33"/>
      <c r="ESO5" s="33"/>
      <c r="ESP5" s="33"/>
      <c r="ESQ5" s="33"/>
      <c r="ESR5" s="33"/>
      <c r="ESS5" s="33"/>
      <c r="EST5" s="33"/>
      <c r="ESU5" s="33"/>
      <c r="ESV5" s="33"/>
      <c r="ESW5" s="33"/>
      <c r="ESX5" s="33"/>
      <c r="ESY5" s="33"/>
      <c r="ESZ5" s="33"/>
      <c r="ETA5" s="33"/>
      <c r="ETB5" s="33"/>
      <c r="ETC5" s="33"/>
      <c r="ETD5" s="33"/>
      <c r="ETE5" s="33"/>
      <c r="ETF5" s="33"/>
      <c r="ETG5" s="33"/>
      <c r="ETH5" s="33"/>
      <c r="ETI5" s="33"/>
      <c r="ETJ5" s="33"/>
      <c r="ETK5" s="33"/>
      <c r="ETL5" s="33"/>
      <c r="ETM5" s="33"/>
      <c r="ETN5" s="33"/>
      <c r="ETO5" s="33"/>
      <c r="ETP5" s="33"/>
      <c r="ETQ5" s="33"/>
      <c r="ETR5" s="33"/>
      <c r="ETS5" s="33"/>
      <c r="ETT5" s="33"/>
      <c r="ETU5" s="33"/>
      <c r="ETV5" s="33"/>
      <c r="ETW5" s="33"/>
      <c r="ETX5" s="33"/>
      <c r="ETY5" s="33"/>
      <c r="ETZ5" s="33"/>
      <c r="EUA5" s="33"/>
      <c r="EUB5" s="33"/>
      <c r="EUC5" s="33"/>
      <c r="EUD5" s="33"/>
      <c r="EUE5" s="33"/>
      <c r="EUF5" s="33"/>
      <c r="EUG5" s="33"/>
      <c r="EUH5" s="33"/>
      <c r="EUI5" s="33"/>
      <c r="EUJ5" s="33"/>
      <c r="EUK5" s="33"/>
      <c r="EUL5" s="33"/>
      <c r="EUM5" s="33"/>
      <c r="EUN5" s="33"/>
      <c r="EUO5" s="33"/>
      <c r="EUP5" s="33"/>
      <c r="EUQ5" s="33"/>
      <c r="EUR5" s="33"/>
      <c r="EUS5" s="33"/>
      <c r="EUT5" s="33"/>
      <c r="EUU5" s="33"/>
      <c r="EUV5" s="33"/>
      <c r="EUW5" s="33"/>
      <c r="EUX5" s="33"/>
      <c r="EUY5" s="33"/>
      <c r="EUZ5" s="33"/>
      <c r="EVA5" s="33"/>
      <c r="EVB5" s="33"/>
      <c r="EVC5" s="33"/>
      <c r="EVD5" s="33"/>
      <c r="EVE5" s="33"/>
      <c r="EVF5" s="33"/>
      <c r="EVG5" s="33"/>
      <c r="EVH5" s="33"/>
      <c r="EVI5" s="33"/>
      <c r="EVJ5" s="33"/>
      <c r="EVK5" s="33"/>
      <c r="EVL5" s="33"/>
      <c r="EVM5" s="33"/>
      <c r="EVN5" s="33"/>
      <c r="EVO5" s="33"/>
      <c r="EVP5" s="33"/>
      <c r="EVQ5" s="33"/>
      <c r="EVR5" s="33"/>
      <c r="EVS5" s="33"/>
      <c r="EVT5" s="33"/>
      <c r="EVU5" s="33"/>
      <c r="EVV5" s="33"/>
      <c r="EVW5" s="33"/>
      <c r="EVX5" s="33"/>
      <c r="EVY5" s="33"/>
      <c r="EVZ5" s="33"/>
      <c r="EWA5" s="33"/>
      <c r="EWB5" s="33"/>
      <c r="EWC5" s="33"/>
      <c r="EWD5" s="33"/>
      <c r="EWE5" s="33"/>
      <c r="EWF5" s="33"/>
      <c r="EWG5" s="33"/>
      <c r="EWH5" s="33"/>
      <c r="EWI5" s="33"/>
      <c r="EWJ5" s="33"/>
      <c r="EWK5" s="33"/>
      <c r="EWL5" s="33"/>
      <c r="EWM5" s="33"/>
      <c r="EWN5" s="33"/>
      <c r="EWO5" s="33"/>
      <c r="EWP5" s="33"/>
      <c r="EWQ5" s="33"/>
      <c r="EWR5" s="33"/>
      <c r="EWS5" s="33"/>
      <c r="EWT5" s="33"/>
      <c r="EWU5" s="33"/>
      <c r="EWV5" s="33"/>
      <c r="EWW5" s="33"/>
      <c r="EWX5" s="33"/>
      <c r="EWY5" s="33"/>
      <c r="EWZ5" s="33"/>
      <c r="EXA5" s="33"/>
      <c r="EXB5" s="33"/>
      <c r="EXC5" s="33"/>
      <c r="EXD5" s="33"/>
      <c r="EXE5" s="33"/>
      <c r="EXF5" s="33"/>
      <c r="EXG5" s="33"/>
      <c r="EXH5" s="33"/>
      <c r="EXI5" s="33"/>
      <c r="EXJ5" s="33"/>
      <c r="EXK5" s="33"/>
      <c r="EXL5" s="33"/>
      <c r="EXM5" s="33"/>
      <c r="EXN5" s="33"/>
      <c r="EXO5" s="33"/>
      <c r="EXP5" s="33"/>
      <c r="EXQ5" s="33"/>
      <c r="EXR5" s="33"/>
      <c r="EXS5" s="33"/>
      <c r="EXT5" s="33"/>
      <c r="EXU5" s="33"/>
      <c r="EXV5" s="33"/>
      <c r="EXW5" s="33"/>
      <c r="EXX5" s="33"/>
      <c r="EXY5" s="33"/>
      <c r="EXZ5" s="33"/>
      <c r="EYA5" s="33"/>
      <c r="EYB5" s="33"/>
      <c r="EYC5" s="33"/>
      <c r="EYD5" s="33"/>
      <c r="EYE5" s="33"/>
      <c r="EYF5" s="33"/>
      <c r="EYG5" s="33"/>
      <c r="EYH5" s="33"/>
      <c r="EYI5" s="33"/>
      <c r="EYJ5" s="33"/>
      <c r="EYK5" s="33"/>
      <c r="EYL5" s="33"/>
      <c r="EYM5" s="33"/>
      <c r="EYN5" s="33"/>
      <c r="EYO5" s="33"/>
      <c r="EYP5" s="33"/>
      <c r="EYQ5" s="33"/>
      <c r="EYR5" s="33"/>
      <c r="EYS5" s="33"/>
      <c r="EYT5" s="33"/>
      <c r="EYU5" s="33"/>
      <c r="EYV5" s="33"/>
      <c r="EYW5" s="33"/>
      <c r="EYX5" s="33"/>
      <c r="EYY5" s="33"/>
      <c r="EYZ5" s="33"/>
      <c r="EZA5" s="33"/>
      <c r="EZB5" s="33"/>
      <c r="EZC5" s="33"/>
      <c r="EZD5" s="33"/>
      <c r="EZE5" s="33"/>
      <c r="EZF5" s="33"/>
      <c r="EZG5" s="33"/>
      <c r="EZH5" s="33"/>
      <c r="EZI5" s="33"/>
      <c r="EZJ5" s="33"/>
      <c r="EZK5" s="33"/>
      <c r="EZL5" s="33"/>
      <c r="EZM5" s="33"/>
      <c r="EZN5" s="33"/>
      <c r="EZO5" s="33"/>
      <c r="EZP5" s="33"/>
      <c r="EZQ5" s="33"/>
      <c r="EZR5" s="33"/>
      <c r="EZS5" s="33"/>
      <c r="EZT5" s="33"/>
      <c r="EZU5" s="33"/>
      <c r="EZV5" s="33"/>
      <c r="EZW5" s="33"/>
      <c r="EZX5" s="33"/>
      <c r="EZY5" s="33"/>
      <c r="EZZ5" s="33"/>
      <c r="FAA5" s="33"/>
      <c r="FAB5" s="33"/>
      <c r="FAC5" s="33"/>
      <c r="FAD5" s="33"/>
      <c r="FAE5" s="33"/>
      <c r="FAF5" s="33"/>
      <c r="FAG5" s="33"/>
      <c r="FAH5" s="33"/>
      <c r="FAI5" s="33"/>
      <c r="FAJ5" s="33"/>
      <c r="FAK5" s="33"/>
      <c r="FAL5" s="33"/>
      <c r="FAM5" s="33"/>
      <c r="FAN5" s="33"/>
      <c r="FAO5" s="33"/>
      <c r="FAP5" s="33"/>
      <c r="FAQ5" s="33"/>
      <c r="FAR5" s="33"/>
      <c r="FAS5" s="33"/>
      <c r="FAT5" s="33"/>
      <c r="FAU5" s="33"/>
      <c r="FAV5" s="33"/>
      <c r="FAW5" s="33"/>
      <c r="FAX5" s="33"/>
      <c r="FAY5" s="33"/>
      <c r="FAZ5" s="33"/>
      <c r="FBA5" s="33"/>
      <c r="FBB5" s="33"/>
      <c r="FBC5" s="33"/>
      <c r="FBD5" s="33"/>
      <c r="FBE5" s="33"/>
      <c r="FBF5" s="33"/>
      <c r="FBG5" s="33"/>
      <c r="FBH5" s="33"/>
      <c r="FBI5" s="33"/>
      <c r="FBJ5" s="33"/>
      <c r="FBK5" s="33"/>
      <c r="FBL5" s="33"/>
      <c r="FBM5" s="33"/>
      <c r="FBN5" s="33"/>
      <c r="FBO5" s="33"/>
      <c r="FBP5" s="33"/>
      <c r="FBQ5" s="33"/>
      <c r="FBR5" s="33"/>
      <c r="FBS5" s="33"/>
      <c r="FBT5" s="33"/>
      <c r="FBU5" s="33"/>
      <c r="FBV5" s="33"/>
      <c r="FBW5" s="33"/>
      <c r="FBX5" s="33"/>
      <c r="FBY5" s="33"/>
      <c r="FBZ5" s="33"/>
      <c r="FCA5" s="33"/>
      <c r="FCB5" s="33"/>
      <c r="FCC5" s="33"/>
      <c r="FCD5" s="33"/>
      <c r="FCE5" s="33"/>
      <c r="FCF5" s="33"/>
      <c r="FCG5" s="33"/>
      <c r="FCH5" s="33"/>
      <c r="FCI5" s="33"/>
      <c r="FCJ5" s="33"/>
      <c r="FCK5" s="33"/>
      <c r="FCL5" s="33"/>
      <c r="FCM5" s="33"/>
      <c r="FCN5" s="33"/>
      <c r="FCO5" s="33"/>
      <c r="FCP5" s="33"/>
      <c r="FCQ5" s="33"/>
      <c r="FCR5" s="33"/>
      <c r="FCS5" s="33"/>
      <c r="FCT5" s="33"/>
      <c r="FCU5" s="33"/>
      <c r="FCV5" s="33"/>
      <c r="FCW5" s="33"/>
      <c r="FCX5" s="33"/>
      <c r="FCY5" s="33"/>
      <c r="FCZ5" s="33"/>
      <c r="FDA5" s="33"/>
      <c r="FDB5" s="33"/>
      <c r="FDC5" s="33"/>
      <c r="FDD5" s="33"/>
      <c r="FDE5" s="33"/>
      <c r="FDF5" s="33"/>
      <c r="FDG5" s="33"/>
      <c r="FDH5" s="33"/>
      <c r="FDI5" s="33"/>
      <c r="FDJ5" s="33"/>
      <c r="FDK5" s="33"/>
      <c r="FDL5" s="33"/>
      <c r="FDM5" s="33"/>
      <c r="FDN5" s="33"/>
      <c r="FDO5" s="33"/>
      <c r="FDP5" s="33"/>
      <c r="FDQ5" s="33"/>
      <c r="FDR5" s="33"/>
      <c r="FDS5" s="33"/>
      <c r="FDT5" s="33"/>
      <c r="FDU5" s="33"/>
      <c r="FDV5" s="33"/>
      <c r="FDW5" s="33"/>
      <c r="FDX5" s="33"/>
      <c r="FDY5" s="33"/>
      <c r="FDZ5" s="33"/>
      <c r="FEA5" s="33"/>
      <c r="FEB5" s="33"/>
      <c r="FEC5" s="33"/>
      <c r="FED5" s="33"/>
      <c r="FEE5" s="33"/>
      <c r="FEF5" s="33"/>
      <c r="FEG5" s="33"/>
      <c r="FEH5" s="33"/>
      <c r="FEI5" s="33"/>
      <c r="FEJ5" s="33"/>
      <c r="FEK5" s="33"/>
      <c r="FEL5" s="33"/>
      <c r="FEM5" s="33"/>
      <c r="FEN5" s="33"/>
      <c r="FEO5" s="33"/>
      <c r="FEP5" s="33"/>
      <c r="FEQ5" s="33"/>
      <c r="FER5" s="33"/>
      <c r="FES5" s="33"/>
      <c r="FET5" s="33"/>
      <c r="FEU5" s="33"/>
      <c r="FEV5" s="33"/>
      <c r="FEW5" s="33"/>
      <c r="FEX5" s="33"/>
      <c r="FEY5" s="33"/>
      <c r="FEZ5" s="33"/>
      <c r="FFA5" s="33"/>
      <c r="FFB5" s="33"/>
      <c r="FFC5" s="33"/>
      <c r="FFD5" s="33"/>
      <c r="FFE5" s="33"/>
      <c r="FFF5" s="33"/>
      <c r="FFG5" s="33"/>
      <c r="FFH5" s="33"/>
      <c r="FFI5" s="33"/>
      <c r="FFJ5" s="33"/>
      <c r="FFK5" s="33"/>
      <c r="FFL5" s="33"/>
      <c r="FFM5" s="33"/>
      <c r="FFN5" s="33"/>
      <c r="FFO5" s="33"/>
      <c r="FFP5" s="33"/>
      <c r="FFQ5" s="33"/>
      <c r="FFR5" s="33"/>
      <c r="FFS5" s="33"/>
      <c r="FFT5" s="33"/>
      <c r="FFU5" s="33"/>
      <c r="FFV5" s="33"/>
      <c r="FFW5" s="33"/>
      <c r="FFX5" s="33"/>
      <c r="FFY5" s="33"/>
      <c r="FFZ5" s="33"/>
      <c r="FGA5" s="33"/>
      <c r="FGB5" s="33"/>
      <c r="FGC5" s="33"/>
      <c r="FGD5" s="33"/>
      <c r="FGE5" s="33"/>
      <c r="FGF5" s="33"/>
      <c r="FGG5" s="33"/>
      <c r="FGH5" s="33"/>
      <c r="FGI5" s="33"/>
      <c r="FGJ5" s="33"/>
      <c r="FGK5" s="33"/>
      <c r="FGL5" s="33"/>
      <c r="FGM5" s="33"/>
      <c r="FGN5" s="33"/>
      <c r="FGO5" s="33"/>
      <c r="FGP5" s="33"/>
      <c r="FGQ5" s="33"/>
      <c r="FGR5" s="33"/>
      <c r="FGS5" s="33"/>
      <c r="FGT5" s="33"/>
      <c r="FGU5" s="33"/>
      <c r="FGV5" s="33"/>
      <c r="FGW5" s="33"/>
      <c r="FGX5" s="33"/>
      <c r="FGY5" s="33"/>
      <c r="FGZ5" s="33"/>
      <c r="FHA5" s="33"/>
      <c r="FHB5" s="33"/>
      <c r="FHC5" s="33"/>
      <c r="FHD5" s="33"/>
      <c r="FHE5" s="33"/>
      <c r="FHF5" s="33"/>
      <c r="FHG5" s="33"/>
      <c r="FHH5" s="33"/>
      <c r="FHI5" s="33"/>
      <c r="FHJ5" s="33"/>
      <c r="FHK5" s="33"/>
      <c r="FHL5" s="33"/>
      <c r="FHM5" s="33"/>
      <c r="FHN5" s="33"/>
      <c r="FHO5" s="33"/>
      <c r="FHP5" s="33"/>
      <c r="FHQ5" s="33"/>
      <c r="FHR5" s="33"/>
      <c r="FHS5" s="33"/>
      <c r="FHT5" s="33"/>
      <c r="FHU5" s="33"/>
      <c r="FHV5" s="33"/>
      <c r="FHW5" s="33"/>
      <c r="FHX5" s="33"/>
      <c r="FHY5" s="33"/>
      <c r="FHZ5" s="33"/>
      <c r="FIA5" s="33"/>
      <c r="FIB5" s="33"/>
      <c r="FIC5" s="33"/>
      <c r="FID5" s="33"/>
      <c r="FIE5" s="33"/>
      <c r="FIF5" s="33"/>
      <c r="FIG5" s="33"/>
      <c r="FIH5" s="33"/>
      <c r="FII5" s="33"/>
      <c r="FIJ5" s="33"/>
      <c r="FIK5" s="33"/>
      <c r="FIL5" s="33"/>
      <c r="FIM5" s="33"/>
      <c r="FIN5" s="33"/>
      <c r="FIO5" s="33"/>
      <c r="FIP5" s="33"/>
      <c r="FIQ5" s="33"/>
      <c r="FIR5" s="33"/>
      <c r="FIS5" s="33"/>
      <c r="FIT5" s="33"/>
      <c r="FIU5" s="33"/>
      <c r="FIV5" s="33"/>
      <c r="FIW5" s="33"/>
      <c r="FIX5" s="33"/>
      <c r="FIY5" s="33"/>
      <c r="FIZ5" s="33"/>
      <c r="FJA5" s="33"/>
      <c r="FJB5" s="33"/>
      <c r="FJC5" s="33"/>
      <c r="FJD5" s="33"/>
      <c r="FJE5" s="33"/>
      <c r="FJF5" s="33"/>
      <c r="FJG5" s="33"/>
      <c r="FJH5" s="33"/>
      <c r="FJI5" s="33"/>
      <c r="FJJ5" s="33"/>
      <c r="FJK5" s="33"/>
      <c r="FJL5" s="33"/>
      <c r="FJM5" s="33"/>
      <c r="FJN5" s="33"/>
      <c r="FJO5" s="33"/>
      <c r="FJP5" s="33"/>
      <c r="FJQ5" s="33"/>
      <c r="FJR5" s="33"/>
      <c r="FJS5" s="33"/>
      <c r="FJT5" s="33"/>
      <c r="FJU5" s="33"/>
      <c r="FJV5" s="33"/>
      <c r="FJW5" s="33"/>
      <c r="FJX5" s="33"/>
      <c r="FJY5" s="33"/>
      <c r="FJZ5" s="33"/>
      <c r="FKA5" s="33"/>
      <c r="FKB5" s="33"/>
      <c r="FKC5" s="33"/>
      <c r="FKD5" s="33"/>
      <c r="FKE5" s="33"/>
      <c r="FKF5" s="33"/>
      <c r="FKG5" s="33"/>
      <c r="FKH5" s="33"/>
      <c r="FKI5" s="33"/>
      <c r="FKJ5" s="33"/>
      <c r="FKK5" s="33"/>
      <c r="FKL5" s="33"/>
      <c r="FKM5" s="33"/>
      <c r="FKN5" s="33"/>
      <c r="FKO5" s="33"/>
      <c r="FKP5" s="33"/>
      <c r="FKQ5" s="33"/>
      <c r="FKR5" s="33"/>
      <c r="FKS5" s="33"/>
      <c r="FKT5" s="33"/>
      <c r="FKU5" s="33"/>
      <c r="FKV5" s="33"/>
      <c r="FKW5" s="33"/>
      <c r="FKX5" s="33"/>
      <c r="FKY5" s="33"/>
      <c r="FKZ5" s="33"/>
      <c r="FLA5" s="33"/>
      <c r="FLB5" s="33"/>
      <c r="FLC5" s="33"/>
      <c r="FLD5" s="33"/>
      <c r="FLE5" s="33"/>
      <c r="FLF5" s="33"/>
      <c r="FLG5" s="33"/>
      <c r="FLH5" s="33"/>
      <c r="FLI5" s="33"/>
      <c r="FLJ5" s="33"/>
      <c r="FLK5" s="33"/>
      <c r="FLL5" s="33"/>
      <c r="FLM5" s="33"/>
      <c r="FLN5" s="33"/>
      <c r="FLO5" s="33"/>
      <c r="FLP5" s="33"/>
      <c r="FLQ5" s="33"/>
      <c r="FLR5" s="33"/>
      <c r="FLS5" s="33"/>
      <c r="FLT5" s="33"/>
      <c r="FLU5" s="33"/>
      <c r="FLV5" s="33"/>
      <c r="FLW5" s="33"/>
      <c r="FLX5" s="33"/>
      <c r="FLY5" s="33"/>
      <c r="FLZ5" s="33"/>
      <c r="FMA5" s="33"/>
      <c r="FMB5" s="33"/>
      <c r="FMC5" s="33"/>
      <c r="FMD5" s="33"/>
      <c r="FME5" s="33"/>
      <c r="FMF5" s="33"/>
      <c r="FMG5" s="33"/>
      <c r="FMH5" s="33"/>
      <c r="FMI5" s="33"/>
      <c r="FMJ5" s="33"/>
      <c r="FMK5" s="33"/>
      <c r="FML5" s="33"/>
      <c r="FMM5" s="33"/>
      <c r="FMN5" s="33"/>
      <c r="FMO5" s="33"/>
      <c r="FMP5" s="33"/>
      <c r="FMQ5" s="33"/>
      <c r="FMR5" s="33"/>
      <c r="FMS5" s="33"/>
      <c r="FMT5" s="33"/>
      <c r="FMU5" s="33"/>
      <c r="FMV5" s="33"/>
      <c r="FMW5" s="33"/>
      <c r="FMX5" s="33"/>
      <c r="FMY5" s="33"/>
      <c r="FMZ5" s="33"/>
      <c r="FNA5" s="33"/>
      <c r="FNB5" s="33"/>
      <c r="FNC5" s="33"/>
      <c r="FND5" s="33"/>
      <c r="FNE5" s="33"/>
      <c r="FNF5" s="33"/>
      <c r="FNG5" s="33"/>
      <c r="FNH5" s="33"/>
      <c r="FNI5" s="33"/>
      <c r="FNJ5" s="33"/>
      <c r="FNK5" s="33"/>
      <c r="FNL5" s="33"/>
      <c r="FNM5" s="33"/>
      <c r="FNN5" s="33"/>
      <c r="FNO5" s="33"/>
      <c r="FNP5" s="33"/>
      <c r="FNQ5" s="33"/>
      <c r="FNR5" s="33"/>
      <c r="FNS5" s="33"/>
      <c r="FNT5" s="33"/>
      <c r="FNU5" s="33"/>
      <c r="FNV5" s="33"/>
      <c r="FNW5" s="33"/>
      <c r="FNX5" s="33"/>
      <c r="FNY5" s="33"/>
      <c r="FNZ5" s="33"/>
      <c r="FOA5" s="33"/>
      <c r="FOB5" s="33"/>
      <c r="FOC5" s="33"/>
      <c r="FOD5" s="33"/>
      <c r="FOE5" s="33"/>
      <c r="FOF5" s="33"/>
      <c r="FOG5" s="33"/>
      <c r="FOH5" s="33"/>
      <c r="FOI5" s="33"/>
      <c r="FOJ5" s="33"/>
      <c r="FOK5" s="33"/>
      <c r="FOL5" s="33"/>
      <c r="FOM5" s="33"/>
      <c r="FON5" s="33"/>
      <c r="FOO5" s="33"/>
      <c r="FOP5" s="33"/>
      <c r="FOQ5" s="33"/>
      <c r="FOR5" s="33"/>
      <c r="FOS5" s="33"/>
      <c r="FOT5" s="33"/>
      <c r="FOU5" s="33"/>
      <c r="FOV5" s="33"/>
      <c r="FOW5" s="33"/>
      <c r="FOX5" s="33"/>
      <c r="FOY5" s="33"/>
      <c r="FOZ5" s="33"/>
      <c r="FPA5" s="33"/>
      <c r="FPB5" s="33"/>
      <c r="FPC5" s="33"/>
      <c r="FPD5" s="33"/>
      <c r="FPE5" s="33"/>
      <c r="FPF5" s="33"/>
      <c r="FPG5" s="33"/>
      <c r="FPH5" s="33"/>
      <c r="FPI5" s="33"/>
      <c r="FPJ5" s="33"/>
      <c r="FPK5" s="33"/>
      <c r="FPL5" s="33"/>
      <c r="FPM5" s="33"/>
      <c r="FPN5" s="33"/>
      <c r="FPO5" s="33"/>
      <c r="FPP5" s="33"/>
      <c r="FPQ5" s="33"/>
      <c r="FPR5" s="33"/>
      <c r="FPS5" s="33"/>
      <c r="FPT5" s="33"/>
      <c r="FPU5" s="33"/>
      <c r="FPV5" s="33"/>
      <c r="FPW5" s="33"/>
      <c r="FPX5" s="33"/>
      <c r="FPY5" s="33"/>
      <c r="FPZ5" s="33"/>
      <c r="FQA5" s="33"/>
      <c r="FQB5" s="33"/>
      <c r="FQC5" s="33"/>
      <c r="FQD5" s="33"/>
      <c r="FQE5" s="33"/>
      <c r="FQF5" s="33"/>
      <c r="FQG5" s="33"/>
      <c r="FQH5" s="33"/>
      <c r="FQI5" s="33"/>
      <c r="FQJ5" s="33"/>
      <c r="FQK5" s="33"/>
      <c r="FQL5" s="33"/>
      <c r="FQM5" s="33"/>
      <c r="FQN5" s="33"/>
      <c r="FQO5" s="33"/>
      <c r="FQP5" s="33"/>
      <c r="FQQ5" s="33"/>
      <c r="FQR5" s="33"/>
      <c r="FQS5" s="33"/>
      <c r="FQT5" s="33"/>
      <c r="FQU5" s="33"/>
      <c r="FQV5" s="33"/>
      <c r="FQW5" s="33"/>
      <c r="FQX5" s="33"/>
      <c r="FQY5" s="33"/>
      <c r="FQZ5" s="33"/>
      <c r="FRA5" s="33"/>
      <c r="FRB5" s="33"/>
      <c r="FRC5" s="33"/>
      <c r="FRD5" s="33"/>
      <c r="FRE5" s="33"/>
      <c r="FRF5" s="33"/>
      <c r="FRG5" s="33"/>
      <c r="FRH5" s="33"/>
      <c r="FRI5" s="33"/>
      <c r="FRJ5" s="33"/>
      <c r="FRK5" s="33"/>
      <c r="FRL5" s="33"/>
      <c r="FRM5" s="33"/>
      <c r="FRN5" s="33"/>
      <c r="FRO5" s="33"/>
      <c r="FRP5" s="33"/>
      <c r="FRQ5" s="33"/>
      <c r="FRR5" s="33"/>
      <c r="FRS5" s="33"/>
      <c r="FRT5" s="33"/>
      <c r="FRU5" s="33"/>
      <c r="FRV5" s="33"/>
      <c r="FRW5" s="33"/>
      <c r="FRX5" s="33"/>
      <c r="FRY5" s="33"/>
      <c r="FRZ5" s="33"/>
      <c r="FSA5" s="33"/>
      <c r="FSB5" s="33"/>
      <c r="FSC5" s="33"/>
      <c r="FSD5" s="33"/>
      <c r="FSE5" s="33"/>
      <c r="FSF5" s="33"/>
      <c r="FSG5" s="33"/>
      <c r="FSH5" s="33"/>
      <c r="FSI5" s="33"/>
      <c r="FSJ5" s="33"/>
      <c r="FSK5" s="33"/>
      <c r="FSL5" s="33"/>
      <c r="FSM5" s="33"/>
      <c r="FSN5" s="33"/>
      <c r="FSO5" s="33"/>
      <c r="FSP5" s="33"/>
      <c r="FSQ5" s="33"/>
      <c r="FSR5" s="33"/>
      <c r="FSS5" s="33"/>
      <c r="FST5" s="33"/>
      <c r="FSU5" s="33"/>
      <c r="FSV5" s="33"/>
      <c r="FSW5" s="33"/>
      <c r="FSX5" s="33"/>
      <c r="FSY5" s="33"/>
      <c r="FSZ5" s="33"/>
      <c r="FTA5" s="33"/>
      <c r="FTB5" s="33"/>
      <c r="FTC5" s="33"/>
      <c r="FTD5" s="33"/>
      <c r="FTE5" s="33"/>
      <c r="FTF5" s="33"/>
      <c r="FTG5" s="33"/>
      <c r="FTH5" s="33"/>
      <c r="FTI5" s="33"/>
      <c r="FTJ5" s="33"/>
      <c r="FTK5" s="33"/>
      <c r="FTL5" s="33"/>
      <c r="FTM5" s="33"/>
      <c r="FTN5" s="33"/>
      <c r="FTO5" s="33"/>
      <c r="FTP5" s="33"/>
      <c r="FTQ5" s="33"/>
      <c r="FTR5" s="33"/>
      <c r="FTS5" s="33"/>
      <c r="FTT5" s="33"/>
      <c r="FTU5" s="33"/>
      <c r="FTV5" s="33"/>
      <c r="FTW5" s="33"/>
      <c r="FTX5" s="33"/>
      <c r="FTY5" s="33"/>
      <c r="FTZ5" s="33"/>
      <c r="FUA5" s="33"/>
      <c r="FUB5" s="33"/>
      <c r="FUC5" s="33"/>
      <c r="FUD5" s="33"/>
      <c r="FUE5" s="33"/>
      <c r="FUF5" s="33"/>
      <c r="FUG5" s="33"/>
      <c r="FUH5" s="33"/>
      <c r="FUI5" s="33"/>
      <c r="FUJ5" s="33"/>
      <c r="FUK5" s="33"/>
      <c r="FUL5" s="33"/>
      <c r="FUM5" s="33"/>
      <c r="FUN5" s="33"/>
      <c r="FUO5" s="33"/>
      <c r="FUP5" s="33"/>
      <c r="FUQ5" s="33"/>
      <c r="FUR5" s="33"/>
      <c r="FUS5" s="33"/>
      <c r="FUT5" s="33"/>
      <c r="FUU5" s="33"/>
      <c r="FUV5" s="33"/>
      <c r="FUW5" s="33"/>
      <c r="FUX5" s="33"/>
      <c r="FUY5" s="33"/>
      <c r="FUZ5" s="33"/>
      <c r="FVA5" s="33"/>
      <c r="FVB5" s="33"/>
      <c r="FVC5" s="33"/>
      <c r="FVD5" s="33"/>
      <c r="FVE5" s="33"/>
      <c r="FVF5" s="33"/>
      <c r="FVG5" s="33"/>
      <c r="FVH5" s="33"/>
      <c r="FVI5" s="33"/>
      <c r="FVJ5" s="33"/>
      <c r="FVK5" s="33"/>
      <c r="FVL5" s="33"/>
      <c r="FVM5" s="33"/>
      <c r="FVN5" s="33"/>
      <c r="FVO5" s="33"/>
      <c r="FVP5" s="33"/>
      <c r="FVQ5" s="33"/>
      <c r="FVR5" s="33"/>
      <c r="FVS5" s="33"/>
      <c r="FVT5" s="33"/>
      <c r="FVU5" s="33"/>
      <c r="FVV5" s="33"/>
      <c r="FVW5" s="33"/>
      <c r="FVX5" s="33"/>
      <c r="FVY5" s="33"/>
      <c r="FVZ5" s="33"/>
      <c r="FWA5" s="33"/>
      <c r="FWB5" s="33"/>
      <c r="FWC5" s="33"/>
      <c r="FWD5" s="33"/>
      <c r="FWE5" s="33"/>
      <c r="FWF5" s="33"/>
      <c r="FWG5" s="33"/>
      <c r="FWH5" s="33"/>
      <c r="FWI5" s="33"/>
      <c r="FWJ5" s="33"/>
      <c r="FWK5" s="33"/>
      <c r="FWL5" s="33"/>
      <c r="FWM5" s="33"/>
      <c r="FWN5" s="33"/>
      <c r="FWO5" s="33"/>
      <c r="FWP5" s="33"/>
      <c r="FWQ5" s="33"/>
      <c r="FWR5" s="33"/>
      <c r="FWS5" s="33"/>
      <c r="FWT5" s="33"/>
      <c r="FWU5" s="33"/>
      <c r="FWV5" s="33"/>
      <c r="FWW5" s="33"/>
      <c r="FWX5" s="33"/>
      <c r="FWY5" s="33"/>
      <c r="FWZ5" s="33"/>
      <c r="FXA5" s="33"/>
      <c r="FXB5" s="33"/>
      <c r="FXC5" s="33"/>
      <c r="FXD5" s="33"/>
      <c r="FXE5" s="33"/>
      <c r="FXF5" s="33"/>
      <c r="FXG5" s="33"/>
      <c r="FXH5" s="33"/>
      <c r="FXI5" s="33"/>
      <c r="FXJ5" s="33"/>
      <c r="FXK5" s="33"/>
      <c r="FXL5" s="33"/>
      <c r="FXM5" s="33"/>
      <c r="FXN5" s="33"/>
      <c r="FXO5" s="33"/>
      <c r="FXP5" s="33"/>
      <c r="FXQ5" s="33"/>
      <c r="FXR5" s="33"/>
      <c r="FXS5" s="33"/>
      <c r="FXT5" s="33"/>
      <c r="FXU5" s="33"/>
      <c r="FXV5" s="33"/>
      <c r="FXW5" s="33"/>
      <c r="FXX5" s="33"/>
      <c r="FXY5" s="33"/>
      <c r="FXZ5" s="33"/>
      <c r="FYA5" s="33"/>
      <c r="FYB5" s="33"/>
      <c r="FYC5" s="33"/>
      <c r="FYD5" s="33"/>
      <c r="FYE5" s="33"/>
      <c r="FYF5" s="33"/>
      <c r="FYG5" s="33"/>
      <c r="FYH5" s="33"/>
      <c r="FYI5" s="33"/>
      <c r="FYJ5" s="33"/>
      <c r="FYK5" s="33"/>
      <c r="FYL5" s="33"/>
      <c r="FYM5" s="33"/>
      <c r="FYN5" s="33"/>
      <c r="FYO5" s="33"/>
      <c r="FYP5" s="33"/>
      <c r="FYQ5" s="33"/>
      <c r="FYR5" s="33"/>
      <c r="FYS5" s="33"/>
      <c r="FYT5" s="33"/>
      <c r="FYU5" s="33"/>
      <c r="FYV5" s="33"/>
      <c r="FYW5" s="33"/>
      <c r="FYX5" s="33"/>
      <c r="FYY5" s="33"/>
      <c r="FYZ5" s="33"/>
      <c r="FZA5" s="33"/>
      <c r="FZB5" s="33"/>
      <c r="FZC5" s="33"/>
      <c r="FZD5" s="33"/>
      <c r="FZE5" s="33"/>
      <c r="FZF5" s="33"/>
      <c r="FZG5" s="33"/>
      <c r="FZH5" s="33"/>
      <c r="FZI5" s="33"/>
      <c r="FZJ5" s="33"/>
      <c r="FZK5" s="33"/>
      <c r="FZL5" s="33"/>
      <c r="FZM5" s="33"/>
      <c r="FZN5" s="33"/>
      <c r="FZO5" s="33"/>
      <c r="FZP5" s="33"/>
      <c r="FZQ5" s="33"/>
      <c r="FZR5" s="33"/>
      <c r="FZS5" s="33"/>
      <c r="FZT5" s="33"/>
      <c r="FZU5" s="33"/>
      <c r="FZV5" s="33"/>
      <c r="FZW5" s="33"/>
      <c r="FZX5" s="33"/>
      <c r="FZY5" s="33"/>
      <c r="FZZ5" s="33"/>
      <c r="GAA5" s="33"/>
      <c r="GAB5" s="33"/>
      <c r="GAC5" s="33"/>
      <c r="GAD5" s="33"/>
      <c r="GAE5" s="33"/>
      <c r="GAF5" s="33"/>
      <c r="GAG5" s="33"/>
      <c r="GAH5" s="33"/>
      <c r="GAI5" s="33"/>
      <c r="GAJ5" s="33"/>
      <c r="GAK5" s="33"/>
      <c r="GAL5" s="33"/>
      <c r="GAM5" s="33"/>
      <c r="GAN5" s="33"/>
      <c r="GAO5" s="33"/>
      <c r="GAP5" s="33"/>
      <c r="GAQ5" s="33"/>
      <c r="GAR5" s="33"/>
      <c r="GAS5" s="33"/>
      <c r="GAT5" s="33"/>
      <c r="GAU5" s="33"/>
      <c r="GAV5" s="33"/>
      <c r="GAW5" s="33"/>
      <c r="GAX5" s="33"/>
      <c r="GAY5" s="33"/>
      <c r="GAZ5" s="33"/>
      <c r="GBA5" s="33"/>
      <c r="GBB5" s="33"/>
      <c r="GBC5" s="33"/>
      <c r="GBD5" s="33"/>
      <c r="GBE5" s="33"/>
      <c r="GBF5" s="33"/>
      <c r="GBG5" s="33"/>
      <c r="GBH5" s="33"/>
      <c r="GBI5" s="33"/>
      <c r="GBJ5" s="33"/>
      <c r="GBK5" s="33"/>
      <c r="GBL5" s="33"/>
      <c r="GBM5" s="33"/>
      <c r="GBN5" s="33"/>
      <c r="GBO5" s="33"/>
      <c r="GBP5" s="33"/>
      <c r="GBQ5" s="33"/>
      <c r="GBR5" s="33"/>
      <c r="GBS5" s="33"/>
      <c r="GBT5" s="33"/>
      <c r="GBU5" s="33"/>
      <c r="GBV5" s="33"/>
      <c r="GBW5" s="33"/>
      <c r="GBX5" s="33"/>
      <c r="GBY5" s="33"/>
      <c r="GBZ5" s="33"/>
      <c r="GCA5" s="33"/>
      <c r="GCB5" s="33"/>
      <c r="GCC5" s="33"/>
      <c r="GCD5" s="33"/>
      <c r="GCE5" s="33"/>
      <c r="GCF5" s="33"/>
      <c r="GCG5" s="33"/>
      <c r="GCH5" s="33"/>
      <c r="GCI5" s="33"/>
      <c r="GCJ5" s="33"/>
      <c r="GCK5" s="33"/>
      <c r="GCL5" s="33"/>
      <c r="GCM5" s="33"/>
      <c r="GCN5" s="33"/>
      <c r="GCO5" s="33"/>
      <c r="GCP5" s="33"/>
      <c r="GCQ5" s="33"/>
      <c r="GCR5" s="33"/>
      <c r="GCS5" s="33"/>
      <c r="GCT5" s="33"/>
      <c r="GCU5" s="33"/>
      <c r="GCV5" s="33"/>
      <c r="GCW5" s="33"/>
      <c r="GCX5" s="33"/>
      <c r="GCY5" s="33"/>
      <c r="GCZ5" s="33"/>
      <c r="GDA5" s="33"/>
      <c r="GDB5" s="33"/>
      <c r="GDC5" s="33"/>
      <c r="GDD5" s="33"/>
      <c r="GDE5" s="33"/>
      <c r="GDF5" s="33"/>
      <c r="GDG5" s="33"/>
      <c r="GDH5" s="33"/>
      <c r="GDI5" s="33"/>
      <c r="GDJ5" s="33"/>
      <c r="GDK5" s="33"/>
      <c r="GDL5" s="33"/>
      <c r="GDM5" s="33"/>
      <c r="GDN5" s="33"/>
      <c r="GDO5" s="33"/>
      <c r="GDP5" s="33"/>
      <c r="GDQ5" s="33"/>
      <c r="GDR5" s="33"/>
      <c r="GDS5" s="33"/>
      <c r="GDT5" s="33"/>
      <c r="GDU5" s="33"/>
      <c r="GDV5" s="33"/>
      <c r="GDW5" s="33"/>
      <c r="GDX5" s="33"/>
      <c r="GDY5" s="33"/>
      <c r="GDZ5" s="33"/>
      <c r="GEA5" s="33"/>
      <c r="GEB5" s="33"/>
      <c r="GEC5" s="33"/>
      <c r="GED5" s="33"/>
      <c r="GEE5" s="33"/>
      <c r="GEF5" s="33"/>
      <c r="GEG5" s="33"/>
      <c r="GEH5" s="33"/>
      <c r="GEI5" s="33"/>
      <c r="GEJ5" s="33"/>
      <c r="GEK5" s="33"/>
      <c r="GEL5" s="33"/>
      <c r="GEM5" s="33"/>
      <c r="GEN5" s="33"/>
      <c r="GEO5" s="33"/>
      <c r="GEP5" s="33"/>
      <c r="GEQ5" s="33"/>
      <c r="GER5" s="33"/>
      <c r="GES5" s="33"/>
      <c r="GET5" s="33"/>
      <c r="GEU5" s="33"/>
      <c r="GEV5" s="33"/>
      <c r="GEW5" s="33"/>
      <c r="GEX5" s="33"/>
      <c r="GEY5" s="33"/>
      <c r="GEZ5" s="33"/>
      <c r="GFA5" s="33"/>
      <c r="GFB5" s="33"/>
      <c r="GFC5" s="33"/>
      <c r="GFD5" s="33"/>
      <c r="GFE5" s="33"/>
      <c r="GFF5" s="33"/>
      <c r="GFG5" s="33"/>
      <c r="GFH5" s="33"/>
      <c r="GFI5" s="33"/>
      <c r="GFJ5" s="33"/>
      <c r="GFK5" s="33"/>
      <c r="GFL5" s="33"/>
      <c r="GFM5" s="33"/>
      <c r="GFN5" s="33"/>
      <c r="GFO5" s="33"/>
      <c r="GFP5" s="33"/>
      <c r="GFQ5" s="33"/>
      <c r="GFR5" s="33"/>
      <c r="GFS5" s="33"/>
      <c r="GFT5" s="33"/>
      <c r="GFU5" s="33"/>
      <c r="GFV5" s="33"/>
      <c r="GFW5" s="33"/>
      <c r="GFX5" s="33"/>
      <c r="GFY5" s="33"/>
      <c r="GFZ5" s="33"/>
      <c r="GGA5" s="33"/>
      <c r="GGB5" s="33"/>
      <c r="GGC5" s="33"/>
      <c r="GGD5" s="33"/>
      <c r="GGE5" s="33"/>
      <c r="GGF5" s="33"/>
      <c r="GGG5" s="33"/>
      <c r="GGH5" s="33"/>
      <c r="GGI5" s="33"/>
      <c r="GGJ5" s="33"/>
      <c r="GGK5" s="33"/>
      <c r="GGL5" s="33"/>
      <c r="GGM5" s="33"/>
      <c r="GGN5" s="33"/>
      <c r="GGO5" s="33"/>
      <c r="GGP5" s="33"/>
      <c r="GGQ5" s="33"/>
      <c r="GGR5" s="33"/>
      <c r="GGS5" s="33"/>
      <c r="GGT5" s="33"/>
      <c r="GGU5" s="33"/>
      <c r="GGV5" s="33"/>
      <c r="GGW5" s="33"/>
      <c r="GGX5" s="33"/>
      <c r="GGY5" s="33"/>
      <c r="GGZ5" s="33"/>
      <c r="GHA5" s="33"/>
      <c r="GHB5" s="33"/>
      <c r="GHC5" s="33"/>
      <c r="GHD5" s="33"/>
      <c r="GHE5" s="33"/>
      <c r="GHF5" s="33"/>
      <c r="GHG5" s="33"/>
      <c r="GHH5" s="33"/>
      <c r="GHI5" s="33"/>
      <c r="GHJ5" s="33"/>
      <c r="GHK5" s="33"/>
      <c r="GHL5" s="33"/>
      <c r="GHM5" s="33"/>
      <c r="GHN5" s="33"/>
      <c r="GHO5" s="33"/>
      <c r="GHP5" s="33"/>
      <c r="GHQ5" s="33"/>
      <c r="GHR5" s="33"/>
      <c r="GHS5" s="33"/>
      <c r="GHT5" s="33"/>
      <c r="GHU5" s="33"/>
      <c r="GHV5" s="33"/>
      <c r="GHW5" s="33"/>
      <c r="GHX5" s="33"/>
      <c r="GHY5" s="33"/>
      <c r="GHZ5" s="33"/>
      <c r="GIA5" s="33"/>
      <c r="GIB5" s="33"/>
      <c r="GIC5" s="33"/>
      <c r="GID5" s="33"/>
      <c r="GIE5" s="33"/>
      <c r="GIF5" s="33"/>
      <c r="GIG5" s="33"/>
      <c r="GIH5" s="33"/>
      <c r="GII5" s="33"/>
      <c r="GIJ5" s="33"/>
      <c r="GIK5" s="33"/>
      <c r="GIL5" s="33"/>
      <c r="GIM5" s="33"/>
      <c r="GIN5" s="33"/>
      <c r="GIO5" s="33"/>
      <c r="GIP5" s="33"/>
      <c r="GIQ5" s="33"/>
      <c r="GIR5" s="33"/>
      <c r="GIS5" s="33"/>
      <c r="GIT5" s="33"/>
      <c r="GIU5" s="33"/>
      <c r="GIV5" s="33"/>
      <c r="GIW5" s="33"/>
      <c r="GIX5" s="33"/>
      <c r="GIY5" s="33"/>
      <c r="GIZ5" s="33"/>
      <c r="GJA5" s="33"/>
      <c r="GJB5" s="33"/>
      <c r="GJC5" s="33"/>
      <c r="GJD5" s="33"/>
      <c r="GJE5" s="33"/>
      <c r="GJF5" s="33"/>
      <c r="GJG5" s="33"/>
      <c r="GJH5" s="33"/>
      <c r="GJI5" s="33"/>
      <c r="GJJ5" s="33"/>
      <c r="GJK5" s="33"/>
      <c r="GJL5" s="33"/>
      <c r="GJM5" s="33"/>
      <c r="GJN5" s="33"/>
      <c r="GJO5" s="33"/>
      <c r="GJP5" s="33"/>
      <c r="GJQ5" s="33"/>
      <c r="GJR5" s="33"/>
      <c r="GJS5" s="33"/>
      <c r="GJT5" s="33"/>
      <c r="GJU5" s="33"/>
      <c r="GJV5" s="33"/>
      <c r="GJW5" s="33"/>
      <c r="GJX5" s="33"/>
      <c r="GJY5" s="33"/>
      <c r="GJZ5" s="33"/>
      <c r="GKA5" s="33"/>
      <c r="GKB5" s="33"/>
      <c r="GKC5" s="33"/>
      <c r="GKD5" s="33"/>
      <c r="GKE5" s="33"/>
      <c r="GKF5" s="33"/>
      <c r="GKG5" s="33"/>
      <c r="GKH5" s="33"/>
      <c r="GKI5" s="33"/>
      <c r="GKJ5" s="33"/>
      <c r="GKK5" s="33"/>
      <c r="GKL5" s="33"/>
      <c r="GKM5" s="33"/>
      <c r="GKN5" s="33"/>
      <c r="GKO5" s="33"/>
      <c r="GKP5" s="33"/>
      <c r="GKQ5" s="33"/>
      <c r="GKR5" s="33"/>
      <c r="GKS5" s="33"/>
      <c r="GKT5" s="33"/>
      <c r="GKU5" s="33"/>
      <c r="GKV5" s="33"/>
      <c r="GKW5" s="33"/>
      <c r="GKX5" s="33"/>
      <c r="GKY5" s="33"/>
      <c r="GKZ5" s="33"/>
      <c r="GLA5" s="33"/>
      <c r="GLB5" s="33"/>
      <c r="GLC5" s="33"/>
      <c r="GLD5" s="33"/>
      <c r="GLE5" s="33"/>
      <c r="GLF5" s="33"/>
      <c r="GLG5" s="33"/>
      <c r="GLH5" s="33"/>
      <c r="GLI5" s="33"/>
      <c r="GLJ5" s="33"/>
      <c r="GLK5" s="33"/>
      <c r="GLL5" s="33"/>
      <c r="GLM5" s="33"/>
      <c r="GLN5" s="33"/>
      <c r="GLO5" s="33"/>
      <c r="GLP5" s="33"/>
      <c r="GLQ5" s="33"/>
      <c r="GLR5" s="33"/>
      <c r="GLS5" s="33"/>
      <c r="GLT5" s="33"/>
      <c r="GLU5" s="33"/>
      <c r="GLV5" s="33"/>
      <c r="GLW5" s="33"/>
      <c r="GLX5" s="33"/>
      <c r="GLY5" s="33"/>
      <c r="GLZ5" s="33"/>
      <c r="GMA5" s="33"/>
      <c r="GMB5" s="33"/>
      <c r="GMC5" s="33"/>
      <c r="GMD5" s="33"/>
      <c r="GME5" s="33"/>
      <c r="GMF5" s="33"/>
      <c r="GMG5" s="33"/>
      <c r="GMH5" s="33"/>
      <c r="GMI5" s="33"/>
      <c r="GMJ5" s="33"/>
      <c r="GMK5" s="33"/>
      <c r="GML5" s="33"/>
      <c r="GMM5" s="33"/>
      <c r="GMN5" s="33"/>
      <c r="GMO5" s="33"/>
      <c r="GMP5" s="33"/>
      <c r="GMQ5" s="33"/>
      <c r="GMR5" s="33"/>
      <c r="GMS5" s="33"/>
      <c r="GMT5" s="33"/>
      <c r="GMU5" s="33"/>
      <c r="GMV5" s="33"/>
      <c r="GMW5" s="33"/>
      <c r="GMX5" s="33"/>
      <c r="GMY5" s="33"/>
      <c r="GMZ5" s="33"/>
      <c r="GNA5" s="33"/>
      <c r="GNB5" s="33"/>
      <c r="GNC5" s="33"/>
      <c r="GND5" s="33"/>
      <c r="GNE5" s="33"/>
      <c r="GNF5" s="33"/>
      <c r="GNG5" s="33"/>
      <c r="GNH5" s="33"/>
      <c r="GNI5" s="33"/>
      <c r="GNJ5" s="33"/>
      <c r="GNK5" s="33"/>
      <c r="GNL5" s="33"/>
      <c r="GNM5" s="33"/>
      <c r="GNN5" s="33"/>
      <c r="GNO5" s="33"/>
      <c r="GNP5" s="33"/>
      <c r="GNQ5" s="33"/>
      <c r="GNR5" s="33"/>
      <c r="GNS5" s="33"/>
      <c r="GNT5" s="33"/>
      <c r="GNU5" s="33"/>
      <c r="GNV5" s="33"/>
      <c r="GNW5" s="33"/>
      <c r="GNX5" s="33"/>
      <c r="GNY5" s="33"/>
      <c r="GNZ5" s="33"/>
      <c r="GOA5" s="33"/>
      <c r="GOB5" s="33"/>
      <c r="GOC5" s="33"/>
      <c r="GOD5" s="33"/>
      <c r="GOE5" s="33"/>
      <c r="GOF5" s="33"/>
      <c r="GOG5" s="33"/>
      <c r="GOH5" s="33"/>
      <c r="GOI5" s="33"/>
      <c r="GOJ5" s="33"/>
      <c r="GOK5" s="33"/>
      <c r="GOL5" s="33"/>
      <c r="GOM5" s="33"/>
      <c r="GON5" s="33"/>
      <c r="GOO5" s="33"/>
      <c r="GOP5" s="33"/>
      <c r="GOQ5" s="33"/>
      <c r="GOR5" s="33"/>
      <c r="GOS5" s="33"/>
      <c r="GOT5" s="33"/>
      <c r="GOU5" s="33"/>
      <c r="GOV5" s="33"/>
      <c r="GOW5" s="33"/>
      <c r="GOX5" s="33"/>
      <c r="GOY5" s="33"/>
      <c r="GOZ5" s="33"/>
      <c r="GPA5" s="33"/>
      <c r="GPB5" s="33"/>
      <c r="GPC5" s="33"/>
      <c r="GPD5" s="33"/>
      <c r="GPE5" s="33"/>
      <c r="GPF5" s="33"/>
      <c r="GPG5" s="33"/>
      <c r="GPH5" s="33"/>
      <c r="GPI5" s="33"/>
      <c r="GPJ5" s="33"/>
      <c r="GPK5" s="33"/>
      <c r="GPL5" s="33"/>
      <c r="GPM5" s="33"/>
      <c r="GPN5" s="33"/>
      <c r="GPO5" s="33"/>
      <c r="GPP5" s="33"/>
      <c r="GPQ5" s="33"/>
      <c r="GPR5" s="33"/>
      <c r="GPS5" s="33"/>
      <c r="GPT5" s="33"/>
      <c r="GPU5" s="33"/>
      <c r="GPV5" s="33"/>
      <c r="GPW5" s="33"/>
      <c r="GPX5" s="33"/>
      <c r="GPY5" s="33"/>
      <c r="GPZ5" s="33"/>
      <c r="GQA5" s="33"/>
      <c r="GQB5" s="33"/>
      <c r="GQC5" s="33"/>
      <c r="GQD5" s="33"/>
      <c r="GQE5" s="33"/>
      <c r="GQF5" s="33"/>
      <c r="GQG5" s="33"/>
      <c r="GQH5" s="33"/>
      <c r="GQI5" s="33"/>
      <c r="GQJ5" s="33"/>
      <c r="GQK5" s="33"/>
      <c r="GQL5" s="33"/>
      <c r="GQM5" s="33"/>
      <c r="GQN5" s="33"/>
      <c r="GQO5" s="33"/>
      <c r="GQP5" s="33"/>
      <c r="GQQ5" s="33"/>
      <c r="GQR5" s="33"/>
      <c r="GQS5" s="33"/>
      <c r="GQT5" s="33"/>
      <c r="GQU5" s="33"/>
      <c r="GQV5" s="33"/>
      <c r="GQW5" s="33"/>
      <c r="GQX5" s="33"/>
      <c r="GQY5" s="33"/>
      <c r="GQZ5" s="33"/>
      <c r="GRA5" s="33"/>
      <c r="GRB5" s="33"/>
      <c r="GRC5" s="33"/>
      <c r="GRD5" s="33"/>
      <c r="GRE5" s="33"/>
      <c r="GRF5" s="33"/>
      <c r="GRG5" s="33"/>
      <c r="GRH5" s="33"/>
      <c r="GRI5" s="33"/>
      <c r="GRJ5" s="33"/>
      <c r="GRK5" s="33"/>
      <c r="GRL5" s="33"/>
      <c r="GRM5" s="33"/>
      <c r="GRN5" s="33"/>
      <c r="GRO5" s="33"/>
      <c r="GRP5" s="33"/>
      <c r="GRQ5" s="33"/>
      <c r="GRR5" s="33"/>
      <c r="GRS5" s="33"/>
      <c r="GRT5" s="33"/>
      <c r="GRU5" s="33"/>
      <c r="GRV5" s="33"/>
      <c r="GRW5" s="33"/>
      <c r="GRX5" s="33"/>
      <c r="GRY5" s="33"/>
      <c r="GRZ5" s="33"/>
      <c r="GSA5" s="33"/>
      <c r="GSB5" s="33"/>
      <c r="GSC5" s="33"/>
      <c r="GSD5" s="33"/>
      <c r="GSE5" s="33"/>
      <c r="GSF5" s="33"/>
      <c r="GSG5" s="33"/>
      <c r="GSH5" s="33"/>
      <c r="GSI5" s="33"/>
      <c r="GSJ5" s="33"/>
      <c r="GSK5" s="33"/>
      <c r="GSL5" s="33"/>
      <c r="GSM5" s="33"/>
      <c r="GSN5" s="33"/>
      <c r="GSO5" s="33"/>
      <c r="GSP5" s="33"/>
      <c r="GSQ5" s="33"/>
      <c r="GSR5" s="33"/>
      <c r="GSS5" s="33"/>
      <c r="GST5" s="33"/>
      <c r="GSU5" s="33"/>
      <c r="GSV5" s="33"/>
      <c r="GSW5" s="33"/>
      <c r="GSX5" s="33"/>
      <c r="GSY5" s="33"/>
      <c r="GSZ5" s="33"/>
      <c r="GTA5" s="33"/>
      <c r="GTB5" s="33"/>
      <c r="GTC5" s="33"/>
      <c r="GTD5" s="33"/>
      <c r="GTE5" s="33"/>
      <c r="GTF5" s="33"/>
      <c r="GTG5" s="33"/>
      <c r="GTH5" s="33"/>
      <c r="GTI5" s="33"/>
      <c r="GTJ5" s="33"/>
      <c r="GTK5" s="33"/>
      <c r="GTL5" s="33"/>
      <c r="GTM5" s="33"/>
      <c r="GTN5" s="33"/>
      <c r="GTO5" s="33"/>
      <c r="GTP5" s="33"/>
      <c r="GTQ5" s="33"/>
      <c r="GTR5" s="33"/>
      <c r="GTS5" s="33"/>
      <c r="GTT5" s="33"/>
      <c r="GTU5" s="33"/>
      <c r="GTV5" s="33"/>
      <c r="GTW5" s="33"/>
      <c r="GTX5" s="33"/>
      <c r="GTY5" s="33"/>
      <c r="GTZ5" s="33"/>
      <c r="GUA5" s="33"/>
      <c r="GUB5" s="33"/>
      <c r="GUC5" s="33"/>
      <c r="GUD5" s="33"/>
      <c r="GUE5" s="33"/>
      <c r="GUF5" s="33"/>
      <c r="GUG5" s="33"/>
      <c r="GUH5" s="33"/>
      <c r="GUI5" s="33"/>
      <c r="GUJ5" s="33"/>
      <c r="GUK5" s="33"/>
      <c r="GUL5" s="33"/>
      <c r="GUM5" s="33"/>
      <c r="GUN5" s="33"/>
      <c r="GUO5" s="33"/>
      <c r="GUP5" s="33"/>
      <c r="GUQ5" s="33"/>
      <c r="GUR5" s="33"/>
      <c r="GUS5" s="33"/>
      <c r="GUT5" s="33"/>
      <c r="GUU5" s="33"/>
      <c r="GUV5" s="33"/>
      <c r="GUW5" s="33"/>
      <c r="GUX5" s="33"/>
      <c r="GUY5" s="33"/>
      <c r="GUZ5" s="33"/>
      <c r="GVA5" s="33"/>
      <c r="GVB5" s="33"/>
      <c r="GVC5" s="33"/>
      <c r="GVD5" s="33"/>
      <c r="GVE5" s="33"/>
      <c r="GVF5" s="33"/>
      <c r="GVG5" s="33"/>
      <c r="GVH5" s="33"/>
      <c r="GVI5" s="33"/>
      <c r="GVJ5" s="33"/>
      <c r="GVK5" s="33"/>
      <c r="GVL5" s="33"/>
      <c r="GVM5" s="33"/>
      <c r="GVN5" s="33"/>
      <c r="GVO5" s="33"/>
      <c r="GVP5" s="33"/>
      <c r="GVQ5" s="33"/>
      <c r="GVR5" s="33"/>
      <c r="GVS5" s="33"/>
      <c r="GVT5" s="33"/>
      <c r="GVU5" s="33"/>
      <c r="GVV5" s="33"/>
      <c r="GVW5" s="33"/>
      <c r="GVX5" s="33"/>
      <c r="GVY5" s="33"/>
      <c r="GVZ5" s="33"/>
      <c r="GWA5" s="33"/>
      <c r="GWB5" s="33"/>
      <c r="GWC5" s="33"/>
      <c r="GWD5" s="33"/>
      <c r="GWE5" s="33"/>
      <c r="GWF5" s="33"/>
      <c r="GWG5" s="33"/>
      <c r="GWH5" s="33"/>
      <c r="GWI5" s="33"/>
      <c r="GWJ5" s="33"/>
      <c r="GWK5" s="33"/>
      <c r="GWL5" s="33"/>
      <c r="GWM5" s="33"/>
      <c r="GWN5" s="33"/>
      <c r="GWO5" s="33"/>
      <c r="GWP5" s="33"/>
      <c r="GWQ5" s="33"/>
      <c r="GWR5" s="33"/>
      <c r="GWS5" s="33"/>
      <c r="GWT5" s="33"/>
      <c r="GWU5" s="33"/>
      <c r="GWV5" s="33"/>
      <c r="GWW5" s="33"/>
      <c r="GWX5" s="33"/>
      <c r="GWY5" s="33"/>
      <c r="GWZ5" s="33"/>
      <c r="GXA5" s="33"/>
      <c r="GXB5" s="33"/>
      <c r="GXC5" s="33"/>
      <c r="GXD5" s="33"/>
      <c r="GXE5" s="33"/>
      <c r="GXF5" s="33"/>
      <c r="GXG5" s="33"/>
      <c r="GXH5" s="33"/>
      <c r="GXI5" s="33"/>
      <c r="GXJ5" s="33"/>
      <c r="GXK5" s="33"/>
      <c r="GXL5" s="33"/>
      <c r="GXM5" s="33"/>
      <c r="GXN5" s="33"/>
      <c r="GXO5" s="33"/>
      <c r="GXP5" s="33"/>
      <c r="GXQ5" s="33"/>
      <c r="GXR5" s="33"/>
      <c r="GXS5" s="33"/>
      <c r="GXT5" s="33"/>
      <c r="GXU5" s="33"/>
      <c r="GXV5" s="33"/>
      <c r="GXW5" s="33"/>
      <c r="GXX5" s="33"/>
      <c r="GXY5" s="33"/>
      <c r="GXZ5" s="33"/>
      <c r="GYA5" s="33"/>
      <c r="GYB5" s="33"/>
      <c r="GYC5" s="33"/>
      <c r="GYD5" s="33"/>
      <c r="GYE5" s="33"/>
      <c r="GYF5" s="33"/>
      <c r="GYG5" s="33"/>
      <c r="GYH5" s="33"/>
      <c r="GYI5" s="33"/>
      <c r="GYJ5" s="33"/>
      <c r="GYK5" s="33"/>
      <c r="GYL5" s="33"/>
      <c r="GYM5" s="33"/>
      <c r="GYN5" s="33"/>
      <c r="GYO5" s="33"/>
      <c r="GYP5" s="33"/>
      <c r="GYQ5" s="33"/>
      <c r="GYR5" s="33"/>
      <c r="GYS5" s="33"/>
      <c r="GYT5" s="33"/>
      <c r="GYU5" s="33"/>
      <c r="GYV5" s="33"/>
      <c r="GYW5" s="33"/>
      <c r="GYX5" s="33"/>
      <c r="GYY5" s="33"/>
      <c r="GYZ5" s="33"/>
      <c r="GZA5" s="33"/>
      <c r="GZB5" s="33"/>
      <c r="GZC5" s="33"/>
      <c r="GZD5" s="33"/>
      <c r="GZE5" s="33"/>
      <c r="GZF5" s="33"/>
      <c r="GZG5" s="33"/>
      <c r="GZH5" s="33"/>
      <c r="GZI5" s="33"/>
      <c r="GZJ5" s="33"/>
      <c r="GZK5" s="33"/>
      <c r="GZL5" s="33"/>
      <c r="GZM5" s="33"/>
      <c r="GZN5" s="33"/>
      <c r="GZO5" s="33"/>
      <c r="GZP5" s="33"/>
      <c r="GZQ5" s="33"/>
      <c r="GZR5" s="33"/>
      <c r="GZS5" s="33"/>
      <c r="GZT5" s="33"/>
      <c r="GZU5" s="33"/>
      <c r="GZV5" s="33"/>
      <c r="GZW5" s="33"/>
      <c r="GZX5" s="33"/>
      <c r="GZY5" s="33"/>
      <c r="GZZ5" s="33"/>
      <c r="HAA5" s="33"/>
      <c r="HAB5" s="33"/>
      <c r="HAC5" s="33"/>
      <c r="HAD5" s="33"/>
      <c r="HAE5" s="33"/>
      <c r="HAF5" s="33"/>
      <c r="HAG5" s="33"/>
      <c r="HAH5" s="33"/>
      <c r="HAI5" s="33"/>
      <c r="HAJ5" s="33"/>
      <c r="HAK5" s="33"/>
      <c r="HAL5" s="33"/>
      <c r="HAM5" s="33"/>
      <c r="HAN5" s="33"/>
      <c r="HAO5" s="33"/>
      <c r="HAP5" s="33"/>
      <c r="HAQ5" s="33"/>
      <c r="HAR5" s="33"/>
      <c r="HAS5" s="33"/>
      <c r="HAT5" s="33"/>
      <c r="HAU5" s="33"/>
      <c r="HAV5" s="33"/>
      <c r="HAW5" s="33"/>
      <c r="HAX5" s="33"/>
      <c r="HAY5" s="33"/>
      <c r="HAZ5" s="33"/>
      <c r="HBA5" s="33"/>
      <c r="HBB5" s="33"/>
      <c r="HBC5" s="33"/>
      <c r="HBD5" s="33"/>
      <c r="HBE5" s="33"/>
      <c r="HBF5" s="33"/>
      <c r="HBG5" s="33"/>
      <c r="HBH5" s="33"/>
      <c r="HBI5" s="33"/>
      <c r="HBJ5" s="33"/>
      <c r="HBK5" s="33"/>
      <c r="HBL5" s="33"/>
      <c r="HBM5" s="33"/>
      <c r="HBN5" s="33"/>
      <c r="HBO5" s="33"/>
      <c r="HBP5" s="33"/>
      <c r="HBQ5" s="33"/>
      <c r="HBR5" s="33"/>
      <c r="HBS5" s="33"/>
      <c r="HBT5" s="33"/>
      <c r="HBU5" s="33"/>
      <c r="HBV5" s="33"/>
      <c r="HBW5" s="33"/>
      <c r="HBX5" s="33"/>
      <c r="HBY5" s="33"/>
      <c r="HBZ5" s="33"/>
      <c r="HCA5" s="33"/>
      <c r="HCB5" s="33"/>
      <c r="HCC5" s="33"/>
      <c r="HCD5" s="33"/>
      <c r="HCE5" s="33"/>
      <c r="HCF5" s="33"/>
      <c r="HCG5" s="33"/>
      <c r="HCH5" s="33"/>
      <c r="HCI5" s="33"/>
      <c r="HCJ5" s="33"/>
      <c r="HCK5" s="33"/>
      <c r="HCL5" s="33"/>
      <c r="HCM5" s="33"/>
      <c r="HCN5" s="33"/>
      <c r="HCO5" s="33"/>
      <c r="HCP5" s="33"/>
      <c r="HCQ5" s="33"/>
      <c r="HCR5" s="33"/>
      <c r="HCS5" s="33"/>
      <c r="HCT5" s="33"/>
      <c r="HCU5" s="33"/>
      <c r="HCV5" s="33"/>
      <c r="HCW5" s="33"/>
      <c r="HCX5" s="33"/>
      <c r="HCY5" s="33"/>
      <c r="HCZ5" s="33"/>
      <c r="HDA5" s="33"/>
      <c r="HDB5" s="33"/>
      <c r="HDC5" s="33"/>
      <c r="HDD5" s="33"/>
      <c r="HDE5" s="33"/>
      <c r="HDF5" s="33"/>
      <c r="HDG5" s="33"/>
      <c r="HDH5" s="33"/>
      <c r="HDI5" s="33"/>
      <c r="HDJ5" s="33"/>
      <c r="HDK5" s="33"/>
      <c r="HDL5" s="33"/>
      <c r="HDM5" s="33"/>
      <c r="HDN5" s="33"/>
      <c r="HDO5" s="33"/>
      <c r="HDP5" s="33"/>
      <c r="HDQ5" s="33"/>
      <c r="HDR5" s="33"/>
      <c r="HDS5" s="33"/>
      <c r="HDT5" s="33"/>
      <c r="HDU5" s="33"/>
      <c r="HDV5" s="33"/>
      <c r="HDW5" s="33"/>
      <c r="HDX5" s="33"/>
      <c r="HDY5" s="33"/>
      <c r="HDZ5" s="33"/>
      <c r="HEA5" s="33"/>
      <c r="HEB5" s="33"/>
      <c r="HEC5" s="33"/>
      <c r="HED5" s="33"/>
      <c r="HEE5" s="33"/>
      <c r="HEF5" s="33"/>
      <c r="HEG5" s="33"/>
      <c r="HEH5" s="33"/>
      <c r="HEI5" s="33"/>
      <c r="HEJ5" s="33"/>
      <c r="HEK5" s="33"/>
      <c r="HEL5" s="33"/>
      <c r="HEM5" s="33"/>
      <c r="HEN5" s="33"/>
      <c r="HEO5" s="33"/>
      <c r="HEP5" s="33"/>
      <c r="HEQ5" s="33"/>
      <c r="HER5" s="33"/>
      <c r="HES5" s="33"/>
      <c r="HET5" s="33"/>
      <c r="HEU5" s="33"/>
      <c r="HEV5" s="33"/>
      <c r="HEW5" s="33"/>
      <c r="HEX5" s="33"/>
      <c r="HEY5" s="33"/>
      <c r="HEZ5" s="33"/>
      <c r="HFA5" s="33"/>
      <c r="HFB5" s="33"/>
      <c r="HFC5" s="33"/>
      <c r="HFD5" s="33"/>
      <c r="HFE5" s="33"/>
      <c r="HFF5" s="33"/>
      <c r="HFG5" s="33"/>
      <c r="HFH5" s="33"/>
      <c r="HFI5" s="33"/>
      <c r="HFJ5" s="33"/>
      <c r="HFK5" s="33"/>
      <c r="HFL5" s="33"/>
      <c r="HFM5" s="33"/>
      <c r="HFN5" s="33"/>
      <c r="HFO5" s="33"/>
      <c r="HFP5" s="33"/>
      <c r="HFQ5" s="33"/>
      <c r="HFR5" s="33"/>
      <c r="HFS5" s="33"/>
      <c r="HFT5" s="33"/>
      <c r="HFU5" s="33"/>
      <c r="HFV5" s="33"/>
      <c r="HFW5" s="33"/>
      <c r="HFX5" s="33"/>
      <c r="HFY5" s="33"/>
      <c r="HFZ5" s="33"/>
      <c r="HGA5" s="33"/>
      <c r="HGB5" s="33"/>
      <c r="HGC5" s="33"/>
      <c r="HGD5" s="33"/>
      <c r="HGE5" s="33"/>
      <c r="HGF5" s="33"/>
      <c r="HGG5" s="33"/>
      <c r="HGH5" s="33"/>
      <c r="HGI5" s="33"/>
      <c r="HGJ5" s="33"/>
      <c r="HGK5" s="33"/>
      <c r="HGL5" s="33"/>
      <c r="HGM5" s="33"/>
      <c r="HGN5" s="33"/>
      <c r="HGO5" s="33"/>
      <c r="HGP5" s="33"/>
      <c r="HGQ5" s="33"/>
      <c r="HGR5" s="33"/>
      <c r="HGS5" s="33"/>
      <c r="HGT5" s="33"/>
      <c r="HGU5" s="33"/>
      <c r="HGV5" s="33"/>
      <c r="HGW5" s="33"/>
      <c r="HGX5" s="33"/>
      <c r="HGY5" s="33"/>
      <c r="HGZ5" s="33"/>
      <c r="HHA5" s="33"/>
      <c r="HHB5" s="33"/>
      <c r="HHC5" s="33"/>
      <c r="HHD5" s="33"/>
      <c r="HHE5" s="33"/>
      <c r="HHF5" s="33"/>
      <c r="HHG5" s="33"/>
      <c r="HHH5" s="33"/>
      <c r="HHI5" s="33"/>
      <c r="HHJ5" s="33"/>
      <c r="HHK5" s="33"/>
      <c r="HHL5" s="33"/>
      <c r="HHM5" s="33"/>
      <c r="HHN5" s="33"/>
      <c r="HHO5" s="33"/>
      <c r="HHP5" s="33"/>
      <c r="HHQ5" s="33"/>
      <c r="HHR5" s="33"/>
      <c r="HHS5" s="33"/>
      <c r="HHT5" s="33"/>
      <c r="HHU5" s="33"/>
      <c r="HHV5" s="33"/>
      <c r="HHW5" s="33"/>
      <c r="HHX5" s="33"/>
      <c r="HHY5" s="33"/>
      <c r="HHZ5" s="33"/>
      <c r="HIA5" s="33"/>
      <c r="HIB5" s="33"/>
      <c r="HIC5" s="33"/>
      <c r="HID5" s="33"/>
      <c r="HIE5" s="33"/>
      <c r="HIF5" s="33"/>
      <c r="HIG5" s="33"/>
      <c r="HIH5" s="33"/>
      <c r="HII5" s="33"/>
      <c r="HIJ5" s="33"/>
      <c r="HIK5" s="33"/>
      <c r="HIL5" s="33"/>
      <c r="HIM5" s="33"/>
      <c r="HIN5" s="33"/>
      <c r="HIO5" s="33"/>
      <c r="HIP5" s="33"/>
      <c r="HIQ5" s="33"/>
      <c r="HIR5" s="33"/>
      <c r="HIS5" s="33"/>
      <c r="HIT5" s="33"/>
      <c r="HIU5" s="33"/>
      <c r="HIV5" s="33"/>
      <c r="HIW5" s="33"/>
      <c r="HIX5" s="33"/>
      <c r="HIY5" s="33"/>
      <c r="HIZ5" s="33"/>
      <c r="HJA5" s="33"/>
      <c r="HJB5" s="33"/>
      <c r="HJC5" s="33"/>
      <c r="HJD5" s="33"/>
      <c r="HJE5" s="33"/>
      <c r="HJF5" s="33"/>
      <c r="HJG5" s="33"/>
      <c r="HJH5" s="33"/>
      <c r="HJI5" s="33"/>
      <c r="HJJ5" s="33"/>
      <c r="HJK5" s="33"/>
      <c r="HJL5" s="33"/>
      <c r="HJM5" s="33"/>
      <c r="HJN5" s="33"/>
      <c r="HJO5" s="33"/>
      <c r="HJP5" s="33"/>
      <c r="HJQ5" s="33"/>
      <c r="HJR5" s="33"/>
      <c r="HJS5" s="33"/>
      <c r="HJT5" s="33"/>
      <c r="HJU5" s="33"/>
      <c r="HJV5" s="33"/>
      <c r="HJW5" s="33"/>
      <c r="HJX5" s="33"/>
      <c r="HJY5" s="33"/>
      <c r="HJZ5" s="33"/>
      <c r="HKA5" s="33"/>
      <c r="HKB5" s="33"/>
      <c r="HKC5" s="33"/>
      <c r="HKD5" s="33"/>
      <c r="HKE5" s="33"/>
      <c r="HKF5" s="33"/>
      <c r="HKG5" s="33"/>
      <c r="HKH5" s="33"/>
      <c r="HKI5" s="33"/>
      <c r="HKJ5" s="33"/>
      <c r="HKK5" s="33"/>
      <c r="HKL5" s="33"/>
      <c r="HKM5" s="33"/>
      <c r="HKN5" s="33"/>
      <c r="HKO5" s="33"/>
      <c r="HKP5" s="33"/>
      <c r="HKQ5" s="33"/>
      <c r="HKR5" s="33"/>
      <c r="HKS5" s="33"/>
      <c r="HKT5" s="33"/>
      <c r="HKU5" s="33"/>
      <c r="HKV5" s="33"/>
      <c r="HKW5" s="33"/>
      <c r="HKX5" s="33"/>
      <c r="HKY5" s="33"/>
      <c r="HKZ5" s="33"/>
      <c r="HLA5" s="33"/>
      <c r="HLB5" s="33"/>
      <c r="HLC5" s="33"/>
      <c r="HLD5" s="33"/>
      <c r="HLE5" s="33"/>
      <c r="HLF5" s="33"/>
      <c r="HLG5" s="33"/>
      <c r="HLH5" s="33"/>
      <c r="HLI5" s="33"/>
      <c r="HLJ5" s="33"/>
      <c r="HLK5" s="33"/>
      <c r="HLL5" s="33"/>
      <c r="HLM5" s="33"/>
      <c r="HLN5" s="33"/>
      <c r="HLO5" s="33"/>
      <c r="HLP5" s="33"/>
      <c r="HLQ5" s="33"/>
      <c r="HLR5" s="33"/>
      <c r="HLS5" s="33"/>
      <c r="HLT5" s="33"/>
      <c r="HLU5" s="33"/>
      <c r="HLV5" s="33"/>
      <c r="HLW5" s="33"/>
      <c r="HLX5" s="33"/>
      <c r="HLY5" s="33"/>
      <c r="HLZ5" s="33"/>
      <c r="HMA5" s="33"/>
      <c r="HMB5" s="33"/>
      <c r="HMC5" s="33"/>
      <c r="HMD5" s="33"/>
      <c r="HME5" s="33"/>
      <c r="HMF5" s="33"/>
      <c r="HMG5" s="33"/>
      <c r="HMH5" s="33"/>
      <c r="HMI5" s="33"/>
      <c r="HMJ5" s="33"/>
      <c r="HMK5" s="33"/>
      <c r="HML5" s="33"/>
      <c r="HMM5" s="33"/>
      <c r="HMN5" s="33"/>
      <c r="HMO5" s="33"/>
      <c r="HMP5" s="33"/>
      <c r="HMQ5" s="33"/>
      <c r="HMR5" s="33"/>
      <c r="HMS5" s="33"/>
      <c r="HMT5" s="33"/>
      <c r="HMU5" s="33"/>
      <c r="HMV5" s="33"/>
      <c r="HMW5" s="33"/>
      <c r="HMX5" s="33"/>
      <c r="HMY5" s="33"/>
      <c r="HMZ5" s="33"/>
      <c r="HNA5" s="33"/>
      <c r="HNB5" s="33"/>
      <c r="HNC5" s="33"/>
      <c r="HND5" s="33"/>
      <c r="HNE5" s="33"/>
      <c r="HNF5" s="33"/>
      <c r="HNG5" s="33"/>
      <c r="HNH5" s="33"/>
      <c r="HNI5" s="33"/>
      <c r="HNJ5" s="33"/>
      <c r="HNK5" s="33"/>
      <c r="HNL5" s="33"/>
      <c r="HNM5" s="33"/>
      <c r="HNN5" s="33"/>
      <c r="HNO5" s="33"/>
      <c r="HNP5" s="33"/>
      <c r="HNQ5" s="33"/>
      <c r="HNR5" s="33"/>
      <c r="HNS5" s="33"/>
      <c r="HNT5" s="33"/>
      <c r="HNU5" s="33"/>
      <c r="HNV5" s="33"/>
      <c r="HNW5" s="33"/>
      <c r="HNX5" s="33"/>
      <c r="HNY5" s="33"/>
      <c r="HNZ5" s="33"/>
      <c r="HOA5" s="33"/>
      <c r="HOB5" s="33"/>
      <c r="HOC5" s="33"/>
      <c r="HOD5" s="33"/>
      <c r="HOE5" s="33"/>
      <c r="HOF5" s="33"/>
      <c r="HOG5" s="33"/>
      <c r="HOH5" s="33"/>
      <c r="HOI5" s="33"/>
      <c r="HOJ5" s="33"/>
      <c r="HOK5" s="33"/>
      <c r="HOL5" s="33"/>
      <c r="HOM5" s="33"/>
      <c r="HON5" s="33"/>
      <c r="HOO5" s="33"/>
      <c r="HOP5" s="33"/>
      <c r="HOQ5" s="33"/>
      <c r="HOR5" s="33"/>
      <c r="HOS5" s="33"/>
      <c r="HOT5" s="33"/>
      <c r="HOU5" s="33"/>
      <c r="HOV5" s="33"/>
      <c r="HOW5" s="33"/>
      <c r="HOX5" s="33"/>
      <c r="HOY5" s="33"/>
      <c r="HOZ5" s="33"/>
      <c r="HPA5" s="33"/>
      <c r="HPB5" s="33"/>
      <c r="HPC5" s="33"/>
      <c r="HPD5" s="33"/>
      <c r="HPE5" s="33"/>
      <c r="HPF5" s="33"/>
      <c r="HPG5" s="33"/>
      <c r="HPH5" s="33"/>
      <c r="HPI5" s="33"/>
      <c r="HPJ5" s="33"/>
      <c r="HPK5" s="33"/>
      <c r="HPL5" s="33"/>
      <c r="HPM5" s="33"/>
      <c r="HPN5" s="33"/>
      <c r="HPO5" s="33"/>
      <c r="HPP5" s="33"/>
      <c r="HPQ5" s="33"/>
      <c r="HPR5" s="33"/>
      <c r="HPS5" s="33"/>
      <c r="HPT5" s="33"/>
      <c r="HPU5" s="33"/>
      <c r="HPV5" s="33"/>
      <c r="HPW5" s="33"/>
      <c r="HPX5" s="33"/>
      <c r="HPY5" s="33"/>
      <c r="HPZ5" s="33"/>
      <c r="HQA5" s="33"/>
      <c r="HQB5" s="33"/>
      <c r="HQC5" s="33"/>
      <c r="HQD5" s="33"/>
      <c r="HQE5" s="33"/>
      <c r="HQF5" s="33"/>
      <c r="HQG5" s="33"/>
      <c r="HQH5" s="33"/>
      <c r="HQI5" s="33"/>
      <c r="HQJ5" s="33"/>
      <c r="HQK5" s="33"/>
      <c r="HQL5" s="33"/>
      <c r="HQM5" s="33"/>
      <c r="HQN5" s="33"/>
      <c r="HQO5" s="33"/>
      <c r="HQP5" s="33"/>
      <c r="HQQ5" s="33"/>
      <c r="HQR5" s="33"/>
      <c r="HQS5" s="33"/>
      <c r="HQT5" s="33"/>
      <c r="HQU5" s="33"/>
      <c r="HQV5" s="33"/>
      <c r="HQW5" s="33"/>
      <c r="HQX5" s="33"/>
      <c r="HQY5" s="33"/>
      <c r="HQZ5" s="33"/>
      <c r="HRA5" s="33"/>
      <c r="HRB5" s="33"/>
      <c r="HRC5" s="33"/>
      <c r="HRD5" s="33"/>
      <c r="HRE5" s="33"/>
      <c r="HRF5" s="33"/>
      <c r="HRG5" s="33"/>
      <c r="HRH5" s="33"/>
      <c r="HRI5" s="33"/>
      <c r="HRJ5" s="33"/>
      <c r="HRK5" s="33"/>
      <c r="HRL5" s="33"/>
      <c r="HRM5" s="33"/>
      <c r="HRN5" s="33"/>
      <c r="HRO5" s="33"/>
      <c r="HRP5" s="33"/>
      <c r="HRQ5" s="33"/>
      <c r="HRR5" s="33"/>
      <c r="HRS5" s="33"/>
      <c r="HRT5" s="33"/>
      <c r="HRU5" s="33"/>
      <c r="HRV5" s="33"/>
      <c r="HRW5" s="33"/>
      <c r="HRX5" s="33"/>
      <c r="HRY5" s="33"/>
      <c r="HRZ5" s="33"/>
      <c r="HSA5" s="33"/>
      <c r="HSB5" s="33"/>
      <c r="HSC5" s="33"/>
      <c r="HSD5" s="33"/>
      <c r="HSE5" s="33"/>
      <c r="HSF5" s="33"/>
      <c r="HSG5" s="33"/>
      <c r="HSH5" s="33"/>
      <c r="HSI5" s="33"/>
      <c r="HSJ5" s="33"/>
      <c r="HSK5" s="33"/>
      <c r="HSL5" s="33"/>
      <c r="HSM5" s="33"/>
      <c r="HSN5" s="33"/>
      <c r="HSO5" s="33"/>
      <c r="HSP5" s="33"/>
      <c r="HSQ5" s="33"/>
      <c r="HSR5" s="33"/>
      <c r="HSS5" s="33"/>
      <c r="HST5" s="33"/>
      <c r="HSU5" s="33"/>
      <c r="HSV5" s="33"/>
      <c r="HSW5" s="33"/>
      <c r="HSX5" s="33"/>
      <c r="HSY5" s="33"/>
      <c r="HSZ5" s="33"/>
      <c r="HTA5" s="33"/>
      <c r="HTB5" s="33"/>
      <c r="HTC5" s="33"/>
      <c r="HTD5" s="33"/>
      <c r="HTE5" s="33"/>
      <c r="HTF5" s="33"/>
      <c r="HTG5" s="33"/>
      <c r="HTH5" s="33"/>
      <c r="HTI5" s="33"/>
      <c r="HTJ5" s="33"/>
      <c r="HTK5" s="33"/>
      <c r="HTL5" s="33"/>
      <c r="HTM5" s="33"/>
      <c r="HTN5" s="33"/>
      <c r="HTO5" s="33"/>
      <c r="HTP5" s="33"/>
      <c r="HTQ5" s="33"/>
      <c r="HTR5" s="33"/>
      <c r="HTS5" s="33"/>
      <c r="HTT5" s="33"/>
      <c r="HTU5" s="33"/>
      <c r="HTV5" s="33"/>
      <c r="HTW5" s="33"/>
      <c r="HTX5" s="33"/>
      <c r="HTY5" s="33"/>
      <c r="HTZ5" s="33"/>
      <c r="HUA5" s="33"/>
      <c r="HUB5" s="33"/>
      <c r="HUC5" s="33"/>
      <c r="HUD5" s="33"/>
      <c r="HUE5" s="33"/>
      <c r="HUF5" s="33"/>
      <c r="HUG5" s="33"/>
      <c r="HUH5" s="33"/>
      <c r="HUI5" s="33"/>
      <c r="HUJ5" s="33"/>
      <c r="HUK5" s="33"/>
      <c r="HUL5" s="33"/>
      <c r="HUM5" s="33"/>
      <c r="HUN5" s="33"/>
      <c r="HUO5" s="33"/>
      <c r="HUP5" s="33"/>
      <c r="HUQ5" s="33"/>
      <c r="HUR5" s="33"/>
      <c r="HUS5" s="33"/>
      <c r="HUT5" s="33"/>
      <c r="HUU5" s="33"/>
      <c r="HUV5" s="33"/>
      <c r="HUW5" s="33"/>
      <c r="HUX5" s="33"/>
      <c r="HUY5" s="33"/>
      <c r="HUZ5" s="33"/>
      <c r="HVA5" s="33"/>
      <c r="HVB5" s="33"/>
      <c r="HVC5" s="33"/>
      <c r="HVD5" s="33"/>
      <c r="HVE5" s="33"/>
      <c r="HVF5" s="33"/>
      <c r="HVG5" s="33"/>
      <c r="HVH5" s="33"/>
      <c r="HVI5" s="33"/>
      <c r="HVJ5" s="33"/>
      <c r="HVK5" s="33"/>
      <c r="HVL5" s="33"/>
      <c r="HVM5" s="33"/>
      <c r="HVN5" s="33"/>
      <c r="HVO5" s="33"/>
      <c r="HVP5" s="33"/>
      <c r="HVQ5" s="33"/>
      <c r="HVR5" s="33"/>
      <c r="HVS5" s="33"/>
      <c r="HVT5" s="33"/>
      <c r="HVU5" s="33"/>
      <c r="HVV5" s="33"/>
      <c r="HVW5" s="33"/>
      <c r="HVX5" s="33"/>
      <c r="HVY5" s="33"/>
      <c r="HVZ5" s="33"/>
      <c r="HWA5" s="33"/>
      <c r="HWB5" s="33"/>
      <c r="HWC5" s="33"/>
      <c r="HWD5" s="33"/>
      <c r="HWE5" s="33"/>
      <c r="HWF5" s="33"/>
      <c r="HWG5" s="33"/>
      <c r="HWH5" s="33"/>
      <c r="HWI5" s="33"/>
      <c r="HWJ5" s="33"/>
      <c r="HWK5" s="33"/>
      <c r="HWL5" s="33"/>
      <c r="HWM5" s="33"/>
      <c r="HWN5" s="33"/>
      <c r="HWO5" s="33"/>
      <c r="HWP5" s="33"/>
      <c r="HWQ5" s="33"/>
      <c r="HWR5" s="33"/>
      <c r="HWS5" s="33"/>
      <c r="HWT5" s="33"/>
      <c r="HWU5" s="33"/>
      <c r="HWV5" s="33"/>
      <c r="HWW5" s="33"/>
      <c r="HWX5" s="33"/>
      <c r="HWY5" s="33"/>
      <c r="HWZ5" s="33"/>
      <c r="HXA5" s="33"/>
      <c r="HXB5" s="33"/>
      <c r="HXC5" s="33"/>
      <c r="HXD5" s="33"/>
      <c r="HXE5" s="33"/>
      <c r="HXF5" s="33"/>
      <c r="HXG5" s="33"/>
      <c r="HXH5" s="33"/>
      <c r="HXI5" s="33"/>
      <c r="HXJ5" s="33"/>
      <c r="HXK5" s="33"/>
      <c r="HXL5" s="33"/>
      <c r="HXM5" s="33"/>
      <c r="HXN5" s="33"/>
      <c r="HXO5" s="33"/>
      <c r="HXP5" s="33"/>
      <c r="HXQ5" s="33"/>
      <c r="HXR5" s="33"/>
      <c r="HXS5" s="33"/>
      <c r="HXT5" s="33"/>
      <c r="HXU5" s="33"/>
      <c r="HXV5" s="33"/>
      <c r="HXW5" s="33"/>
      <c r="HXX5" s="33"/>
      <c r="HXY5" s="33"/>
      <c r="HXZ5" s="33"/>
      <c r="HYA5" s="33"/>
      <c r="HYB5" s="33"/>
      <c r="HYC5" s="33"/>
      <c r="HYD5" s="33"/>
      <c r="HYE5" s="33"/>
      <c r="HYF5" s="33"/>
      <c r="HYG5" s="33"/>
      <c r="HYH5" s="33"/>
      <c r="HYI5" s="33"/>
      <c r="HYJ5" s="33"/>
      <c r="HYK5" s="33"/>
      <c r="HYL5" s="33"/>
      <c r="HYM5" s="33"/>
      <c r="HYN5" s="33"/>
      <c r="HYO5" s="33"/>
      <c r="HYP5" s="33"/>
      <c r="HYQ5" s="33"/>
      <c r="HYR5" s="33"/>
      <c r="HYS5" s="33"/>
      <c r="HYT5" s="33"/>
      <c r="HYU5" s="33"/>
      <c r="HYV5" s="33"/>
      <c r="HYW5" s="33"/>
      <c r="HYX5" s="33"/>
      <c r="HYY5" s="33"/>
      <c r="HYZ5" s="33"/>
      <c r="HZA5" s="33"/>
      <c r="HZB5" s="33"/>
      <c r="HZC5" s="33"/>
      <c r="HZD5" s="33"/>
      <c r="HZE5" s="33"/>
      <c r="HZF5" s="33"/>
      <c r="HZG5" s="33"/>
      <c r="HZH5" s="33"/>
      <c r="HZI5" s="33"/>
      <c r="HZJ5" s="33"/>
      <c r="HZK5" s="33"/>
      <c r="HZL5" s="33"/>
      <c r="HZM5" s="33"/>
      <c r="HZN5" s="33"/>
      <c r="HZO5" s="33"/>
      <c r="HZP5" s="33"/>
      <c r="HZQ5" s="33"/>
      <c r="HZR5" s="33"/>
      <c r="HZS5" s="33"/>
      <c r="HZT5" s="33"/>
      <c r="HZU5" s="33"/>
      <c r="HZV5" s="33"/>
      <c r="HZW5" s="33"/>
      <c r="HZX5" s="33"/>
      <c r="HZY5" s="33"/>
      <c r="HZZ5" s="33"/>
      <c r="IAA5" s="33"/>
      <c r="IAB5" s="33"/>
      <c r="IAC5" s="33"/>
      <c r="IAD5" s="33"/>
      <c r="IAE5" s="33"/>
      <c r="IAF5" s="33"/>
      <c r="IAG5" s="33"/>
      <c r="IAH5" s="33"/>
      <c r="IAI5" s="33"/>
      <c r="IAJ5" s="33"/>
      <c r="IAK5" s="33"/>
      <c r="IAL5" s="33"/>
      <c r="IAM5" s="33"/>
      <c r="IAN5" s="33"/>
      <c r="IAO5" s="33"/>
      <c r="IAP5" s="33"/>
      <c r="IAQ5" s="33"/>
      <c r="IAR5" s="33"/>
      <c r="IAS5" s="33"/>
      <c r="IAT5" s="33"/>
      <c r="IAU5" s="33"/>
      <c r="IAV5" s="33"/>
      <c r="IAW5" s="33"/>
      <c r="IAX5" s="33"/>
      <c r="IAY5" s="33"/>
      <c r="IAZ5" s="33"/>
      <c r="IBA5" s="33"/>
      <c r="IBB5" s="33"/>
      <c r="IBC5" s="33"/>
      <c r="IBD5" s="33"/>
      <c r="IBE5" s="33"/>
      <c r="IBF5" s="33"/>
      <c r="IBG5" s="33"/>
      <c r="IBH5" s="33"/>
      <c r="IBI5" s="33"/>
      <c r="IBJ5" s="33"/>
      <c r="IBK5" s="33"/>
      <c r="IBL5" s="33"/>
      <c r="IBM5" s="33"/>
      <c r="IBN5" s="33"/>
      <c r="IBO5" s="33"/>
      <c r="IBP5" s="33"/>
      <c r="IBQ5" s="33"/>
      <c r="IBR5" s="33"/>
      <c r="IBS5" s="33"/>
      <c r="IBT5" s="33"/>
      <c r="IBU5" s="33"/>
      <c r="IBV5" s="33"/>
      <c r="IBW5" s="33"/>
      <c r="IBX5" s="33"/>
      <c r="IBY5" s="33"/>
      <c r="IBZ5" s="33"/>
      <c r="ICA5" s="33"/>
      <c r="ICB5" s="33"/>
      <c r="ICC5" s="33"/>
      <c r="ICD5" s="33"/>
      <c r="ICE5" s="33"/>
      <c r="ICF5" s="33"/>
      <c r="ICG5" s="33"/>
      <c r="ICH5" s="33"/>
      <c r="ICI5" s="33"/>
      <c r="ICJ5" s="33"/>
      <c r="ICK5" s="33"/>
      <c r="ICL5" s="33"/>
      <c r="ICM5" s="33"/>
      <c r="ICN5" s="33"/>
      <c r="ICO5" s="33"/>
      <c r="ICP5" s="33"/>
      <c r="ICQ5" s="33"/>
      <c r="ICR5" s="33"/>
      <c r="ICS5" s="33"/>
      <c r="ICT5" s="33"/>
      <c r="ICU5" s="33"/>
      <c r="ICV5" s="33"/>
      <c r="ICW5" s="33"/>
      <c r="ICX5" s="33"/>
      <c r="ICY5" s="33"/>
      <c r="ICZ5" s="33"/>
      <c r="IDA5" s="33"/>
      <c r="IDB5" s="33"/>
      <c r="IDC5" s="33"/>
      <c r="IDD5" s="33"/>
      <c r="IDE5" s="33"/>
      <c r="IDF5" s="33"/>
      <c r="IDG5" s="33"/>
      <c r="IDH5" s="33"/>
      <c r="IDI5" s="33"/>
      <c r="IDJ5" s="33"/>
      <c r="IDK5" s="33"/>
      <c r="IDL5" s="33"/>
      <c r="IDM5" s="33"/>
      <c r="IDN5" s="33"/>
      <c r="IDO5" s="33"/>
      <c r="IDP5" s="33"/>
      <c r="IDQ5" s="33"/>
      <c r="IDR5" s="33"/>
      <c r="IDS5" s="33"/>
      <c r="IDT5" s="33"/>
      <c r="IDU5" s="33"/>
      <c r="IDV5" s="33"/>
      <c r="IDW5" s="33"/>
      <c r="IDX5" s="33"/>
      <c r="IDY5" s="33"/>
      <c r="IDZ5" s="33"/>
      <c r="IEA5" s="33"/>
      <c r="IEB5" s="33"/>
      <c r="IEC5" s="33"/>
      <c r="IED5" s="33"/>
      <c r="IEE5" s="33"/>
      <c r="IEF5" s="33"/>
      <c r="IEG5" s="33"/>
      <c r="IEH5" s="33"/>
      <c r="IEI5" s="33"/>
      <c r="IEJ5" s="33"/>
      <c r="IEK5" s="33"/>
      <c r="IEL5" s="33"/>
      <c r="IEM5" s="33"/>
      <c r="IEN5" s="33"/>
      <c r="IEO5" s="33"/>
      <c r="IEP5" s="33"/>
      <c r="IEQ5" s="33"/>
      <c r="IER5" s="33"/>
      <c r="IES5" s="33"/>
      <c r="IET5" s="33"/>
      <c r="IEU5" s="33"/>
      <c r="IEV5" s="33"/>
      <c r="IEW5" s="33"/>
      <c r="IEX5" s="33"/>
      <c r="IEY5" s="33"/>
      <c r="IEZ5" s="33"/>
      <c r="IFA5" s="33"/>
      <c r="IFB5" s="33"/>
      <c r="IFC5" s="33"/>
      <c r="IFD5" s="33"/>
      <c r="IFE5" s="33"/>
      <c r="IFF5" s="33"/>
      <c r="IFG5" s="33"/>
      <c r="IFH5" s="33"/>
      <c r="IFI5" s="33"/>
      <c r="IFJ5" s="33"/>
      <c r="IFK5" s="33"/>
      <c r="IFL5" s="33"/>
      <c r="IFM5" s="33"/>
      <c r="IFN5" s="33"/>
      <c r="IFO5" s="33"/>
      <c r="IFP5" s="33"/>
      <c r="IFQ5" s="33"/>
      <c r="IFR5" s="33"/>
      <c r="IFS5" s="33"/>
      <c r="IFT5" s="33"/>
      <c r="IFU5" s="33"/>
      <c r="IFV5" s="33"/>
      <c r="IFW5" s="33"/>
      <c r="IFX5" s="33"/>
      <c r="IFY5" s="33"/>
      <c r="IFZ5" s="33"/>
      <c r="IGA5" s="33"/>
      <c r="IGB5" s="33"/>
      <c r="IGC5" s="33"/>
      <c r="IGD5" s="33"/>
      <c r="IGE5" s="33"/>
      <c r="IGF5" s="33"/>
      <c r="IGG5" s="33"/>
      <c r="IGH5" s="33"/>
      <c r="IGI5" s="33"/>
      <c r="IGJ5" s="33"/>
      <c r="IGK5" s="33"/>
      <c r="IGL5" s="33"/>
      <c r="IGM5" s="33"/>
      <c r="IGN5" s="33"/>
      <c r="IGO5" s="33"/>
      <c r="IGP5" s="33"/>
      <c r="IGQ5" s="33"/>
      <c r="IGR5" s="33"/>
      <c r="IGS5" s="33"/>
      <c r="IGT5" s="33"/>
      <c r="IGU5" s="33"/>
      <c r="IGV5" s="33"/>
      <c r="IGW5" s="33"/>
      <c r="IGX5" s="33"/>
      <c r="IGY5" s="33"/>
      <c r="IGZ5" s="33"/>
      <c r="IHA5" s="33"/>
      <c r="IHB5" s="33"/>
      <c r="IHC5" s="33"/>
      <c r="IHD5" s="33"/>
      <c r="IHE5" s="33"/>
      <c r="IHF5" s="33"/>
      <c r="IHG5" s="33"/>
      <c r="IHH5" s="33"/>
      <c r="IHI5" s="33"/>
      <c r="IHJ5" s="33"/>
      <c r="IHK5" s="33"/>
      <c r="IHL5" s="33"/>
      <c r="IHM5" s="33"/>
      <c r="IHN5" s="33"/>
      <c r="IHO5" s="33"/>
      <c r="IHP5" s="33"/>
      <c r="IHQ5" s="33"/>
      <c r="IHR5" s="33"/>
      <c r="IHS5" s="33"/>
      <c r="IHT5" s="33"/>
      <c r="IHU5" s="33"/>
      <c r="IHV5" s="33"/>
      <c r="IHW5" s="33"/>
      <c r="IHX5" s="33"/>
      <c r="IHY5" s="33"/>
      <c r="IHZ5" s="33"/>
      <c r="IIA5" s="33"/>
      <c r="IIB5" s="33"/>
      <c r="IIC5" s="33"/>
      <c r="IID5" s="33"/>
      <c r="IIE5" s="33"/>
      <c r="IIF5" s="33"/>
      <c r="IIG5" s="33"/>
      <c r="IIH5" s="33"/>
      <c r="III5" s="33"/>
      <c r="IIJ5" s="33"/>
      <c r="IIK5" s="33"/>
      <c r="IIL5" s="33"/>
      <c r="IIM5" s="33"/>
      <c r="IIN5" s="33"/>
      <c r="IIO5" s="33"/>
      <c r="IIP5" s="33"/>
      <c r="IIQ5" s="33"/>
      <c r="IIR5" s="33"/>
      <c r="IIS5" s="33"/>
      <c r="IIT5" s="33"/>
      <c r="IIU5" s="33"/>
      <c r="IIV5" s="33"/>
      <c r="IIW5" s="33"/>
      <c r="IIX5" s="33"/>
      <c r="IIY5" s="33"/>
      <c r="IIZ5" s="33"/>
      <c r="IJA5" s="33"/>
      <c r="IJB5" s="33"/>
      <c r="IJC5" s="33"/>
      <c r="IJD5" s="33"/>
      <c r="IJE5" s="33"/>
      <c r="IJF5" s="33"/>
      <c r="IJG5" s="33"/>
      <c r="IJH5" s="33"/>
      <c r="IJI5" s="33"/>
      <c r="IJJ5" s="33"/>
      <c r="IJK5" s="33"/>
      <c r="IJL5" s="33"/>
      <c r="IJM5" s="33"/>
      <c r="IJN5" s="33"/>
      <c r="IJO5" s="33"/>
      <c r="IJP5" s="33"/>
      <c r="IJQ5" s="33"/>
      <c r="IJR5" s="33"/>
      <c r="IJS5" s="33"/>
      <c r="IJT5" s="33"/>
      <c r="IJU5" s="33"/>
      <c r="IJV5" s="33"/>
      <c r="IJW5" s="33"/>
      <c r="IJX5" s="33"/>
      <c r="IJY5" s="33"/>
      <c r="IJZ5" s="33"/>
      <c r="IKA5" s="33"/>
      <c r="IKB5" s="33"/>
      <c r="IKC5" s="33"/>
      <c r="IKD5" s="33"/>
      <c r="IKE5" s="33"/>
      <c r="IKF5" s="33"/>
      <c r="IKG5" s="33"/>
      <c r="IKH5" s="33"/>
      <c r="IKI5" s="33"/>
      <c r="IKJ5" s="33"/>
      <c r="IKK5" s="33"/>
      <c r="IKL5" s="33"/>
      <c r="IKM5" s="33"/>
      <c r="IKN5" s="33"/>
      <c r="IKO5" s="33"/>
      <c r="IKP5" s="33"/>
      <c r="IKQ5" s="33"/>
      <c r="IKR5" s="33"/>
      <c r="IKS5" s="33"/>
      <c r="IKT5" s="33"/>
      <c r="IKU5" s="33"/>
      <c r="IKV5" s="33"/>
      <c r="IKW5" s="33"/>
      <c r="IKX5" s="33"/>
      <c r="IKY5" s="33"/>
      <c r="IKZ5" s="33"/>
      <c r="ILA5" s="33"/>
      <c r="ILB5" s="33"/>
      <c r="ILC5" s="33"/>
      <c r="ILD5" s="33"/>
      <c r="ILE5" s="33"/>
      <c r="ILF5" s="33"/>
      <c r="ILG5" s="33"/>
      <c r="ILH5" s="33"/>
      <c r="ILI5" s="33"/>
      <c r="ILJ5" s="33"/>
      <c r="ILK5" s="33"/>
      <c r="ILL5" s="33"/>
      <c r="ILM5" s="33"/>
      <c r="ILN5" s="33"/>
      <c r="ILO5" s="33"/>
      <c r="ILP5" s="33"/>
      <c r="ILQ5" s="33"/>
      <c r="ILR5" s="33"/>
      <c r="ILS5" s="33"/>
      <c r="ILT5" s="33"/>
      <c r="ILU5" s="33"/>
      <c r="ILV5" s="33"/>
      <c r="ILW5" s="33"/>
      <c r="ILX5" s="33"/>
      <c r="ILY5" s="33"/>
      <c r="ILZ5" s="33"/>
      <c r="IMA5" s="33"/>
      <c r="IMB5" s="33"/>
      <c r="IMC5" s="33"/>
      <c r="IMD5" s="33"/>
      <c r="IME5" s="33"/>
      <c r="IMF5" s="33"/>
      <c r="IMG5" s="33"/>
      <c r="IMH5" s="33"/>
      <c r="IMI5" s="33"/>
      <c r="IMJ5" s="33"/>
      <c r="IMK5" s="33"/>
      <c r="IML5" s="33"/>
      <c r="IMM5" s="33"/>
      <c r="IMN5" s="33"/>
      <c r="IMO5" s="33"/>
      <c r="IMP5" s="33"/>
      <c r="IMQ5" s="33"/>
      <c r="IMR5" s="33"/>
      <c r="IMS5" s="33"/>
      <c r="IMT5" s="33"/>
      <c r="IMU5" s="33"/>
      <c r="IMV5" s="33"/>
      <c r="IMW5" s="33"/>
      <c r="IMX5" s="33"/>
      <c r="IMY5" s="33"/>
      <c r="IMZ5" s="33"/>
      <c r="INA5" s="33"/>
      <c r="INB5" s="33"/>
      <c r="INC5" s="33"/>
      <c r="IND5" s="33"/>
      <c r="INE5" s="33"/>
      <c r="INF5" s="33"/>
      <c r="ING5" s="33"/>
      <c r="INH5" s="33"/>
      <c r="INI5" s="33"/>
      <c r="INJ5" s="33"/>
      <c r="INK5" s="33"/>
      <c r="INL5" s="33"/>
      <c r="INM5" s="33"/>
      <c r="INN5" s="33"/>
      <c r="INO5" s="33"/>
      <c r="INP5" s="33"/>
      <c r="INQ5" s="33"/>
      <c r="INR5" s="33"/>
      <c r="INS5" s="33"/>
      <c r="INT5" s="33"/>
      <c r="INU5" s="33"/>
      <c r="INV5" s="33"/>
      <c r="INW5" s="33"/>
      <c r="INX5" s="33"/>
      <c r="INY5" s="33"/>
      <c r="INZ5" s="33"/>
      <c r="IOA5" s="33"/>
      <c r="IOB5" s="33"/>
      <c r="IOC5" s="33"/>
      <c r="IOD5" s="33"/>
      <c r="IOE5" s="33"/>
      <c r="IOF5" s="33"/>
      <c r="IOG5" s="33"/>
      <c r="IOH5" s="33"/>
      <c r="IOI5" s="33"/>
      <c r="IOJ5" s="33"/>
      <c r="IOK5" s="33"/>
      <c r="IOL5" s="33"/>
      <c r="IOM5" s="33"/>
      <c r="ION5" s="33"/>
      <c r="IOO5" s="33"/>
      <c r="IOP5" s="33"/>
      <c r="IOQ5" s="33"/>
      <c r="IOR5" s="33"/>
      <c r="IOS5" s="33"/>
      <c r="IOT5" s="33"/>
      <c r="IOU5" s="33"/>
      <c r="IOV5" s="33"/>
      <c r="IOW5" s="33"/>
      <c r="IOX5" s="33"/>
      <c r="IOY5" s="33"/>
      <c r="IOZ5" s="33"/>
      <c r="IPA5" s="33"/>
      <c r="IPB5" s="33"/>
      <c r="IPC5" s="33"/>
      <c r="IPD5" s="33"/>
      <c r="IPE5" s="33"/>
      <c r="IPF5" s="33"/>
      <c r="IPG5" s="33"/>
      <c r="IPH5" s="33"/>
      <c r="IPI5" s="33"/>
      <c r="IPJ5" s="33"/>
      <c r="IPK5" s="33"/>
      <c r="IPL5" s="33"/>
      <c r="IPM5" s="33"/>
      <c r="IPN5" s="33"/>
      <c r="IPO5" s="33"/>
      <c r="IPP5" s="33"/>
      <c r="IPQ5" s="33"/>
      <c r="IPR5" s="33"/>
      <c r="IPS5" s="33"/>
      <c r="IPT5" s="33"/>
      <c r="IPU5" s="33"/>
      <c r="IPV5" s="33"/>
      <c r="IPW5" s="33"/>
      <c r="IPX5" s="33"/>
      <c r="IPY5" s="33"/>
      <c r="IPZ5" s="33"/>
      <c r="IQA5" s="33"/>
      <c r="IQB5" s="33"/>
      <c r="IQC5" s="33"/>
      <c r="IQD5" s="33"/>
      <c r="IQE5" s="33"/>
      <c r="IQF5" s="33"/>
      <c r="IQG5" s="33"/>
      <c r="IQH5" s="33"/>
      <c r="IQI5" s="33"/>
      <c r="IQJ5" s="33"/>
      <c r="IQK5" s="33"/>
      <c r="IQL5" s="33"/>
      <c r="IQM5" s="33"/>
      <c r="IQN5" s="33"/>
      <c r="IQO5" s="33"/>
      <c r="IQP5" s="33"/>
      <c r="IQQ5" s="33"/>
      <c r="IQR5" s="33"/>
      <c r="IQS5" s="33"/>
      <c r="IQT5" s="33"/>
      <c r="IQU5" s="33"/>
      <c r="IQV5" s="33"/>
      <c r="IQW5" s="33"/>
      <c r="IQX5" s="33"/>
      <c r="IQY5" s="33"/>
      <c r="IQZ5" s="33"/>
      <c r="IRA5" s="33"/>
      <c r="IRB5" s="33"/>
      <c r="IRC5" s="33"/>
      <c r="IRD5" s="33"/>
      <c r="IRE5" s="33"/>
      <c r="IRF5" s="33"/>
      <c r="IRG5" s="33"/>
      <c r="IRH5" s="33"/>
      <c r="IRI5" s="33"/>
      <c r="IRJ5" s="33"/>
      <c r="IRK5" s="33"/>
      <c r="IRL5" s="33"/>
      <c r="IRM5" s="33"/>
      <c r="IRN5" s="33"/>
      <c r="IRO5" s="33"/>
      <c r="IRP5" s="33"/>
      <c r="IRQ5" s="33"/>
      <c r="IRR5" s="33"/>
      <c r="IRS5" s="33"/>
      <c r="IRT5" s="33"/>
      <c r="IRU5" s="33"/>
      <c r="IRV5" s="33"/>
      <c r="IRW5" s="33"/>
      <c r="IRX5" s="33"/>
      <c r="IRY5" s="33"/>
      <c r="IRZ5" s="33"/>
      <c r="ISA5" s="33"/>
      <c r="ISB5" s="33"/>
      <c r="ISC5" s="33"/>
      <c r="ISD5" s="33"/>
      <c r="ISE5" s="33"/>
      <c r="ISF5" s="33"/>
      <c r="ISG5" s="33"/>
      <c r="ISH5" s="33"/>
      <c r="ISI5" s="33"/>
      <c r="ISJ5" s="33"/>
      <c r="ISK5" s="33"/>
      <c r="ISL5" s="33"/>
      <c r="ISM5" s="33"/>
      <c r="ISN5" s="33"/>
      <c r="ISO5" s="33"/>
      <c r="ISP5" s="33"/>
      <c r="ISQ5" s="33"/>
      <c r="ISR5" s="33"/>
      <c r="ISS5" s="33"/>
      <c r="IST5" s="33"/>
      <c r="ISU5" s="33"/>
      <c r="ISV5" s="33"/>
      <c r="ISW5" s="33"/>
      <c r="ISX5" s="33"/>
      <c r="ISY5" s="33"/>
      <c r="ISZ5" s="33"/>
      <c r="ITA5" s="33"/>
      <c r="ITB5" s="33"/>
      <c r="ITC5" s="33"/>
      <c r="ITD5" s="33"/>
      <c r="ITE5" s="33"/>
      <c r="ITF5" s="33"/>
      <c r="ITG5" s="33"/>
      <c r="ITH5" s="33"/>
      <c r="ITI5" s="33"/>
      <c r="ITJ5" s="33"/>
      <c r="ITK5" s="33"/>
      <c r="ITL5" s="33"/>
      <c r="ITM5" s="33"/>
      <c r="ITN5" s="33"/>
      <c r="ITO5" s="33"/>
      <c r="ITP5" s="33"/>
      <c r="ITQ5" s="33"/>
      <c r="ITR5" s="33"/>
      <c r="ITS5" s="33"/>
      <c r="ITT5" s="33"/>
      <c r="ITU5" s="33"/>
      <c r="ITV5" s="33"/>
      <c r="ITW5" s="33"/>
      <c r="ITX5" s="33"/>
      <c r="ITY5" s="33"/>
      <c r="ITZ5" s="33"/>
      <c r="IUA5" s="33"/>
      <c r="IUB5" s="33"/>
      <c r="IUC5" s="33"/>
      <c r="IUD5" s="33"/>
      <c r="IUE5" s="33"/>
      <c r="IUF5" s="33"/>
      <c r="IUG5" s="33"/>
      <c r="IUH5" s="33"/>
      <c r="IUI5" s="33"/>
      <c r="IUJ5" s="33"/>
      <c r="IUK5" s="33"/>
      <c r="IUL5" s="33"/>
      <c r="IUM5" s="33"/>
      <c r="IUN5" s="33"/>
      <c r="IUO5" s="33"/>
      <c r="IUP5" s="33"/>
      <c r="IUQ5" s="33"/>
      <c r="IUR5" s="33"/>
      <c r="IUS5" s="33"/>
      <c r="IUT5" s="33"/>
      <c r="IUU5" s="33"/>
      <c r="IUV5" s="33"/>
      <c r="IUW5" s="33"/>
      <c r="IUX5" s="33"/>
      <c r="IUY5" s="33"/>
      <c r="IUZ5" s="33"/>
      <c r="IVA5" s="33"/>
      <c r="IVB5" s="33"/>
      <c r="IVC5" s="33"/>
      <c r="IVD5" s="33"/>
      <c r="IVE5" s="33"/>
      <c r="IVF5" s="33"/>
      <c r="IVG5" s="33"/>
      <c r="IVH5" s="33"/>
      <c r="IVI5" s="33"/>
      <c r="IVJ5" s="33"/>
      <c r="IVK5" s="33"/>
      <c r="IVL5" s="33"/>
      <c r="IVM5" s="33"/>
      <c r="IVN5" s="33"/>
      <c r="IVO5" s="33"/>
      <c r="IVP5" s="33"/>
      <c r="IVQ5" s="33"/>
      <c r="IVR5" s="33"/>
      <c r="IVS5" s="33"/>
      <c r="IVT5" s="33"/>
      <c r="IVU5" s="33"/>
      <c r="IVV5" s="33"/>
      <c r="IVW5" s="33"/>
      <c r="IVX5" s="33"/>
      <c r="IVY5" s="33"/>
      <c r="IVZ5" s="33"/>
      <c r="IWA5" s="33"/>
      <c r="IWB5" s="33"/>
      <c r="IWC5" s="33"/>
      <c r="IWD5" s="33"/>
      <c r="IWE5" s="33"/>
      <c r="IWF5" s="33"/>
      <c r="IWG5" s="33"/>
      <c r="IWH5" s="33"/>
      <c r="IWI5" s="33"/>
      <c r="IWJ5" s="33"/>
      <c r="IWK5" s="33"/>
      <c r="IWL5" s="33"/>
      <c r="IWM5" s="33"/>
      <c r="IWN5" s="33"/>
      <c r="IWO5" s="33"/>
      <c r="IWP5" s="33"/>
      <c r="IWQ5" s="33"/>
      <c r="IWR5" s="33"/>
      <c r="IWS5" s="33"/>
      <c r="IWT5" s="33"/>
      <c r="IWU5" s="33"/>
      <c r="IWV5" s="33"/>
      <c r="IWW5" s="33"/>
      <c r="IWX5" s="33"/>
      <c r="IWY5" s="33"/>
      <c r="IWZ5" s="33"/>
      <c r="IXA5" s="33"/>
      <c r="IXB5" s="33"/>
      <c r="IXC5" s="33"/>
      <c r="IXD5" s="33"/>
      <c r="IXE5" s="33"/>
      <c r="IXF5" s="33"/>
      <c r="IXG5" s="33"/>
      <c r="IXH5" s="33"/>
      <c r="IXI5" s="33"/>
      <c r="IXJ5" s="33"/>
      <c r="IXK5" s="33"/>
      <c r="IXL5" s="33"/>
      <c r="IXM5" s="33"/>
      <c r="IXN5" s="33"/>
      <c r="IXO5" s="33"/>
      <c r="IXP5" s="33"/>
      <c r="IXQ5" s="33"/>
      <c r="IXR5" s="33"/>
      <c r="IXS5" s="33"/>
      <c r="IXT5" s="33"/>
      <c r="IXU5" s="33"/>
      <c r="IXV5" s="33"/>
      <c r="IXW5" s="33"/>
      <c r="IXX5" s="33"/>
      <c r="IXY5" s="33"/>
      <c r="IXZ5" s="33"/>
      <c r="IYA5" s="33"/>
      <c r="IYB5" s="33"/>
      <c r="IYC5" s="33"/>
      <c r="IYD5" s="33"/>
      <c r="IYE5" s="33"/>
      <c r="IYF5" s="33"/>
      <c r="IYG5" s="33"/>
      <c r="IYH5" s="33"/>
      <c r="IYI5" s="33"/>
      <c r="IYJ5" s="33"/>
      <c r="IYK5" s="33"/>
      <c r="IYL5" s="33"/>
      <c r="IYM5" s="33"/>
      <c r="IYN5" s="33"/>
      <c r="IYO5" s="33"/>
      <c r="IYP5" s="33"/>
      <c r="IYQ5" s="33"/>
      <c r="IYR5" s="33"/>
      <c r="IYS5" s="33"/>
      <c r="IYT5" s="33"/>
      <c r="IYU5" s="33"/>
      <c r="IYV5" s="33"/>
      <c r="IYW5" s="33"/>
      <c r="IYX5" s="33"/>
      <c r="IYY5" s="33"/>
      <c r="IYZ5" s="33"/>
      <c r="IZA5" s="33"/>
      <c r="IZB5" s="33"/>
      <c r="IZC5" s="33"/>
      <c r="IZD5" s="33"/>
      <c r="IZE5" s="33"/>
      <c r="IZF5" s="33"/>
      <c r="IZG5" s="33"/>
      <c r="IZH5" s="33"/>
      <c r="IZI5" s="33"/>
      <c r="IZJ5" s="33"/>
      <c r="IZK5" s="33"/>
      <c r="IZL5" s="33"/>
      <c r="IZM5" s="33"/>
      <c r="IZN5" s="33"/>
      <c r="IZO5" s="33"/>
      <c r="IZP5" s="33"/>
      <c r="IZQ5" s="33"/>
      <c r="IZR5" s="33"/>
      <c r="IZS5" s="33"/>
      <c r="IZT5" s="33"/>
      <c r="IZU5" s="33"/>
      <c r="IZV5" s="33"/>
      <c r="IZW5" s="33"/>
      <c r="IZX5" s="33"/>
      <c r="IZY5" s="33"/>
      <c r="IZZ5" s="33"/>
      <c r="JAA5" s="33"/>
      <c r="JAB5" s="33"/>
      <c r="JAC5" s="33"/>
      <c r="JAD5" s="33"/>
      <c r="JAE5" s="33"/>
      <c r="JAF5" s="33"/>
      <c r="JAG5" s="33"/>
      <c r="JAH5" s="33"/>
      <c r="JAI5" s="33"/>
      <c r="JAJ5" s="33"/>
      <c r="JAK5" s="33"/>
      <c r="JAL5" s="33"/>
      <c r="JAM5" s="33"/>
      <c r="JAN5" s="33"/>
      <c r="JAO5" s="33"/>
      <c r="JAP5" s="33"/>
      <c r="JAQ5" s="33"/>
      <c r="JAR5" s="33"/>
      <c r="JAS5" s="33"/>
      <c r="JAT5" s="33"/>
      <c r="JAU5" s="33"/>
      <c r="JAV5" s="33"/>
      <c r="JAW5" s="33"/>
      <c r="JAX5" s="33"/>
      <c r="JAY5" s="33"/>
      <c r="JAZ5" s="33"/>
      <c r="JBA5" s="33"/>
      <c r="JBB5" s="33"/>
      <c r="JBC5" s="33"/>
      <c r="JBD5" s="33"/>
      <c r="JBE5" s="33"/>
      <c r="JBF5" s="33"/>
      <c r="JBG5" s="33"/>
      <c r="JBH5" s="33"/>
      <c r="JBI5" s="33"/>
      <c r="JBJ5" s="33"/>
      <c r="JBK5" s="33"/>
      <c r="JBL5" s="33"/>
      <c r="JBM5" s="33"/>
      <c r="JBN5" s="33"/>
      <c r="JBO5" s="33"/>
      <c r="JBP5" s="33"/>
      <c r="JBQ5" s="33"/>
      <c r="JBR5" s="33"/>
      <c r="JBS5" s="33"/>
      <c r="JBT5" s="33"/>
      <c r="JBU5" s="33"/>
      <c r="JBV5" s="33"/>
      <c r="JBW5" s="33"/>
      <c r="JBX5" s="33"/>
      <c r="JBY5" s="33"/>
      <c r="JBZ5" s="33"/>
      <c r="JCA5" s="33"/>
      <c r="JCB5" s="33"/>
      <c r="JCC5" s="33"/>
      <c r="JCD5" s="33"/>
      <c r="JCE5" s="33"/>
      <c r="JCF5" s="33"/>
      <c r="JCG5" s="33"/>
      <c r="JCH5" s="33"/>
      <c r="JCI5" s="33"/>
      <c r="JCJ5" s="33"/>
      <c r="JCK5" s="33"/>
      <c r="JCL5" s="33"/>
      <c r="JCM5" s="33"/>
      <c r="JCN5" s="33"/>
      <c r="JCO5" s="33"/>
      <c r="JCP5" s="33"/>
      <c r="JCQ5" s="33"/>
      <c r="JCR5" s="33"/>
      <c r="JCS5" s="33"/>
      <c r="JCT5" s="33"/>
      <c r="JCU5" s="33"/>
      <c r="JCV5" s="33"/>
      <c r="JCW5" s="33"/>
      <c r="JCX5" s="33"/>
      <c r="JCY5" s="33"/>
      <c r="JCZ5" s="33"/>
      <c r="JDA5" s="33"/>
      <c r="JDB5" s="33"/>
      <c r="JDC5" s="33"/>
      <c r="JDD5" s="33"/>
      <c r="JDE5" s="33"/>
      <c r="JDF5" s="33"/>
      <c r="JDG5" s="33"/>
      <c r="JDH5" s="33"/>
      <c r="JDI5" s="33"/>
      <c r="JDJ5" s="33"/>
      <c r="JDK5" s="33"/>
      <c r="JDL5" s="33"/>
      <c r="JDM5" s="33"/>
      <c r="JDN5" s="33"/>
      <c r="JDO5" s="33"/>
      <c r="JDP5" s="33"/>
      <c r="JDQ5" s="33"/>
      <c r="JDR5" s="33"/>
      <c r="JDS5" s="33"/>
      <c r="JDT5" s="33"/>
      <c r="JDU5" s="33"/>
      <c r="JDV5" s="33"/>
      <c r="JDW5" s="33"/>
      <c r="JDX5" s="33"/>
      <c r="JDY5" s="33"/>
      <c r="JDZ5" s="33"/>
      <c r="JEA5" s="33"/>
      <c r="JEB5" s="33"/>
      <c r="JEC5" s="33"/>
      <c r="JED5" s="33"/>
      <c r="JEE5" s="33"/>
      <c r="JEF5" s="33"/>
      <c r="JEG5" s="33"/>
      <c r="JEH5" s="33"/>
      <c r="JEI5" s="33"/>
      <c r="JEJ5" s="33"/>
      <c r="JEK5" s="33"/>
      <c r="JEL5" s="33"/>
      <c r="JEM5" s="33"/>
      <c r="JEN5" s="33"/>
      <c r="JEO5" s="33"/>
      <c r="JEP5" s="33"/>
      <c r="JEQ5" s="33"/>
      <c r="JER5" s="33"/>
      <c r="JES5" s="33"/>
      <c r="JET5" s="33"/>
      <c r="JEU5" s="33"/>
      <c r="JEV5" s="33"/>
      <c r="JEW5" s="33"/>
      <c r="JEX5" s="33"/>
      <c r="JEY5" s="33"/>
      <c r="JEZ5" s="33"/>
      <c r="JFA5" s="33"/>
      <c r="JFB5" s="33"/>
      <c r="JFC5" s="33"/>
      <c r="JFD5" s="33"/>
      <c r="JFE5" s="33"/>
      <c r="JFF5" s="33"/>
      <c r="JFG5" s="33"/>
      <c r="JFH5" s="33"/>
      <c r="JFI5" s="33"/>
      <c r="JFJ5" s="33"/>
      <c r="JFK5" s="33"/>
      <c r="JFL5" s="33"/>
      <c r="JFM5" s="33"/>
      <c r="JFN5" s="33"/>
      <c r="JFO5" s="33"/>
      <c r="JFP5" s="33"/>
      <c r="JFQ5" s="33"/>
      <c r="JFR5" s="33"/>
      <c r="JFS5" s="33"/>
      <c r="JFT5" s="33"/>
      <c r="JFU5" s="33"/>
      <c r="JFV5" s="33"/>
      <c r="JFW5" s="33"/>
      <c r="JFX5" s="33"/>
      <c r="JFY5" s="33"/>
      <c r="JFZ5" s="33"/>
      <c r="JGA5" s="33"/>
      <c r="JGB5" s="33"/>
      <c r="JGC5" s="33"/>
      <c r="JGD5" s="33"/>
      <c r="JGE5" s="33"/>
      <c r="JGF5" s="33"/>
      <c r="JGG5" s="33"/>
      <c r="JGH5" s="33"/>
      <c r="JGI5" s="33"/>
      <c r="JGJ5" s="33"/>
      <c r="JGK5" s="33"/>
      <c r="JGL5" s="33"/>
      <c r="JGM5" s="33"/>
      <c r="JGN5" s="33"/>
      <c r="JGO5" s="33"/>
      <c r="JGP5" s="33"/>
      <c r="JGQ5" s="33"/>
      <c r="JGR5" s="33"/>
      <c r="JGS5" s="33"/>
      <c r="JGT5" s="33"/>
      <c r="JGU5" s="33"/>
      <c r="JGV5" s="33"/>
      <c r="JGW5" s="33"/>
      <c r="JGX5" s="33"/>
      <c r="JGY5" s="33"/>
      <c r="JGZ5" s="33"/>
      <c r="JHA5" s="33"/>
      <c r="JHB5" s="33"/>
      <c r="JHC5" s="33"/>
      <c r="JHD5" s="33"/>
      <c r="JHE5" s="33"/>
      <c r="JHF5" s="33"/>
      <c r="JHG5" s="33"/>
      <c r="JHH5" s="33"/>
      <c r="JHI5" s="33"/>
      <c r="JHJ5" s="33"/>
      <c r="JHK5" s="33"/>
      <c r="JHL5" s="33"/>
      <c r="JHM5" s="33"/>
      <c r="JHN5" s="33"/>
      <c r="JHO5" s="33"/>
      <c r="JHP5" s="33"/>
      <c r="JHQ5" s="33"/>
      <c r="JHR5" s="33"/>
      <c r="JHS5" s="33"/>
      <c r="JHT5" s="33"/>
      <c r="JHU5" s="33"/>
      <c r="JHV5" s="33"/>
      <c r="JHW5" s="33"/>
      <c r="JHX5" s="33"/>
      <c r="JHY5" s="33"/>
      <c r="JHZ5" s="33"/>
      <c r="JIA5" s="33"/>
      <c r="JIB5" s="33"/>
      <c r="JIC5" s="33"/>
      <c r="JID5" s="33"/>
      <c r="JIE5" s="33"/>
      <c r="JIF5" s="33"/>
      <c r="JIG5" s="33"/>
      <c r="JIH5" s="33"/>
      <c r="JII5" s="33"/>
      <c r="JIJ5" s="33"/>
      <c r="JIK5" s="33"/>
      <c r="JIL5" s="33"/>
      <c r="JIM5" s="33"/>
      <c r="JIN5" s="33"/>
      <c r="JIO5" s="33"/>
      <c r="JIP5" s="33"/>
      <c r="JIQ5" s="33"/>
      <c r="JIR5" s="33"/>
      <c r="JIS5" s="33"/>
      <c r="JIT5" s="33"/>
      <c r="JIU5" s="33"/>
      <c r="JIV5" s="33"/>
      <c r="JIW5" s="33"/>
      <c r="JIX5" s="33"/>
      <c r="JIY5" s="33"/>
      <c r="JIZ5" s="33"/>
      <c r="JJA5" s="33"/>
      <c r="JJB5" s="33"/>
      <c r="JJC5" s="33"/>
      <c r="JJD5" s="33"/>
      <c r="JJE5" s="33"/>
      <c r="JJF5" s="33"/>
      <c r="JJG5" s="33"/>
      <c r="JJH5" s="33"/>
      <c r="JJI5" s="33"/>
      <c r="JJJ5" s="33"/>
      <c r="JJK5" s="33"/>
      <c r="JJL5" s="33"/>
      <c r="JJM5" s="33"/>
      <c r="JJN5" s="33"/>
      <c r="JJO5" s="33"/>
      <c r="JJP5" s="33"/>
      <c r="JJQ5" s="33"/>
      <c r="JJR5" s="33"/>
      <c r="JJS5" s="33"/>
      <c r="JJT5" s="33"/>
      <c r="JJU5" s="33"/>
      <c r="JJV5" s="33"/>
      <c r="JJW5" s="33"/>
      <c r="JJX5" s="33"/>
      <c r="JJY5" s="33"/>
      <c r="JJZ5" s="33"/>
      <c r="JKA5" s="33"/>
      <c r="JKB5" s="33"/>
      <c r="JKC5" s="33"/>
      <c r="JKD5" s="33"/>
      <c r="JKE5" s="33"/>
      <c r="JKF5" s="33"/>
      <c r="JKG5" s="33"/>
      <c r="JKH5" s="33"/>
      <c r="JKI5" s="33"/>
      <c r="JKJ5" s="33"/>
      <c r="JKK5" s="33"/>
      <c r="JKL5" s="33"/>
      <c r="JKM5" s="33"/>
      <c r="JKN5" s="33"/>
      <c r="JKO5" s="33"/>
      <c r="JKP5" s="33"/>
      <c r="JKQ5" s="33"/>
      <c r="JKR5" s="33"/>
      <c r="JKS5" s="33"/>
      <c r="JKT5" s="33"/>
      <c r="JKU5" s="33"/>
      <c r="JKV5" s="33"/>
      <c r="JKW5" s="33"/>
      <c r="JKX5" s="33"/>
      <c r="JKY5" s="33"/>
      <c r="JKZ5" s="33"/>
      <c r="JLA5" s="33"/>
      <c r="JLB5" s="33"/>
      <c r="JLC5" s="33"/>
      <c r="JLD5" s="33"/>
      <c r="JLE5" s="33"/>
      <c r="JLF5" s="33"/>
      <c r="JLG5" s="33"/>
      <c r="JLH5" s="33"/>
      <c r="JLI5" s="33"/>
      <c r="JLJ5" s="33"/>
      <c r="JLK5" s="33"/>
      <c r="JLL5" s="33"/>
      <c r="JLM5" s="33"/>
      <c r="JLN5" s="33"/>
      <c r="JLO5" s="33"/>
      <c r="JLP5" s="33"/>
      <c r="JLQ5" s="33"/>
      <c r="JLR5" s="33"/>
      <c r="JLS5" s="33"/>
      <c r="JLT5" s="33"/>
      <c r="JLU5" s="33"/>
      <c r="JLV5" s="33"/>
      <c r="JLW5" s="33"/>
      <c r="JLX5" s="33"/>
      <c r="JLY5" s="33"/>
      <c r="JLZ5" s="33"/>
      <c r="JMA5" s="33"/>
      <c r="JMB5" s="33"/>
      <c r="JMC5" s="33"/>
      <c r="JMD5" s="33"/>
      <c r="JME5" s="33"/>
      <c r="JMF5" s="33"/>
      <c r="JMG5" s="33"/>
      <c r="JMH5" s="33"/>
      <c r="JMI5" s="33"/>
      <c r="JMJ5" s="33"/>
      <c r="JMK5" s="33"/>
      <c r="JML5" s="33"/>
      <c r="JMM5" s="33"/>
      <c r="JMN5" s="33"/>
      <c r="JMO5" s="33"/>
      <c r="JMP5" s="33"/>
      <c r="JMQ5" s="33"/>
      <c r="JMR5" s="33"/>
      <c r="JMS5" s="33"/>
      <c r="JMT5" s="33"/>
      <c r="JMU5" s="33"/>
      <c r="JMV5" s="33"/>
      <c r="JMW5" s="33"/>
      <c r="JMX5" s="33"/>
      <c r="JMY5" s="33"/>
      <c r="JMZ5" s="33"/>
      <c r="JNA5" s="33"/>
      <c r="JNB5" s="33"/>
      <c r="JNC5" s="33"/>
      <c r="JND5" s="33"/>
      <c r="JNE5" s="33"/>
      <c r="JNF5" s="33"/>
      <c r="JNG5" s="33"/>
      <c r="JNH5" s="33"/>
      <c r="JNI5" s="33"/>
      <c r="JNJ5" s="33"/>
      <c r="JNK5" s="33"/>
      <c r="JNL5" s="33"/>
      <c r="JNM5" s="33"/>
      <c r="JNN5" s="33"/>
      <c r="JNO5" s="33"/>
      <c r="JNP5" s="33"/>
      <c r="JNQ5" s="33"/>
      <c r="JNR5" s="33"/>
      <c r="JNS5" s="33"/>
      <c r="JNT5" s="33"/>
      <c r="JNU5" s="33"/>
      <c r="JNV5" s="33"/>
      <c r="JNW5" s="33"/>
      <c r="JNX5" s="33"/>
      <c r="JNY5" s="33"/>
      <c r="JNZ5" s="33"/>
      <c r="JOA5" s="33"/>
      <c r="JOB5" s="33"/>
      <c r="JOC5" s="33"/>
      <c r="JOD5" s="33"/>
      <c r="JOE5" s="33"/>
      <c r="JOF5" s="33"/>
      <c r="JOG5" s="33"/>
      <c r="JOH5" s="33"/>
      <c r="JOI5" s="33"/>
      <c r="JOJ5" s="33"/>
      <c r="JOK5" s="33"/>
      <c r="JOL5" s="33"/>
      <c r="JOM5" s="33"/>
      <c r="JON5" s="33"/>
      <c r="JOO5" s="33"/>
      <c r="JOP5" s="33"/>
      <c r="JOQ5" s="33"/>
      <c r="JOR5" s="33"/>
      <c r="JOS5" s="33"/>
      <c r="JOT5" s="33"/>
      <c r="JOU5" s="33"/>
      <c r="JOV5" s="33"/>
      <c r="JOW5" s="33"/>
      <c r="JOX5" s="33"/>
      <c r="JOY5" s="33"/>
      <c r="JOZ5" s="33"/>
      <c r="JPA5" s="33"/>
      <c r="JPB5" s="33"/>
      <c r="JPC5" s="33"/>
      <c r="JPD5" s="33"/>
      <c r="JPE5" s="33"/>
      <c r="JPF5" s="33"/>
      <c r="JPG5" s="33"/>
      <c r="JPH5" s="33"/>
      <c r="JPI5" s="33"/>
      <c r="JPJ5" s="33"/>
      <c r="JPK5" s="33"/>
      <c r="JPL5" s="33"/>
      <c r="JPM5" s="33"/>
      <c r="JPN5" s="33"/>
      <c r="JPO5" s="33"/>
      <c r="JPP5" s="33"/>
      <c r="JPQ5" s="33"/>
      <c r="JPR5" s="33"/>
      <c r="JPS5" s="33"/>
      <c r="JPT5" s="33"/>
      <c r="JPU5" s="33"/>
      <c r="JPV5" s="33"/>
      <c r="JPW5" s="33"/>
      <c r="JPX5" s="33"/>
      <c r="JPY5" s="33"/>
      <c r="JPZ5" s="33"/>
      <c r="JQA5" s="33"/>
      <c r="JQB5" s="33"/>
      <c r="JQC5" s="33"/>
      <c r="JQD5" s="33"/>
      <c r="JQE5" s="33"/>
      <c r="JQF5" s="33"/>
      <c r="JQG5" s="33"/>
      <c r="JQH5" s="33"/>
      <c r="JQI5" s="33"/>
      <c r="JQJ5" s="33"/>
      <c r="JQK5" s="33"/>
      <c r="JQL5" s="33"/>
      <c r="JQM5" s="33"/>
      <c r="JQN5" s="33"/>
      <c r="JQO5" s="33"/>
      <c r="JQP5" s="33"/>
      <c r="JQQ5" s="33"/>
      <c r="JQR5" s="33"/>
      <c r="JQS5" s="33"/>
      <c r="JQT5" s="33"/>
      <c r="JQU5" s="33"/>
      <c r="JQV5" s="33"/>
      <c r="JQW5" s="33"/>
      <c r="JQX5" s="33"/>
      <c r="JQY5" s="33"/>
      <c r="JQZ5" s="33"/>
      <c r="JRA5" s="33"/>
      <c r="JRB5" s="33"/>
      <c r="JRC5" s="33"/>
      <c r="JRD5" s="33"/>
      <c r="JRE5" s="33"/>
      <c r="JRF5" s="33"/>
      <c r="JRG5" s="33"/>
      <c r="JRH5" s="33"/>
      <c r="JRI5" s="33"/>
      <c r="JRJ5" s="33"/>
      <c r="JRK5" s="33"/>
      <c r="JRL5" s="33"/>
      <c r="JRM5" s="33"/>
      <c r="JRN5" s="33"/>
      <c r="JRO5" s="33"/>
      <c r="JRP5" s="33"/>
      <c r="JRQ5" s="33"/>
      <c r="JRR5" s="33"/>
      <c r="JRS5" s="33"/>
      <c r="JRT5" s="33"/>
      <c r="JRU5" s="33"/>
      <c r="JRV5" s="33"/>
      <c r="JRW5" s="33"/>
      <c r="JRX5" s="33"/>
      <c r="JRY5" s="33"/>
      <c r="JRZ5" s="33"/>
      <c r="JSA5" s="33"/>
      <c r="JSB5" s="33"/>
      <c r="JSC5" s="33"/>
      <c r="JSD5" s="33"/>
      <c r="JSE5" s="33"/>
      <c r="JSF5" s="33"/>
      <c r="JSG5" s="33"/>
      <c r="JSH5" s="33"/>
      <c r="JSI5" s="33"/>
      <c r="JSJ5" s="33"/>
      <c r="JSK5" s="33"/>
      <c r="JSL5" s="33"/>
      <c r="JSM5" s="33"/>
      <c r="JSN5" s="33"/>
      <c r="JSO5" s="33"/>
      <c r="JSP5" s="33"/>
      <c r="JSQ5" s="33"/>
      <c r="JSR5" s="33"/>
      <c r="JSS5" s="33"/>
      <c r="JST5" s="33"/>
      <c r="JSU5" s="33"/>
      <c r="JSV5" s="33"/>
      <c r="JSW5" s="33"/>
      <c r="JSX5" s="33"/>
      <c r="JSY5" s="33"/>
      <c r="JSZ5" s="33"/>
      <c r="JTA5" s="33"/>
      <c r="JTB5" s="33"/>
      <c r="JTC5" s="33"/>
      <c r="JTD5" s="33"/>
      <c r="JTE5" s="33"/>
      <c r="JTF5" s="33"/>
      <c r="JTG5" s="33"/>
      <c r="JTH5" s="33"/>
      <c r="JTI5" s="33"/>
      <c r="JTJ5" s="33"/>
      <c r="JTK5" s="33"/>
      <c r="JTL5" s="33"/>
      <c r="JTM5" s="33"/>
      <c r="JTN5" s="33"/>
      <c r="JTO5" s="33"/>
      <c r="JTP5" s="33"/>
      <c r="JTQ5" s="33"/>
      <c r="JTR5" s="33"/>
      <c r="JTS5" s="33"/>
      <c r="JTT5" s="33"/>
      <c r="JTU5" s="33"/>
      <c r="JTV5" s="33"/>
      <c r="JTW5" s="33"/>
      <c r="JTX5" s="33"/>
      <c r="JTY5" s="33"/>
      <c r="JTZ5" s="33"/>
      <c r="JUA5" s="33"/>
      <c r="JUB5" s="33"/>
      <c r="JUC5" s="33"/>
      <c r="JUD5" s="33"/>
      <c r="JUE5" s="33"/>
      <c r="JUF5" s="33"/>
      <c r="JUG5" s="33"/>
      <c r="JUH5" s="33"/>
      <c r="JUI5" s="33"/>
      <c r="JUJ5" s="33"/>
      <c r="JUK5" s="33"/>
      <c r="JUL5" s="33"/>
      <c r="JUM5" s="33"/>
      <c r="JUN5" s="33"/>
      <c r="JUO5" s="33"/>
      <c r="JUP5" s="33"/>
      <c r="JUQ5" s="33"/>
      <c r="JUR5" s="33"/>
      <c r="JUS5" s="33"/>
      <c r="JUT5" s="33"/>
      <c r="JUU5" s="33"/>
      <c r="JUV5" s="33"/>
      <c r="JUW5" s="33"/>
      <c r="JUX5" s="33"/>
      <c r="JUY5" s="33"/>
      <c r="JUZ5" s="33"/>
      <c r="JVA5" s="33"/>
      <c r="JVB5" s="33"/>
      <c r="JVC5" s="33"/>
      <c r="JVD5" s="33"/>
      <c r="JVE5" s="33"/>
      <c r="JVF5" s="33"/>
      <c r="JVG5" s="33"/>
      <c r="JVH5" s="33"/>
      <c r="JVI5" s="33"/>
      <c r="JVJ5" s="33"/>
      <c r="JVK5" s="33"/>
      <c r="JVL5" s="33"/>
      <c r="JVM5" s="33"/>
      <c r="JVN5" s="33"/>
      <c r="JVO5" s="33"/>
      <c r="JVP5" s="33"/>
      <c r="JVQ5" s="33"/>
      <c r="JVR5" s="33"/>
      <c r="JVS5" s="33"/>
      <c r="JVT5" s="33"/>
      <c r="JVU5" s="33"/>
      <c r="JVV5" s="33"/>
      <c r="JVW5" s="33"/>
      <c r="JVX5" s="33"/>
      <c r="JVY5" s="33"/>
      <c r="JVZ5" s="33"/>
      <c r="JWA5" s="33"/>
      <c r="JWB5" s="33"/>
      <c r="JWC5" s="33"/>
      <c r="JWD5" s="33"/>
      <c r="JWE5" s="33"/>
      <c r="JWF5" s="33"/>
      <c r="JWG5" s="33"/>
      <c r="JWH5" s="33"/>
      <c r="JWI5" s="33"/>
      <c r="JWJ5" s="33"/>
      <c r="JWK5" s="33"/>
      <c r="JWL5" s="33"/>
      <c r="JWM5" s="33"/>
      <c r="JWN5" s="33"/>
      <c r="JWO5" s="33"/>
      <c r="JWP5" s="33"/>
      <c r="JWQ5" s="33"/>
      <c r="JWR5" s="33"/>
      <c r="JWS5" s="33"/>
      <c r="JWT5" s="33"/>
      <c r="JWU5" s="33"/>
      <c r="JWV5" s="33"/>
      <c r="JWW5" s="33"/>
      <c r="JWX5" s="33"/>
      <c r="JWY5" s="33"/>
      <c r="JWZ5" s="33"/>
      <c r="JXA5" s="33"/>
      <c r="JXB5" s="33"/>
      <c r="JXC5" s="33"/>
      <c r="JXD5" s="33"/>
      <c r="JXE5" s="33"/>
      <c r="JXF5" s="33"/>
      <c r="JXG5" s="33"/>
      <c r="JXH5" s="33"/>
      <c r="JXI5" s="33"/>
      <c r="JXJ5" s="33"/>
      <c r="JXK5" s="33"/>
      <c r="JXL5" s="33"/>
      <c r="JXM5" s="33"/>
      <c r="JXN5" s="33"/>
      <c r="JXO5" s="33"/>
      <c r="JXP5" s="33"/>
      <c r="JXQ5" s="33"/>
      <c r="JXR5" s="33"/>
      <c r="JXS5" s="33"/>
      <c r="JXT5" s="33"/>
      <c r="JXU5" s="33"/>
      <c r="JXV5" s="33"/>
      <c r="JXW5" s="33"/>
      <c r="JXX5" s="33"/>
      <c r="JXY5" s="33"/>
      <c r="JXZ5" s="33"/>
      <c r="JYA5" s="33"/>
      <c r="JYB5" s="33"/>
      <c r="JYC5" s="33"/>
      <c r="JYD5" s="33"/>
      <c r="JYE5" s="33"/>
      <c r="JYF5" s="33"/>
      <c r="JYG5" s="33"/>
      <c r="JYH5" s="33"/>
      <c r="JYI5" s="33"/>
      <c r="JYJ5" s="33"/>
      <c r="JYK5" s="33"/>
      <c r="JYL5" s="33"/>
      <c r="JYM5" s="33"/>
      <c r="JYN5" s="33"/>
      <c r="JYO5" s="33"/>
      <c r="JYP5" s="33"/>
      <c r="JYQ5" s="33"/>
      <c r="JYR5" s="33"/>
      <c r="JYS5" s="33"/>
      <c r="JYT5" s="33"/>
      <c r="JYU5" s="33"/>
      <c r="JYV5" s="33"/>
      <c r="JYW5" s="33"/>
      <c r="JYX5" s="33"/>
      <c r="JYY5" s="33"/>
      <c r="JYZ5" s="33"/>
      <c r="JZA5" s="33"/>
      <c r="JZB5" s="33"/>
      <c r="JZC5" s="33"/>
      <c r="JZD5" s="33"/>
      <c r="JZE5" s="33"/>
      <c r="JZF5" s="33"/>
      <c r="JZG5" s="33"/>
      <c r="JZH5" s="33"/>
      <c r="JZI5" s="33"/>
      <c r="JZJ5" s="33"/>
      <c r="JZK5" s="33"/>
      <c r="JZL5" s="33"/>
      <c r="JZM5" s="33"/>
      <c r="JZN5" s="33"/>
      <c r="JZO5" s="33"/>
      <c r="JZP5" s="33"/>
      <c r="JZQ5" s="33"/>
      <c r="JZR5" s="33"/>
      <c r="JZS5" s="33"/>
      <c r="JZT5" s="33"/>
      <c r="JZU5" s="33"/>
      <c r="JZV5" s="33"/>
      <c r="JZW5" s="33"/>
      <c r="JZX5" s="33"/>
      <c r="JZY5" s="33"/>
      <c r="JZZ5" s="33"/>
      <c r="KAA5" s="33"/>
      <c r="KAB5" s="33"/>
      <c r="KAC5" s="33"/>
      <c r="KAD5" s="33"/>
      <c r="KAE5" s="33"/>
      <c r="KAF5" s="33"/>
      <c r="KAG5" s="33"/>
      <c r="KAH5" s="33"/>
      <c r="KAI5" s="33"/>
      <c r="KAJ5" s="33"/>
      <c r="KAK5" s="33"/>
      <c r="KAL5" s="33"/>
      <c r="KAM5" s="33"/>
      <c r="KAN5" s="33"/>
      <c r="KAO5" s="33"/>
      <c r="KAP5" s="33"/>
      <c r="KAQ5" s="33"/>
      <c r="KAR5" s="33"/>
      <c r="KAS5" s="33"/>
      <c r="KAT5" s="33"/>
      <c r="KAU5" s="33"/>
      <c r="KAV5" s="33"/>
      <c r="KAW5" s="33"/>
      <c r="KAX5" s="33"/>
      <c r="KAY5" s="33"/>
      <c r="KAZ5" s="33"/>
      <c r="KBA5" s="33"/>
      <c r="KBB5" s="33"/>
      <c r="KBC5" s="33"/>
      <c r="KBD5" s="33"/>
      <c r="KBE5" s="33"/>
      <c r="KBF5" s="33"/>
      <c r="KBG5" s="33"/>
      <c r="KBH5" s="33"/>
      <c r="KBI5" s="33"/>
      <c r="KBJ5" s="33"/>
      <c r="KBK5" s="33"/>
      <c r="KBL5" s="33"/>
      <c r="KBM5" s="33"/>
      <c r="KBN5" s="33"/>
      <c r="KBO5" s="33"/>
      <c r="KBP5" s="33"/>
      <c r="KBQ5" s="33"/>
      <c r="KBR5" s="33"/>
      <c r="KBS5" s="33"/>
      <c r="KBT5" s="33"/>
      <c r="KBU5" s="33"/>
      <c r="KBV5" s="33"/>
      <c r="KBW5" s="33"/>
      <c r="KBX5" s="33"/>
      <c r="KBY5" s="33"/>
      <c r="KBZ5" s="33"/>
      <c r="KCA5" s="33"/>
      <c r="KCB5" s="33"/>
      <c r="KCC5" s="33"/>
      <c r="KCD5" s="33"/>
      <c r="KCE5" s="33"/>
      <c r="KCF5" s="33"/>
      <c r="KCG5" s="33"/>
      <c r="KCH5" s="33"/>
      <c r="KCI5" s="33"/>
      <c r="KCJ5" s="33"/>
      <c r="KCK5" s="33"/>
      <c r="KCL5" s="33"/>
      <c r="KCM5" s="33"/>
      <c r="KCN5" s="33"/>
      <c r="KCO5" s="33"/>
      <c r="KCP5" s="33"/>
      <c r="KCQ5" s="33"/>
      <c r="KCR5" s="33"/>
      <c r="KCS5" s="33"/>
      <c r="KCT5" s="33"/>
      <c r="KCU5" s="33"/>
      <c r="KCV5" s="33"/>
      <c r="KCW5" s="33"/>
      <c r="KCX5" s="33"/>
      <c r="KCY5" s="33"/>
      <c r="KCZ5" s="33"/>
      <c r="KDA5" s="33"/>
      <c r="KDB5" s="33"/>
      <c r="KDC5" s="33"/>
      <c r="KDD5" s="33"/>
      <c r="KDE5" s="33"/>
      <c r="KDF5" s="33"/>
      <c r="KDG5" s="33"/>
      <c r="KDH5" s="33"/>
      <c r="KDI5" s="33"/>
      <c r="KDJ5" s="33"/>
      <c r="KDK5" s="33"/>
      <c r="KDL5" s="33"/>
      <c r="KDM5" s="33"/>
      <c r="KDN5" s="33"/>
      <c r="KDO5" s="33"/>
      <c r="KDP5" s="33"/>
      <c r="KDQ5" s="33"/>
      <c r="KDR5" s="33"/>
      <c r="KDS5" s="33"/>
      <c r="KDT5" s="33"/>
      <c r="KDU5" s="33"/>
      <c r="KDV5" s="33"/>
      <c r="KDW5" s="33"/>
      <c r="KDX5" s="33"/>
      <c r="KDY5" s="33"/>
      <c r="KDZ5" s="33"/>
      <c r="KEA5" s="33"/>
      <c r="KEB5" s="33"/>
      <c r="KEC5" s="33"/>
      <c r="KED5" s="33"/>
      <c r="KEE5" s="33"/>
      <c r="KEF5" s="33"/>
      <c r="KEG5" s="33"/>
      <c r="KEH5" s="33"/>
      <c r="KEI5" s="33"/>
      <c r="KEJ5" s="33"/>
      <c r="KEK5" s="33"/>
      <c r="KEL5" s="33"/>
      <c r="KEM5" s="33"/>
      <c r="KEN5" s="33"/>
      <c r="KEO5" s="33"/>
      <c r="KEP5" s="33"/>
      <c r="KEQ5" s="33"/>
      <c r="KER5" s="33"/>
      <c r="KES5" s="33"/>
      <c r="KET5" s="33"/>
      <c r="KEU5" s="33"/>
      <c r="KEV5" s="33"/>
      <c r="KEW5" s="33"/>
      <c r="KEX5" s="33"/>
      <c r="KEY5" s="33"/>
      <c r="KEZ5" s="33"/>
      <c r="KFA5" s="33"/>
      <c r="KFB5" s="33"/>
      <c r="KFC5" s="33"/>
      <c r="KFD5" s="33"/>
      <c r="KFE5" s="33"/>
      <c r="KFF5" s="33"/>
      <c r="KFG5" s="33"/>
      <c r="KFH5" s="33"/>
      <c r="KFI5" s="33"/>
      <c r="KFJ5" s="33"/>
      <c r="KFK5" s="33"/>
      <c r="KFL5" s="33"/>
      <c r="KFM5" s="33"/>
      <c r="KFN5" s="33"/>
      <c r="KFO5" s="33"/>
      <c r="KFP5" s="33"/>
      <c r="KFQ5" s="33"/>
      <c r="KFR5" s="33"/>
      <c r="KFS5" s="33"/>
      <c r="KFT5" s="33"/>
      <c r="KFU5" s="33"/>
      <c r="KFV5" s="33"/>
      <c r="KFW5" s="33"/>
      <c r="KFX5" s="33"/>
      <c r="KFY5" s="33"/>
      <c r="KFZ5" s="33"/>
      <c r="KGA5" s="33"/>
      <c r="KGB5" s="33"/>
      <c r="KGC5" s="33"/>
      <c r="KGD5" s="33"/>
      <c r="KGE5" s="33"/>
      <c r="KGF5" s="33"/>
      <c r="KGG5" s="33"/>
      <c r="KGH5" s="33"/>
      <c r="KGI5" s="33"/>
      <c r="KGJ5" s="33"/>
      <c r="KGK5" s="33"/>
      <c r="KGL5" s="33"/>
      <c r="KGM5" s="33"/>
      <c r="KGN5" s="33"/>
      <c r="KGO5" s="33"/>
      <c r="KGP5" s="33"/>
      <c r="KGQ5" s="33"/>
      <c r="KGR5" s="33"/>
      <c r="KGS5" s="33"/>
      <c r="KGT5" s="33"/>
      <c r="KGU5" s="33"/>
      <c r="KGV5" s="33"/>
      <c r="KGW5" s="33"/>
      <c r="KGX5" s="33"/>
      <c r="KGY5" s="33"/>
      <c r="KGZ5" s="33"/>
      <c r="KHA5" s="33"/>
      <c r="KHB5" s="33"/>
      <c r="KHC5" s="33"/>
      <c r="KHD5" s="33"/>
      <c r="KHE5" s="33"/>
      <c r="KHF5" s="33"/>
      <c r="KHG5" s="33"/>
      <c r="KHH5" s="33"/>
      <c r="KHI5" s="33"/>
      <c r="KHJ5" s="33"/>
      <c r="KHK5" s="33"/>
      <c r="KHL5" s="33"/>
      <c r="KHM5" s="33"/>
      <c r="KHN5" s="33"/>
      <c r="KHO5" s="33"/>
      <c r="KHP5" s="33"/>
      <c r="KHQ5" s="33"/>
      <c r="KHR5" s="33"/>
      <c r="KHS5" s="33"/>
      <c r="KHT5" s="33"/>
      <c r="KHU5" s="33"/>
      <c r="KHV5" s="33"/>
      <c r="KHW5" s="33"/>
      <c r="KHX5" s="33"/>
      <c r="KHY5" s="33"/>
      <c r="KHZ5" s="33"/>
      <c r="KIA5" s="33"/>
      <c r="KIB5" s="33"/>
      <c r="KIC5" s="33"/>
      <c r="KID5" s="33"/>
      <c r="KIE5" s="33"/>
      <c r="KIF5" s="33"/>
      <c r="KIG5" s="33"/>
      <c r="KIH5" s="33"/>
      <c r="KII5" s="33"/>
      <c r="KIJ5" s="33"/>
      <c r="KIK5" s="33"/>
      <c r="KIL5" s="33"/>
      <c r="KIM5" s="33"/>
      <c r="KIN5" s="33"/>
      <c r="KIO5" s="33"/>
      <c r="KIP5" s="33"/>
      <c r="KIQ5" s="33"/>
      <c r="KIR5" s="33"/>
      <c r="KIS5" s="33"/>
      <c r="KIT5" s="33"/>
      <c r="KIU5" s="33"/>
      <c r="KIV5" s="33"/>
      <c r="KIW5" s="33"/>
      <c r="KIX5" s="33"/>
      <c r="KIY5" s="33"/>
      <c r="KIZ5" s="33"/>
      <c r="KJA5" s="33"/>
      <c r="KJB5" s="33"/>
      <c r="KJC5" s="33"/>
      <c r="KJD5" s="33"/>
      <c r="KJE5" s="33"/>
      <c r="KJF5" s="33"/>
      <c r="KJG5" s="33"/>
      <c r="KJH5" s="33"/>
      <c r="KJI5" s="33"/>
      <c r="KJJ5" s="33"/>
      <c r="KJK5" s="33"/>
      <c r="KJL5" s="33"/>
      <c r="KJM5" s="33"/>
      <c r="KJN5" s="33"/>
      <c r="KJO5" s="33"/>
      <c r="KJP5" s="33"/>
      <c r="KJQ5" s="33"/>
      <c r="KJR5" s="33"/>
      <c r="KJS5" s="33"/>
      <c r="KJT5" s="33"/>
      <c r="KJU5" s="33"/>
      <c r="KJV5" s="33"/>
      <c r="KJW5" s="33"/>
      <c r="KJX5" s="33"/>
      <c r="KJY5" s="33"/>
      <c r="KJZ5" s="33"/>
      <c r="KKA5" s="33"/>
      <c r="KKB5" s="33"/>
      <c r="KKC5" s="33"/>
      <c r="KKD5" s="33"/>
      <c r="KKE5" s="33"/>
      <c r="KKF5" s="33"/>
      <c r="KKG5" s="33"/>
      <c r="KKH5" s="33"/>
      <c r="KKI5" s="33"/>
      <c r="KKJ5" s="33"/>
      <c r="KKK5" s="33"/>
      <c r="KKL5" s="33"/>
      <c r="KKM5" s="33"/>
      <c r="KKN5" s="33"/>
      <c r="KKO5" s="33"/>
      <c r="KKP5" s="33"/>
      <c r="KKQ5" s="33"/>
      <c r="KKR5" s="33"/>
      <c r="KKS5" s="33"/>
      <c r="KKT5" s="33"/>
      <c r="KKU5" s="33"/>
      <c r="KKV5" s="33"/>
      <c r="KKW5" s="33"/>
      <c r="KKX5" s="33"/>
      <c r="KKY5" s="33"/>
      <c r="KKZ5" s="33"/>
      <c r="KLA5" s="33"/>
      <c r="KLB5" s="33"/>
      <c r="KLC5" s="33"/>
      <c r="KLD5" s="33"/>
      <c r="KLE5" s="33"/>
      <c r="KLF5" s="33"/>
      <c r="KLG5" s="33"/>
      <c r="KLH5" s="33"/>
      <c r="KLI5" s="33"/>
      <c r="KLJ5" s="33"/>
      <c r="KLK5" s="33"/>
      <c r="KLL5" s="33"/>
      <c r="KLM5" s="33"/>
      <c r="KLN5" s="33"/>
      <c r="KLO5" s="33"/>
      <c r="KLP5" s="33"/>
      <c r="KLQ5" s="33"/>
      <c r="KLR5" s="33"/>
      <c r="KLS5" s="33"/>
      <c r="KLT5" s="33"/>
      <c r="KLU5" s="33"/>
      <c r="KLV5" s="33"/>
      <c r="KLW5" s="33"/>
      <c r="KLX5" s="33"/>
      <c r="KLY5" s="33"/>
      <c r="KLZ5" s="33"/>
      <c r="KMA5" s="33"/>
      <c r="KMB5" s="33"/>
      <c r="KMC5" s="33"/>
      <c r="KMD5" s="33"/>
      <c r="KME5" s="33"/>
      <c r="KMF5" s="33"/>
      <c r="KMG5" s="33"/>
      <c r="KMH5" s="33"/>
      <c r="KMI5" s="33"/>
      <c r="KMJ5" s="33"/>
      <c r="KMK5" s="33"/>
      <c r="KML5" s="33"/>
      <c r="KMM5" s="33"/>
      <c r="KMN5" s="33"/>
      <c r="KMO5" s="33"/>
      <c r="KMP5" s="33"/>
      <c r="KMQ5" s="33"/>
      <c r="KMR5" s="33"/>
      <c r="KMS5" s="33"/>
      <c r="KMT5" s="33"/>
      <c r="KMU5" s="33"/>
      <c r="KMV5" s="33"/>
      <c r="KMW5" s="33"/>
      <c r="KMX5" s="33"/>
      <c r="KMY5" s="33"/>
      <c r="KMZ5" s="33"/>
      <c r="KNA5" s="33"/>
      <c r="KNB5" s="33"/>
      <c r="KNC5" s="33"/>
      <c r="KND5" s="33"/>
      <c r="KNE5" s="33"/>
      <c r="KNF5" s="33"/>
      <c r="KNG5" s="33"/>
      <c r="KNH5" s="33"/>
      <c r="KNI5" s="33"/>
      <c r="KNJ5" s="33"/>
      <c r="KNK5" s="33"/>
      <c r="KNL5" s="33"/>
      <c r="KNM5" s="33"/>
      <c r="KNN5" s="33"/>
      <c r="KNO5" s="33"/>
      <c r="KNP5" s="33"/>
      <c r="KNQ5" s="33"/>
      <c r="KNR5" s="33"/>
      <c r="KNS5" s="33"/>
      <c r="KNT5" s="33"/>
      <c r="KNU5" s="33"/>
      <c r="KNV5" s="33"/>
      <c r="KNW5" s="33"/>
      <c r="KNX5" s="33"/>
      <c r="KNY5" s="33"/>
      <c r="KNZ5" s="33"/>
      <c r="KOA5" s="33"/>
      <c r="KOB5" s="33"/>
      <c r="KOC5" s="33"/>
      <c r="KOD5" s="33"/>
      <c r="KOE5" s="33"/>
      <c r="KOF5" s="33"/>
      <c r="KOG5" s="33"/>
      <c r="KOH5" s="33"/>
      <c r="KOI5" s="33"/>
      <c r="KOJ5" s="33"/>
      <c r="KOK5" s="33"/>
      <c r="KOL5" s="33"/>
      <c r="KOM5" s="33"/>
      <c r="KON5" s="33"/>
      <c r="KOO5" s="33"/>
      <c r="KOP5" s="33"/>
      <c r="KOQ5" s="33"/>
      <c r="KOR5" s="33"/>
      <c r="KOS5" s="33"/>
      <c r="KOT5" s="33"/>
      <c r="KOU5" s="33"/>
      <c r="KOV5" s="33"/>
      <c r="KOW5" s="33"/>
      <c r="KOX5" s="33"/>
      <c r="KOY5" s="33"/>
      <c r="KOZ5" s="33"/>
      <c r="KPA5" s="33"/>
      <c r="KPB5" s="33"/>
      <c r="KPC5" s="33"/>
      <c r="KPD5" s="33"/>
      <c r="KPE5" s="33"/>
      <c r="KPF5" s="33"/>
      <c r="KPG5" s="33"/>
      <c r="KPH5" s="33"/>
      <c r="KPI5" s="33"/>
      <c r="KPJ5" s="33"/>
      <c r="KPK5" s="33"/>
      <c r="KPL5" s="33"/>
      <c r="KPM5" s="33"/>
      <c r="KPN5" s="33"/>
      <c r="KPO5" s="33"/>
      <c r="KPP5" s="33"/>
      <c r="KPQ5" s="33"/>
      <c r="KPR5" s="33"/>
      <c r="KPS5" s="33"/>
      <c r="KPT5" s="33"/>
      <c r="KPU5" s="33"/>
      <c r="KPV5" s="33"/>
      <c r="KPW5" s="33"/>
      <c r="KPX5" s="33"/>
      <c r="KPY5" s="33"/>
      <c r="KPZ5" s="33"/>
      <c r="KQA5" s="33"/>
      <c r="KQB5" s="33"/>
      <c r="KQC5" s="33"/>
      <c r="KQD5" s="33"/>
      <c r="KQE5" s="33"/>
      <c r="KQF5" s="33"/>
      <c r="KQG5" s="33"/>
      <c r="KQH5" s="33"/>
      <c r="KQI5" s="33"/>
      <c r="KQJ5" s="33"/>
      <c r="KQK5" s="33"/>
      <c r="KQL5" s="33"/>
      <c r="KQM5" s="33"/>
      <c r="KQN5" s="33"/>
      <c r="KQO5" s="33"/>
      <c r="KQP5" s="33"/>
      <c r="KQQ5" s="33"/>
      <c r="KQR5" s="33"/>
      <c r="KQS5" s="33"/>
      <c r="KQT5" s="33"/>
      <c r="KQU5" s="33"/>
      <c r="KQV5" s="33"/>
      <c r="KQW5" s="33"/>
      <c r="KQX5" s="33"/>
      <c r="KQY5" s="33"/>
      <c r="KQZ5" s="33"/>
      <c r="KRA5" s="33"/>
      <c r="KRB5" s="33"/>
      <c r="KRC5" s="33"/>
      <c r="KRD5" s="33"/>
      <c r="KRE5" s="33"/>
      <c r="KRF5" s="33"/>
      <c r="KRG5" s="33"/>
      <c r="KRH5" s="33"/>
      <c r="KRI5" s="33"/>
      <c r="KRJ5" s="33"/>
      <c r="KRK5" s="33"/>
      <c r="KRL5" s="33"/>
      <c r="KRM5" s="33"/>
      <c r="KRN5" s="33"/>
      <c r="KRO5" s="33"/>
      <c r="KRP5" s="33"/>
      <c r="KRQ5" s="33"/>
      <c r="KRR5" s="33"/>
      <c r="KRS5" s="33"/>
      <c r="KRT5" s="33"/>
      <c r="KRU5" s="33"/>
      <c r="KRV5" s="33"/>
      <c r="KRW5" s="33"/>
      <c r="KRX5" s="33"/>
      <c r="KRY5" s="33"/>
      <c r="KRZ5" s="33"/>
      <c r="KSA5" s="33"/>
      <c r="KSB5" s="33"/>
      <c r="KSC5" s="33"/>
      <c r="KSD5" s="33"/>
      <c r="KSE5" s="33"/>
      <c r="KSF5" s="33"/>
      <c r="KSG5" s="33"/>
      <c r="KSH5" s="33"/>
      <c r="KSI5" s="33"/>
      <c r="KSJ5" s="33"/>
      <c r="KSK5" s="33"/>
      <c r="KSL5" s="33"/>
      <c r="KSM5" s="33"/>
      <c r="KSN5" s="33"/>
      <c r="KSO5" s="33"/>
      <c r="KSP5" s="33"/>
      <c r="KSQ5" s="33"/>
      <c r="KSR5" s="33"/>
      <c r="KSS5" s="33"/>
      <c r="KST5" s="33"/>
      <c r="KSU5" s="33"/>
      <c r="KSV5" s="33"/>
      <c r="KSW5" s="33"/>
      <c r="KSX5" s="33"/>
      <c r="KSY5" s="33"/>
      <c r="KSZ5" s="33"/>
      <c r="KTA5" s="33"/>
      <c r="KTB5" s="33"/>
      <c r="KTC5" s="33"/>
      <c r="KTD5" s="33"/>
      <c r="KTE5" s="33"/>
      <c r="KTF5" s="33"/>
      <c r="KTG5" s="33"/>
      <c r="KTH5" s="33"/>
      <c r="KTI5" s="33"/>
      <c r="KTJ5" s="33"/>
      <c r="KTK5" s="33"/>
      <c r="KTL5" s="33"/>
      <c r="KTM5" s="33"/>
      <c r="KTN5" s="33"/>
      <c r="KTO5" s="33"/>
      <c r="KTP5" s="33"/>
      <c r="KTQ5" s="33"/>
      <c r="KTR5" s="33"/>
      <c r="KTS5" s="33"/>
      <c r="KTT5" s="33"/>
      <c r="KTU5" s="33"/>
      <c r="KTV5" s="33"/>
      <c r="KTW5" s="33"/>
      <c r="KTX5" s="33"/>
      <c r="KTY5" s="33"/>
      <c r="KTZ5" s="33"/>
      <c r="KUA5" s="33"/>
      <c r="KUB5" s="33"/>
      <c r="KUC5" s="33"/>
      <c r="KUD5" s="33"/>
      <c r="KUE5" s="33"/>
      <c r="KUF5" s="33"/>
      <c r="KUG5" s="33"/>
      <c r="KUH5" s="33"/>
      <c r="KUI5" s="33"/>
      <c r="KUJ5" s="33"/>
      <c r="KUK5" s="33"/>
      <c r="KUL5" s="33"/>
      <c r="KUM5" s="33"/>
      <c r="KUN5" s="33"/>
      <c r="KUO5" s="33"/>
      <c r="KUP5" s="33"/>
      <c r="KUQ5" s="33"/>
      <c r="KUR5" s="33"/>
      <c r="KUS5" s="33"/>
      <c r="KUT5" s="33"/>
      <c r="KUU5" s="33"/>
      <c r="KUV5" s="33"/>
      <c r="KUW5" s="33"/>
      <c r="KUX5" s="33"/>
      <c r="KUY5" s="33"/>
      <c r="KUZ5" s="33"/>
      <c r="KVA5" s="33"/>
      <c r="KVB5" s="33"/>
      <c r="KVC5" s="33"/>
      <c r="KVD5" s="33"/>
      <c r="KVE5" s="33"/>
      <c r="KVF5" s="33"/>
      <c r="KVG5" s="33"/>
      <c r="KVH5" s="33"/>
      <c r="KVI5" s="33"/>
      <c r="KVJ5" s="33"/>
      <c r="KVK5" s="33"/>
      <c r="KVL5" s="33"/>
      <c r="KVM5" s="33"/>
      <c r="KVN5" s="33"/>
      <c r="KVO5" s="33"/>
      <c r="KVP5" s="33"/>
      <c r="KVQ5" s="33"/>
      <c r="KVR5" s="33"/>
      <c r="KVS5" s="33"/>
      <c r="KVT5" s="33"/>
      <c r="KVU5" s="33"/>
      <c r="KVV5" s="33"/>
      <c r="KVW5" s="33"/>
      <c r="KVX5" s="33"/>
      <c r="KVY5" s="33"/>
      <c r="KVZ5" s="33"/>
      <c r="KWA5" s="33"/>
      <c r="KWB5" s="33"/>
      <c r="KWC5" s="33"/>
      <c r="KWD5" s="33"/>
      <c r="KWE5" s="33"/>
      <c r="KWF5" s="33"/>
      <c r="KWG5" s="33"/>
      <c r="KWH5" s="33"/>
      <c r="KWI5" s="33"/>
      <c r="KWJ5" s="33"/>
      <c r="KWK5" s="33"/>
      <c r="KWL5" s="33"/>
      <c r="KWM5" s="33"/>
      <c r="KWN5" s="33"/>
      <c r="KWO5" s="33"/>
      <c r="KWP5" s="33"/>
      <c r="KWQ5" s="33"/>
      <c r="KWR5" s="33"/>
      <c r="KWS5" s="33"/>
      <c r="KWT5" s="33"/>
      <c r="KWU5" s="33"/>
      <c r="KWV5" s="33"/>
      <c r="KWW5" s="33"/>
      <c r="KWX5" s="33"/>
      <c r="KWY5" s="33"/>
      <c r="KWZ5" s="33"/>
      <c r="KXA5" s="33"/>
      <c r="KXB5" s="33"/>
      <c r="KXC5" s="33"/>
      <c r="KXD5" s="33"/>
      <c r="KXE5" s="33"/>
      <c r="KXF5" s="33"/>
      <c r="KXG5" s="33"/>
      <c r="KXH5" s="33"/>
      <c r="KXI5" s="33"/>
      <c r="KXJ5" s="33"/>
      <c r="KXK5" s="33"/>
      <c r="KXL5" s="33"/>
      <c r="KXM5" s="33"/>
      <c r="KXN5" s="33"/>
      <c r="KXO5" s="33"/>
      <c r="KXP5" s="33"/>
      <c r="KXQ5" s="33"/>
      <c r="KXR5" s="33"/>
      <c r="KXS5" s="33"/>
      <c r="KXT5" s="33"/>
      <c r="KXU5" s="33"/>
      <c r="KXV5" s="33"/>
      <c r="KXW5" s="33"/>
      <c r="KXX5" s="33"/>
      <c r="KXY5" s="33"/>
      <c r="KXZ5" s="33"/>
      <c r="KYA5" s="33"/>
      <c r="KYB5" s="33"/>
      <c r="KYC5" s="33"/>
      <c r="KYD5" s="33"/>
      <c r="KYE5" s="33"/>
      <c r="KYF5" s="33"/>
      <c r="KYG5" s="33"/>
      <c r="KYH5" s="33"/>
      <c r="KYI5" s="33"/>
      <c r="KYJ5" s="33"/>
      <c r="KYK5" s="33"/>
      <c r="KYL5" s="33"/>
      <c r="KYM5" s="33"/>
      <c r="KYN5" s="33"/>
      <c r="KYO5" s="33"/>
      <c r="KYP5" s="33"/>
      <c r="KYQ5" s="33"/>
      <c r="KYR5" s="33"/>
      <c r="KYS5" s="33"/>
      <c r="KYT5" s="33"/>
      <c r="KYU5" s="33"/>
      <c r="KYV5" s="33"/>
      <c r="KYW5" s="33"/>
      <c r="KYX5" s="33"/>
      <c r="KYY5" s="33"/>
      <c r="KYZ5" s="33"/>
      <c r="KZA5" s="33"/>
      <c r="KZB5" s="33"/>
      <c r="KZC5" s="33"/>
      <c r="KZD5" s="33"/>
      <c r="KZE5" s="33"/>
      <c r="KZF5" s="33"/>
      <c r="KZG5" s="33"/>
      <c r="KZH5" s="33"/>
      <c r="KZI5" s="33"/>
      <c r="KZJ5" s="33"/>
      <c r="KZK5" s="33"/>
      <c r="KZL5" s="33"/>
      <c r="KZM5" s="33"/>
      <c r="KZN5" s="33"/>
      <c r="KZO5" s="33"/>
      <c r="KZP5" s="33"/>
      <c r="KZQ5" s="33"/>
      <c r="KZR5" s="33"/>
      <c r="KZS5" s="33"/>
      <c r="KZT5" s="33"/>
      <c r="KZU5" s="33"/>
      <c r="KZV5" s="33"/>
      <c r="KZW5" s="33"/>
      <c r="KZX5" s="33"/>
      <c r="KZY5" s="33"/>
      <c r="KZZ5" s="33"/>
      <c r="LAA5" s="33"/>
      <c r="LAB5" s="33"/>
      <c r="LAC5" s="33"/>
      <c r="LAD5" s="33"/>
      <c r="LAE5" s="33"/>
      <c r="LAF5" s="33"/>
      <c r="LAG5" s="33"/>
      <c r="LAH5" s="33"/>
      <c r="LAI5" s="33"/>
      <c r="LAJ5" s="33"/>
      <c r="LAK5" s="33"/>
      <c r="LAL5" s="33"/>
      <c r="LAM5" s="33"/>
      <c r="LAN5" s="33"/>
      <c r="LAO5" s="33"/>
      <c r="LAP5" s="33"/>
      <c r="LAQ5" s="33"/>
      <c r="LAR5" s="33"/>
      <c r="LAS5" s="33"/>
      <c r="LAT5" s="33"/>
      <c r="LAU5" s="33"/>
      <c r="LAV5" s="33"/>
      <c r="LAW5" s="33"/>
      <c r="LAX5" s="33"/>
      <c r="LAY5" s="33"/>
      <c r="LAZ5" s="33"/>
      <c r="LBA5" s="33"/>
      <c r="LBB5" s="33"/>
      <c r="LBC5" s="33"/>
      <c r="LBD5" s="33"/>
      <c r="LBE5" s="33"/>
      <c r="LBF5" s="33"/>
      <c r="LBG5" s="33"/>
      <c r="LBH5" s="33"/>
      <c r="LBI5" s="33"/>
      <c r="LBJ5" s="33"/>
      <c r="LBK5" s="33"/>
      <c r="LBL5" s="33"/>
      <c r="LBM5" s="33"/>
      <c r="LBN5" s="33"/>
      <c r="LBO5" s="33"/>
      <c r="LBP5" s="33"/>
      <c r="LBQ5" s="33"/>
      <c r="LBR5" s="33"/>
      <c r="LBS5" s="33"/>
      <c r="LBT5" s="33"/>
      <c r="LBU5" s="33"/>
      <c r="LBV5" s="33"/>
      <c r="LBW5" s="33"/>
      <c r="LBX5" s="33"/>
      <c r="LBY5" s="33"/>
      <c r="LBZ5" s="33"/>
      <c r="LCA5" s="33"/>
      <c r="LCB5" s="33"/>
      <c r="LCC5" s="33"/>
      <c r="LCD5" s="33"/>
      <c r="LCE5" s="33"/>
      <c r="LCF5" s="33"/>
      <c r="LCG5" s="33"/>
      <c r="LCH5" s="33"/>
      <c r="LCI5" s="33"/>
      <c r="LCJ5" s="33"/>
      <c r="LCK5" s="33"/>
      <c r="LCL5" s="33"/>
      <c r="LCM5" s="33"/>
      <c r="LCN5" s="33"/>
      <c r="LCO5" s="33"/>
      <c r="LCP5" s="33"/>
      <c r="LCQ5" s="33"/>
      <c r="LCR5" s="33"/>
      <c r="LCS5" s="33"/>
      <c r="LCT5" s="33"/>
      <c r="LCU5" s="33"/>
      <c r="LCV5" s="33"/>
      <c r="LCW5" s="33"/>
      <c r="LCX5" s="33"/>
      <c r="LCY5" s="33"/>
      <c r="LCZ5" s="33"/>
      <c r="LDA5" s="33"/>
      <c r="LDB5" s="33"/>
      <c r="LDC5" s="33"/>
      <c r="LDD5" s="33"/>
      <c r="LDE5" s="33"/>
      <c r="LDF5" s="33"/>
      <c r="LDG5" s="33"/>
      <c r="LDH5" s="33"/>
      <c r="LDI5" s="33"/>
      <c r="LDJ5" s="33"/>
      <c r="LDK5" s="33"/>
      <c r="LDL5" s="33"/>
      <c r="LDM5" s="33"/>
      <c r="LDN5" s="33"/>
      <c r="LDO5" s="33"/>
      <c r="LDP5" s="33"/>
      <c r="LDQ5" s="33"/>
      <c r="LDR5" s="33"/>
      <c r="LDS5" s="33"/>
      <c r="LDT5" s="33"/>
      <c r="LDU5" s="33"/>
      <c r="LDV5" s="33"/>
      <c r="LDW5" s="33"/>
      <c r="LDX5" s="33"/>
      <c r="LDY5" s="33"/>
      <c r="LDZ5" s="33"/>
      <c r="LEA5" s="33"/>
      <c r="LEB5" s="33"/>
      <c r="LEC5" s="33"/>
      <c r="LED5" s="33"/>
      <c r="LEE5" s="33"/>
      <c r="LEF5" s="33"/>
      <c r="LEG5" s="33"/>
      <c r="LEH5" s="33"/>
      <c r="LEI5" s="33"/>
      <c r="LEJ5" s="33"/>
      <c r="LEK5" s="33"/>
      <c r="LEL5" s="33"/>
      <c r="LEM5" s="33"/>
      <c r="LEN5" s="33"/>
      <c r="LEO5" s="33"/>
      <c r="LEP5" s="33"/>
      <c r="LEQ5" s="33"/>
      <c r="LER5" s="33"/>
      <c r="LES5" s="33"/>
      <c r="LET5" s="33"/>
      <c r="LEU5" s="33"/>
      <c r="LEV5" s="33"/>
      <c r="LEW5" s="33"/>
      <c r="LEX5" s="33"/>
      <c r="LEY5" s="33"/>
      <c r="LEZ5" s="33"/>
      <c r="LFA5" s="33"/>
      <c r="LFB5" s="33"/>
      <c r="LFC5" s="33"/>
      <c r="LFD5" s="33"/>
      <c r="LFE5" s="33"/>
      <c r="LFF5" s="33"/>
      <c r="LFG5" s="33"/>
      <c r="LFH5" s="33"/>
      <c r="LFI5" s="33"/>
      <c r="LFJ5" s="33"/>
      <c r="LFK5" s="33"/>
      <c r="LFL5" s="33"/>
      <c r="LFM5" s="33"/>
      <c r="LFN5" s="33"/>
      <c r="LFO5" s="33"/>
      <c r="LFP5" s="33"/>
      <c r="LFQ5" s="33"/>
      <c r="LFR5" s="33"/>
      <c r="LFS5" s="33"/>
      <c r="LFT5" s="33"/>
      <c r="LFU5" s="33"/>
      <c r="LFV5" s="33"/>
      <c r="LFW5" s="33"/>
      <c r="LFX5" s="33"/>
      <c r="LFY5" s="33"/>
      <c r="LFZ5" s="33"/>
      <c r="LGA5" s="33"/>
      <c r="LGB5" s="33"/>
      <c r="LGC5" s="33"/>
      <c r="LGD5" s="33"/>
      <c r="LGE5" s="33"/>
      <c r="LGF5" s="33"/>
      <c r="LGG5" s="33"/>
      <c r="LGH5" s="33"/>
      <c r="LGI5" s="33"/>
      <c r="LGJ5" s="33"/>
      <c r="LGK5" s="33"/>
      <c r="LGL5" s="33"/>
      <c r="LGM5" s="33"/>
      <c r="LGN5" s="33"/>
      <c r="LGO5" s="33"/>
      <c r="LGP5" s="33"/>
      <c r="LGQ5" s="33"/>
      <c r="LGR5" s="33"/>
      <c r="LGS5" s="33"/>
      <c r="LGT5" s="33"/>
      <c r="LGU5" s="33"/>
      <c r="LGV5" s="33"/>
      <c r="LGW5" s="33"/>
      <c r="LGX5" s="33"/>
      <c r="LGY5" s="33"/>
      <c r="LGZ5" s="33"/>
      <c r="LHA5" s="33"/>
      <c r="LHB5" s="33"/>
      <c r="LHC5" s="33"/>
      <c r="LHD5" s="33"/>
      <c r="LHE5" s="33"/>
      <c r="LHF5" s="33"/>
      <c r="LHG5" s="33"/>
      <c r="LHH5" s="33"/>
      <c r="LHI5" s="33"/>
      <c r="LHJ5" s="33"/>
      <c r="LHK5" s="33"/>
      <c r="LHL5" s="33"/>
      <c r="LHM5" s="33"/>
      <c r="LHN5" s="33"/>
      <c r="LHO5" s="33"/>
      <c r="LHP5" s="33"/>
      <c r="LHQ5" s="33"/>
      <c r="LHR5" s="33"/>
      <c r="LHS5" s="33"/>
      <c r="LHT5" s="33"/>
      <c r="LHU5" s="33"/>
      <c r="LHV5" s="33"/>
      <c r="LHW5" s="33"/>
      <c r="LHX5" s="33"/>
      <c r="LHY5" s="33"/>
      <c r="LHZ5" s="33"/>
      <c r="LIA5" s="33"/>
      <c r="LIB5" s="33"/>
      <c r="LIC5" s="33"/>
      <c r="LID5" s="33"/>
      <c r="LIE5" s="33"/>
      <c r="LIF5" s="33"/>
      <c r="LIG5" s="33"/>
      <c r="LIH5" s="33"/>
      <c r="LII5" s="33"/>
      <c r="LIJ5" s="33"/>
      <c r="LIK5" s="33"/>
      <c r="LIL5" s="33"/>
      <c r="LIM5" s="33"/>
      <c r="LIN5" s="33"/>
      <c r="LIO5" s="33"/>
      <c r="LIP5" s="33"/>
      <c r="LIQ5" s="33"/>
      <c r="LIR5" s="33"/>
      <c r="LIS5" s="33"/>
      <c r="LIT5" s="33"/>
      <c r="LIU5" s="33"/>
      <c r="LIV5" s="33"/>
      <c r="LIW5" s="33"/>
      <c r="LIX5" s="33"/>
      <c r="LIY5" s="33"/>
      <c r="LIZ5" s="33"/>
      <c r="LJA5" s="33"/>
      <c r="LJB5" s="33"/>
      <c r="LJC5" s="33"/>
      <c r="LJD5" s="33"/>
      <c r="LJE5" s="33"/>
      <c r="LJF5" s="33"/>
      <c r="LJG5" s="33"/>
      <c r="LJH5" s="33"/>
      <c r="LJI5" s="33"/>
      <c r="LJJ5" s="33"/>
      <c r="LJK5" s="33"/>
      <c r="LJL5" s="33"/>
      <c r="LJM5" s="33"/>
      <c r="LJN5" s="33"/>
      <c r="LJO5" s="33"/>
      <c r="LJP5" s="33"/>
      <c r="LJQ5" s="33"/>
      <c r="LJR5" s="33"/>
      <c r="LJS5" s="33"/>
      <c r="LJT5" s="33"/>
      <c r="LJU5" s="33"/>
      <c r="LJV5" s="33"/>
      <c r="LJW5" s="33"/>
      <c r="LJX5" s="33"/>
      <c r="LJY5" s="33"/>
      <c r="LJZ5" s="33"/>
      <c r="LKA5" s="33"/>
      <c r="LKB5" s="33"/>
      <c r="LKC5" s="33"/>
      <c r="LKD5" s="33"/>
      <c r="LKE5" s="33"/>
      <c r="LKF5" s="33"/>
      <c r="LKG5" s="33"/>
      <c r="LKH5" s="33"/>
      <c r="LKI5" s="33"/>
      <c r="LKJ5" s="33"/>
      <c r="LKK5" s="33"/>
      <c r="LKL5" s="33"/>
      <c r="LKM5" s="33"/>
      <c r="LKN5" s="33"/>
      <c r="LKO5" s="33"/>
      <c r="LKP5" s="33"/>
      <c r="LKQ5" s="33"/>
      <c r="LKR5" s="33"/>
      <c r="LKS5" s="33"/>
      <c r="LKT5" s="33"/>
      <c r="LKU5" s="33"/>
      <c r="LKV5" s="33"/>
      <c r="LKW5" s="33"/>
      <c r="LKX5" s="33"/>
      <c r="LKY5" s="33"/>
      <c r="LKZ5" s="33"/>
      <c r="LLA5" s="33"/>
      <c r="LLB5" s="33"/>
      <c r="LLC5" s="33"/>
      <c r="LLD5" s="33"/>
      <c r="LLE5" s="33"/>
      <c r="LLF5" s="33"/>
      <c r="LLG5" s="33"/>
      <c r="LLH5" s="33"/>
      <c r="LLI5" s="33"/>
      <c r="LLJ5" s="33"/>
      <c r="LLK5" s="33"/>
      <c r="LLL5" s="33"/>
      <c r="LLM5" s="33"/>
      <c r="LLN5" s="33"/>
      <c r="LLO5" s="33"/>
      <c r="LLP5" s="33"/>
      <c r="LLQ5" s="33"/>
      <c r="LLR5" s="33"/>
      <c r="LLS5" s="33"/>
      <c r="LLT5" s="33"/>
      <c r="LLU5" s="33"/>
      <c r="LLV5" s="33"/>
      <c r="LLW5" s="33"/>
      <c r="LLX5" s="33"/>
      <c r="LLY5" s="33"/>
      <c r="LLZ5" s="33"/>
      <c r="LMA5" s="33"/>
      <c r="LMB5" s="33"/>
      <c r="LMC5" s="33"/>
      <c r="LMD5" s="33"/>
      <c r="LME5" s="33"/>
      <c r="LMF5" s="33"/>
      <c r="LMG5" s="33"/>
      <c r="LMH5" s="33"/>
      <c r="LMI5" s="33"/>
      <c r="LMJ5" s="33"/>
      <c r="LMK5" s="33"/>
      <c r="LML5" s="33"/>
      <c r="LMM5" s="33"/>
      <c r="LMN5" s="33"/>
      <c r="LMO5" s="33"/>
      <c r="LMP5" s="33"/>
      <c r="LMQ5" s="33"/>
      <c r="LMR5" s="33"/>
      <c r="LMS5" s="33"/>
      <c r="LMT5" s="33"/>
      <c r="LMU5" s="33"/>
      <c r="LMV5" s="33"/>
      <c r="LMW5" s="33"/>
      <c r="LMX5" s="33"/>
      <c r="LMY5" s="33"/>
      <c r="LMZ5" s="33"/>
      <c r="LNA5" s="33"/>
      <c r="LNB5" s="33"/>
      <c r="LNC5" s="33"/>
      <c r="LND5" s="33"/>
      <c r="LNE5" s="33"/>
      <c r="LNF5" s="33"/>
      <c r="LNG5" s="33"/>
      <c r="LNH5" s="33"/>
      <c r="LNI5" s="33"/>
      <c r="LNJ5" s="33"/>
      <c r="LNK5" s="33"/>
      <c r="LNL5" s="33"/>
      <c r="LNM5" s="33"/>
      <c r="LNN5" s="33"/>
      <c r="LNO5" s="33"/>
      <c r="LNP5" s="33"/>
      <c r="LNQ5" s="33"/>
      <c r="LNR5" s="33"/>
      <c r="LNS5" s="33"/>
      <c r="LNT5" s="33"/>
      <c r="LNU5" s="33"/>
      <c r="LNV5" s="33"/>
      <c r="LNW5" s="33"/>
      <c r="LNX5" s="33"/>
      <c r="LNY5" s="33"/>
      <c r="LNZ5" s="33"/>
      <c r="LOA5" s="33"/>
      <c r="LOB5" s="33"/>
      <c r="LOC5" s="33"/>
      <c r="LOD5" s="33"/>
      <c r="LOE5" s="33"/>
      <c r="LOF5" s="33"/>
      <c r="LOG5" s="33"/>
      <c r="LOH5" s="33"/>
      <c r="LOI5" s="33"/>
      <c r="LOJ5" s="33"/>
      <c r="LOK5" s="33"/>
      <c r="LOL5" s="33"/>
      <c r="LOM5" s="33"/>
      <c r="LON5" s="33"/>
      <c r="LOO5" s="33"/>
      <c r="LOP5" s="33"/>
      <c r="LOQ5" s="33"/>
      <c r="LOR5" s="33"/>
      <c r="LOS5" s="33"/>
      <c r="LOT5" s="33"/>
      <c r="LOU5" s="33"/>
      <c r="LOV5" s="33"/>
      <c r="LOW5" s="33"/>
      <c r="LOX5" s="33"/>
      <c r="LOY5" s="33"/>
      <c r="LOZ5" s="33"/>
      <c r="LPA5" s="33"/>
      <c r="LPB5" s="33"/>
      <c r="LPC5" s="33"/>
      <c r="LPD5" s="33"/>
      <c r="LPE5" s="33"/>
      <c r="LPF5" s="33"/>
      <c r="LPG5" s="33"/>
      <c r="LPH5" s="33"/>
      <c r="LPI5" s="33"/>
      <c r="LPJ5" s="33"/>
      <c r="LPK5" s="33"/>
      <c r="LPL5" s="33"/>
      <c r="LPM5" s="33"/>
      <c r="LPN5" s="33"/>
      <c r="LPO5" s="33"/>
      <c r="LPP5" s="33"/>
      <c r="LPQ5" s="33"/>
      <c r="LPR5" s="33"/>
      <c r="LPS5" s="33"/>
      <c r="LPT5" s="33"/>
      <c r="LPU5" s="33"/>
      <c r="LPV5" s="33"/>
      <c r="LPW5" s="33"/>
      <c r="LPX5" s="33"/>
      <c r="LPY5" s="33"/>
      <c r="LPZ5" s="33"/>
      <c r="LQA5" s="33"/>
      <c r="LQB5" s="33"/>
      <c r="LQC5" s="33"/>
      <c r="LQD5" s="33"/>
      <c r="LQE5" s="33"/>
      <c r="LQF5" s="33"/>
      <c r="LQG5" s="33"/>
      <c r="LQH5" s="33"/>
      <c r="LQI5" s="33"/>
      <c r="LQJ5" s="33"/>
      <c r="LQK5" s="33"/>
      <c r="LQL5" s="33"/>
      <c r="LQM5" s="33"/>
      <c r="LQN5" s="33"/>
      <c r="LQO5" s="33"/>
      <c r="LQP5" s="33"/>
      <c r="LQQ5" s="33"/>
      <c r="LQR5" s="33"/>
      <c r="LQS5" s="33"/>
      <c r="LQT5" s="33"/>
      <c r="LQU5" s="33"/>
      <c r="LQV5" s="33"/>
      <c r="LQW5" s="33"/>
      <c r="LQX5" s="33"/>
      <c r="LQY5" s="33"/>
      <c r="LQZ5" s="33"/>
      <c r="LRA5" s="33"/>
      <c r="LRB5" s="33"/>
      <c r="LRC5" s="33"/>
      <c r="LRD5" s="33"/>
      <c r="LRE5" s="33"/>
      <c r="LRF5" s="33"/>
      <c r="LRG5" s="33"/>
      <c r="LRH5" s="33"/>
      <c r="LRI5" s="33"/>
      <c r="LRJ5" s="33"/>
      <c r="LRK5" s="33"/>
      <c r="LRL5" s="33"/>
      <c r="LRM5" s="33"/>
      <c r="LRN5" s="33"/>
      <c r="LRO5" s="33"/>
      <c r="LRP5" s="33"/>
      <c r="LRQ5" s="33"/>
      <c r="LRR5" s="33"/>
      <c r="LRS5" s="33"/>
      <c r="LRT5" s="33"/>
      <c r="LRU5" s="33"/>
      <c r="LRV5" s="33"/>
      <c r="LRW5" s="33"/>
      <c r="LRX5" s="33"/>
      <c r="LRY5" s="33"/>
      <c r="LRZ5" s="33"/>
      <c r="LSA5" s="33"/>
      <c r="LSB5" s="33"/>
      <c r="LSC5" s="33"/>
      <c r="LSD5" s="33"/>
      <c r="LSE5" s="33"/>
      <c r="LSF5" s="33"/>
      <c r="LSG5" s="33"/>
      <c r="LSH5" s="33"/>
      <c r="LSI5" s="33"/>
      <c r="LSJ5" s="33"/>
      <c r="LSK5" s="33"/>
      <c r="LSL5" s="33"/>
      <c r="LSM5" s="33"/>
      <c r="LSN5" s="33"/>
      <c r="LSO5" s="33"/>
      <c r="LSP5" s="33"/>
      <c r="LSQ5" s="33"/>
      <c r="LSR5" s="33"/>
      <c r="LSS5" s="33"/>
      <c r="LST5" s="33"/>
      <c r="LSU5" s="33"/>
      <c r="LSV5" s="33"/>
      <c r="LSW5" s="33"/>
      <c r="LSX5" s="33"/>
      <c r="LSY5" s="33"/>
      <c r="LSZ5" s="33"/>
      <c r="LTA5" s="33"/>
      <c r="LTB5" s="33"/>
      <c r="LTC5" s="33"/>
      <c r="LTD5" s="33"/>
      <c r="LTE5" s="33"/>
      <c r="LTF5" s="33"/>
      <c r="LTG5" s="33"/>
      <c r="LTH5" s="33"/>
      <c r="LTI5" s="33"/>
      <c r="LTJ5" s="33"/>
      <c r="LTK5" s="33"/>
      <c r="LTL5" s="33"/>
      <c r="LTM5" s="33"/>
      <c r="LTN5" s="33"/>
      <c r="LTO5" s="33"/>
      <c r="LTP5" s="33"/>
      <c r="LTQ5" s="33"/>
      <c r="LTR5" s="33"/>
      <c r="LTS5" s="33"/>
      <c r="LTT5" s="33"/>
      <c r="LTU5" s="33"/>
      <c r="LTV5" s="33"/>
      <c r="LTW5" s="33"/>
      <c r="LTX5" s="33"/>
      <c r="LTY5" s="33"/>
      <c r="LTZ5" s="33"/>
      <c r="LUA5" s="33"/>
      <c r="LUB5" s="33"/>
      <c r="LUC5" s="33"/>
      <c r="LUD5" s="33"/>
      <c r="LUE5" s="33"/>
      <c r="LUF5" s="33"/>
      <c r="LUG5" s="33"/>
      <c r="LUH5" s="33"/>
      <c r="LUI5" s="33"/>
      <c r="LUJ5" s="33"/>
      <c r="LUK5" s="33"/>
      <c r="LUL5" s="33"/>
      <c r="LUM5" s="33"/>
      <c r="LUN5" s="33"/>
      <c r="LUO5" s="33"/>
      <c r="LUP5" s="33"/>
      <c r="LUQ5" s="33"/>
      <c r="LUR5" s="33"/>
      <c r="LUS5" s="33"/>
      <c r="LUT5" s="33"/>
      <c r="LUU5" s="33"/>
      <c r="LUV5" s="33"/>
      <c r="LUW5" s="33"/>
      <c r="LUX5" s="33"/>
      <c r="LUY5" s="33"/>
      <c r="LUZ5" s="33"/>
      <c r="LVA5" s="33"/>
      <c r="LVB5" s="33"/>
      <c r="LVC5" s="33"/>
      <c r="LVD5" s="33"/>
      <c r="LVE5" s="33"/>
      <c r="LVF5" s="33"/>
      <c r="LVG5" s="33"/>
      <c r="LVH5" s="33"/>
      <c r="LVI5" s="33"/>
      <c r="LVJ5" s="33"/>
      <c r="LVK5" s="33"/>
      <c r="LVL5" s="33"/>
      <c r="LVM5" s="33"/>
      <c r="LVN5" s="33"/>
      <c r="LVO5" s="33"/>
      <c r="LVP5" s="33"/>
      <c r="LVQ5" s="33"/>
      <c r="LVR5" s="33"/>
      <c r="LVS5" s="33"/>
      <c r="LVT5" s="33"/>
      <c r="LVU5" s="33"/>
      <c r="LVV5" s="33"/>
      <c r="LVW5" s="33"/>
      <c r="LVX5" s="33"/>
      <c r="LVY5" s="33"/>
      <c r="LVZ5" s="33"/>
      <c r="LWA5" s="33"/>
      <c r="LWB5" s="33"/>
      <c r="LWC5" s="33"/>
      <c r="LWD5" s="33"/>
      <c r="LWE5" s="33"/>
      <c r="LWF5" s="33"/>
      <c r="LWG5" s="33"/>
      <c r="LWH5" s="33"/>
      <c r="LWI5" s="33"/>
      <c r="LWJ5" s="33"/>
      <c r="LWK5" s="33"/>
      <c r="LWL5" s="33"/>
      <c r="LWM5" s="33"/>
      <c r="LWN5" s="33"/>
      <c r="LWO5" s="33"/>
      <c r="LWP5" s="33"/>
      <c r="LWQ5" s="33"/>
      <c r="LWR5" s="33"/>
      <c r="LWS5" s="33"/>
      <c r="LWT5" s="33"/>
      <c r="LWU5" s="33"/>
      <c r="LWV5" s="33"/>
      <c r="LWW5" s="33"/>
      <c r="LWX5" s="33"/>
      <c r="LWY5" s="33"/>
      <c r="LWZ5" s="33"/>
      <c r="LXA5" s="33"/>
      <c r="LXB5" s="33"/>
      <c r="LXC5" s="33"/>
      <c r="LXD5" s="33"/>
      <c r="LXE5" s="33"/>
      <c r="LXF5" s="33"/>
      <c r="LXG5" s="33"/>
      <c r="LXH5" s="33"/>
      <c r="LXI5" s="33"/>
      <c r="LXJ5" s="33"/>
      <c r="LXK5" s="33"/>
      <c r="LXL5" s="33"/>
      <c r="LXM5" s="33"/>
      <c r="LXN5" s="33"/>
      <c r="LXO5" s="33"/>
      <c r="LXP5" s="33"/>
      <c r="LXQ5" s="33"/>
      <c r="LXR5" s="33"/>
      <c r="LXS5" s="33"/>
      <c r="LXT5" s="33"/>
      <c r="LXU5" s="33"/>
      <c r="LXV5" s="33"/>
      <c r="LXW5" s="33"/>
      <c r="LXX5" s="33"/>
      <c r="LXY5" s="33"/>
      <c r="LXZ5" s="33"/>
      <c r="LYA5" s="33"/>
      <c r="LYB5" s="33"/>
      <c r="LYC5" s="33"/>
      <c r="LYD5" s="33"/>
      <c r="LYE5" s="33"/>
      <c r="LYF5" s="33"/>
      <c r="LYG5" s="33"/>
      <c r="LYH5" s="33"/>
      <c r="LYI5" s="33"/>
      <c r="LYJ5" s="33"/>
      <c r="LYK5" s="33"/>
      <c r="LYL5" s="33"/>
      <c r="LYM5" s="33"/>
      <c r="LYN5" s="33"/>
      <c r="LYO5" s="33"/>
      <c r="LYP5" s="33"/>
      <c r="LYQ5" s="33"/>
      <c r="LYR5" s="33"/>
      <c r="LYS5" s="33"/>
      <c r="LYT5" s="33"/>
      <c r="LYU5" s="33"/>
      <c r="LYV5" s="33"/>
      <c r="LYW5" s="33"/>
      <c r="LYX5" s="33"/>
      <c r="LYY5" s="33"/>
      <c r="LYZ5" s="33"/>
      <c r="LZA5" s="33"/>
      <c r="LZB5" s="33"/>
      <c r="LZC5" s="33"/>
      <c r="LZD5" s="33"/>
      <c r="LZE5" s="33"/>
      <c r="LZF5" s="33"/>
      <c r="LZG5" s="33"/>
      <c r="LZH5" s="33"/>
      <c r="LZI5" s="33"/>
      <c r="LZJ5" s="33"/>
      <c r="LZK5" s="33"/>
      <c r="LZL5" s="33"/>
      <c r="LZM5" s="33"/>
      <c r="LZN5" s="33"/>
      <c r="LZO5" s="33"/>
      <c r="LZP5" s="33"/>
      <c r="LZQ5" s="33"/>
      <c r="LZR5" s="33"/>
      <c r="LZS5" s="33"/>
      <c r="LZT5" s="33"/>
      <c r="LZU5" s="33"/>
      <c r="LZV5" s="33"/>
      <c r="LZW5" s="33"/>
      <c r="LZX5" s="33"/>
      <c r="LZY5" s="33"/>
      <c r="LZZ5" s="33"/>
      <c r="MAA5" s="33"/>
      <c r="MAB5" s="33"/>
      <c r="MAC5" s="33"/>
      <c r="MAD5" s="33"/>
      <c r="MAE5" s="33"/>
      <c r="MAF5" s="33"/>
      <c r="MAG5" s="33"/>
      <c r="MAH5" s="33"/>
      <c r="MAI5" s="33"/>
      <c r="MAJ5" s="33"/>
      <c r="MAK5" s="33"/>
      <c r="MAL5" s="33"/>
      <c r="MAM5" s="33"/>
      <c r="MAN5" s="33"/>
      <c r="MAO5" s="33"/>
      <c r="MAP5" s="33"/>
      <c r="MAQ5" s="33"/>
      <c r="MAR5" s="33"/>
      <c r="MAS5" s="33"/>
      <c r="MAT5" s="33"/>
      <c r="MAU5" s="33"/>
      <c r="MAV5" s="33"/>
      <c r="MAW5" s="33"/>
      <c r="MAX5" s="33"/>
      <c r="MAY5" s="33"/>
      <c r="MAZ5" s="33"/>
      <c r="MBA5" s="33"/>
      <c r="MBB5" s="33"/>
      <c r="MBC5" s="33"/>
      <c r="MBD5" s="33"/>
      <c r="MBE5" s="33"/>
      <c r="MBF5" s="33"/>
      <c r="MBG5" s="33"/>
      <c r="MBH5" s="33"/>
      <c r="MBI5" s="33"/>
      <c r="MBJ5" s="33"/>
      <c r="MBK5" s="33"/>
      <c r="MBL5" s="33"/>
      <c r="MBM5" s="33"/>
      <c r="MBN5" s="33"/>
      <c r="MBO5" s="33"/>
      <c r="MBP5" s="33"/>
      <c r="MBQ5" s="33"/>
      <c r="MBR5" s="33"/>
      <c r="MBS5" s="33"/>
      <c r="MBT5" s="33"/>
      <c r="MBU5" s="33"/>
      <c r="MBV5" s="33"/>
      <c r="MBW5" s="33"/>
      <c r="MBX5" s="33"/>
      <c r="MBY5" s="33"/>
      <c r="MBZ5" s="33"/>
      <c r="MCA5" s="33"/>
      <c r="MCB5" s="33"/>
      <c r="MCC5" s="33"/>
      <c r="MCD5" s="33"/>
      <c r="MCE5" s="33"/>
      <c r="MCF5" s="33"/>
      <c r="MCG5" s="33"/>
      <c r="MCH5" s="33"/>
      <c r="MCI5" s="33"/>
      <c r="MCJ5" s="33"/>
      <c r="MCK5" s="33"/>
      <c r="MCL5" s="33"/>
      <c r="MCM5" s="33"/>
      <c r="MCN5" s="33"/>
      <c r="MCO5" s="33"/>
      <c r="MCP5" s="33"/>
      <c r="MCQ5" s="33"/>
      <c r="MCR5" s="33"/>
      <c r="MCS5" s="33"/>
      <c r="MCT5" s="33"/>
      <c r="MCU5" s="33"/>
      <c r="MCV5" s="33"/>
      <c r="MCW5" s="33"/>
      <c r="MCX5" s="33"/>
      <c r="MCY5" s="33"/>
      <c r="MCZ5" s="33"/>
      <c r="MDA5" s="33"/>
      <c r="MDB5" s="33"/>
      <c r="MDC5" s="33"/>
      <c r="MDD5" s="33"/>
      <c r="MDE5" s="33"/>
      <c r="MDF5" s="33"/>
      <c r="MDG5" s="33"/>
      <c r="MDH5" s="33"/>
      <c r="MDI5" s="33"/>
      <c r="MDJ5" s="33"/>
      <c r="MDK5" s="33"/>
      <c r="MDL5" s="33"/>
      <c r="MDM5" s="33"/>
      <c r="MDN5" s="33"/>
      <c r="MDO5" s="33"/>
      <c r="MDP5" s="33"/>
      <c r="MDQ5" s="33"/>
      <c r="MDR5" s="33"/>
      <c r="MDS5" s="33"/>
      <c r="MDT5" s="33"/>
      <c r="MDU5" s="33"/>
      <c r="MDV5" s="33"/>
      <c r="MDW5" s="33"/>
      <c r="MDX5" s="33"/>
      <c r="MDY5" s="33"/>
      <c r="MDZ5" s="33"/>
      <c r="MEA5" s="33"/>
      <c r="MEB5" s="33"/>
      <c r="MEC5" s="33"/>
      <c r="MED5" s="33"/>
      <c r="MEE5" s="33"/>
      <c r="MEF5" s="33"/>
      <c r="MEG5" s="33"/>
      <c r="MEH5" s="33"/>
      <c r="MEI5" s="33"/>
      <c r="MEJ5" s="33"/>
      <c r="MEK5" s="33"/>
      <c r="MEL5" s="33"/>
      <c r="MEM5" s="33"/>
      <c r="MEN5" s="33"/>
      <c r="MEO5" s="33"/>
      <c r="MEP5" s="33"/>
      <c r="MEQ5" s="33"/>
      <c r="MER5" s="33"/>
      <c r="MES5" s="33"/>
      <c r="MET5" s="33"/>
      <c r="MEU5" s="33"/>
      <c r="MEV5" s="33"/>
      <c r="MEW5" s="33"/>
      <c r="MEX5" s="33"/>
      <c r="MEY5" s="33"/>
      <c r="MEZ5" s="33"/>
      <c r="MFA5" s="33"/>
      <c r="MFB5" s="33"/>
      <c r="MFC5" s="33"/>
      <c r="MFD5" s="33"/>
      <c r="MFE5" s="33"/>
      <c r="MFF5" s="33"/>
      <c r="MFG5" s="33"/>
      <c r="MFH5" s="33"/>
      <c r="MFI5" s="33"/>
      <c r="MFJ5" s="33"/>
      <c r="MFK5" s="33"/>
      <c r="MFL5" s="33"/>
      <c r="MFM5" s="33"/>
      <c r="MFN5" s="33"/>
      <c r="MFO5" s="33"/>
      <c r="MFP5" s="33"/>
      <c r="MFQ5" s="33"/>
      <c r="MFR5" s="33"/>
      <c r="MFS5" s="33"/>
      <c r="MFT5" s="33"/>
      <c r="MFU5" s="33"/>
      <c r="MFV5" s="33"/>
      <c r="MFW5" s="33"/>
      <c r="MFX5" s="33"/>
      <c r="MFY5" s="33"/>
      <c r="MFZ5" s="33"/>
      <c r="MGA5" s="33"/>
      <c r="MGB5" s="33"/>
      <c r="MGC5" s="33"/>
      <c r="MGD5" s="33"/>
      <c r="MGE5" s="33"/>
      <c r="MGF5" s="33"/>
      <c r="MGG5" s="33"/>
      <c r="MGH5" s="33"/>
      <c r="MGI5" s="33"/>
      <c r="MGJ5" s="33"/>
      <c r="MGK5" s="33"/>
      <c r="MGL5" s="33"/>
      <c r="MGM5" s="33"/>
      <c r="MGN5" s="33"/>
      <c r="MGO5" s="33"/>
      <c r="MGP5" s="33"/>
      <c r="MGQ5" s="33"/>
      <c r="MGR5" s="33"/>
      <c r="MGS5" s="33"/>
      <c r="MGT5" s="33"/>
      <c r="MGU5" s="33"/>
      <c r="MGV5" s="33"/>
      <c r="MGW5" s="33"/>
      <c r="MGX5" s="33"/>
      <c r="MGY5" s="33"/>
      <c r="MGZ5" s="33"/>
      <c r="MHA5" s="33"/>
      <c r="MHB5" s="33"/>
      <c r="MHC5" s="33"/>
      <c r="MHD5" s="33"/>
      <c r="MHE5" s="33"/>
      <c r="MHF5" s="33"/>
      <c r="MHG5" s="33"/>
      <c r="MHH5" s="33"/>
      <c r="MHI5" s="33"/>
      <c r="MHJ5" s="33"/>
      <c r="MHK5" s="33"/>
      <c r="MHL5" s="33"/>
      <c r="MHM5" s="33"/>
      <c r="MHN5" s="33"/>
      <c r="MHO5" s="33"/>
      <c r="MHP5" s="33"/>
      <c r="MHQ5" s="33"/>
      <c r="MHR5" s="33"/>
      <c r="MHS5" s="33"/>
      <c r="MHT5" s="33"/>
      <c r="MHU5" s="33"/>
      <c r="MHV5" s="33"/>
      <c r="MHW5" s="33"/>
      <c r="MHX5" s="33"/>
      <c r="MHY5" s="33"/>
      <c r="MHZ5" s="33"/>
      <c r="MIA5" s="33"/>
      <c r="MIB5" s="33"/>
      <c r="MIC5" s="33"/>
      <c r="MID5" s="33"/>
      <c r="MIE5" s="33"/>
      <c r="MIF5" s="33"/>
      <c r="MIG5" s="33"/>
      <c r="MIH5" s="33"/>
      <c r="MII5" s="33"/>
      <c r="MIJ5" s="33"/>
      <c r="MIK5" s="33"/>
      <c r="MIL5" s="33"/>
      <c r="MIM5" s="33"/>
      <c r="MIN5" s="33"/>
      <c r="MIO5" s="33"/>
      <c r="MIP5" s="33"/>
      <c r="MIQ5" s="33"/>
      <c r="MIR5" s="33"/>
      <c r="MIS5" s="33"/>
      <c r="MIT5" s="33"/>
      <c r="MIU5" s="33"/>
      <c r="MIV5" s="33"/>
      <c r="MIW5" s="33"/>
      <c r="MIX5" s="33"/>
      <c r="MIY5" s="33"/>
      <c r="MIZ5" s="33"/>
      <c r="MJA5" s="33"/>
      <c r="MJB5" s="33"/>
      <c r="MJC5" s="33"/>
      <c r="MJD5" s="33"/>
      <c r="MJE5" s="33"/>
      <c r="MJF5" s="33"/>
      <c r="MJG5" s="33"/>
      <c r="MJH5" s="33"/>
      <c r="MJI5" s="33"/>
      <c r="MJJ5" s="33"/>
      <c r="MJK5" s="33"/>
      <c r="MJL5" s="33"/>
      <c r="MJM5" s="33"/>
      <c r="MJN5" s="33"/>
      <c r="MJO5" s="33"/>
      <c r="MJP5" s="33"/>
      <c r="MJQ5" s="33"/>
      <c r="MJR5" s="33"/>
      <c r="MJS5" s="33"/>
      <c r="MJT5" s="33"/>
      <c r="MJU5" s="33"/>
      <c r="MJV5" s="33"/>
      <c r="MJW5" s="33"/>
      <c r="MJX5" s="33"/>
      <c r="MJY5" s="33"/>
      <c r="MJZ5" s="33"/>
      <c r="MKA5" s="33"/>
      <c r="MKB5" s="33"/>
      <c r="MKC5" s="33"/>
      <c r="MKD5" s="33"/>
      <c r="MKE5" s="33"/>
      <c r="MKF5" s="33"/>
      <c r="MKG5" s="33"/>
      <c r="MKH5" s="33"/>
      <c r="MKI5" s="33"/>
      <c r="MKJ5" s="33"/>
      <c r="MKK5" s="33"/>
      <c r="MKL5" s="33"/>
      <c r="MKM5" s="33"/>
      <c r="MKN5" s="33"/>
      <c r="MKO5" s="33"/>
      <c r="MKP5" s="33"/>
      <c r="MKQ5" s="33"/>
      <c r="MKR5" s="33"/>
      <c r="MKS5" s="33"/>
      <c r="MKT5" s="33"/>
      <c r="MKU5" s="33"/>
      <c r="MKV5" s="33"/>
      <c r="MKW5" s="33"/>
      <c r="MKX5" s="33"/>
      <c r="MKY5" s="33"/>
      <c r="MKZ5" s="33"/>
      <c r="MLA5" s="33"/>
      <c r="MLB5" s="33"/>
      <c r="MLC5" s="33"/>
      <c r="MLD5" s="33"/>
      <c r="MLE5" s="33"/>
      <c r="MLF5" s="33"/>
      <c r="MLG5" s="33"/>
      <c r="MLH5" s="33"/>
      <c r="MLI5" s="33"/>
      <c r="MLJ5" s="33"/>
      <c r="MLK5" s="33"/>
      <c r="MLL5" s="33"/>
      <c r="MLM5" s="33"/>
      <c r="MLN5" s="33"/>
      <c r="MLO5" s="33"/>
      <c r="MLP5" s="33"/>
      <c r="MLQ5" s="33"/>
      <c r="MLR5" s="33"/>
      <c r="MLS5" s="33"/>
      <c r="MLT5" s="33"/>
      <c r="MLU5" s="33"/>
      <c r="MLV5" s="33"/>
      <c r="MLW5" s="33"/>
      <c r="MLX5" s="33"/>
      <c r="MLY5" s="33"/>
      <c r="MLZ5" s="33"/>
      <c r="MMA5" s="33"/>
      <c r="MMB5" s="33"/>
      <c r="MMC5" s="33"/>
      <c r="MMD5" s="33"/>
      <c r="MME5" s="33"/>
      <c r="MMF5" s="33"/>
      <c r="MMG5" s="33"/>
      <c r="MMH5" s="33"/>
      <c r="MMI5" s="33"/>
      <c r="MMJ5" s="33"/>
      <c r="MMK5" s="33"/>
      <c r="MML5" s="33"/>
      <c r="MMM5" s="33"/>
      <c r="MMN5" s="33"/>
      <c r="MMO5" s="33"/>
      <c r="MMP5" s="33"/>
      <c r="MMQ5" s="33"/>
      <c r="MMR5" s="33"/>
      <c r="MMS5" s="33"/>
      <c r="MMT5" s="33"/>
      <c r="MMU5" s="33"/>
      <c r="MMV5" s="33"/>
      <c r="MMW5" s="33"/>
      <c r="MMX5" s="33"/>
      <c r="MMY5" s="33"/>
      <c r="MMZ5" s="33"/>
      <c r="MNA5" s="33"/>
      <c r="MNB5" s="33"/>
      <c r="MNC5" s="33"/>
      <c r="MND5" s="33"/>
      <c r="MNE5" s="33"/>
      <c r="MNF5" s="33"/>
      <c r="MNG5" s="33"/>
      <c r="MNH5" s="33"/>
      <c r="MNI5" s="33"/>
      <c r="MNJ5" s="33"/>
      <c r="MNK5" s="33"/>
      <c r="MNL5" s="33"/>
      <c r="MNM5" s="33"/>
      <c r="MNN5" s="33"/>
      <c r="MNO5" s="33"/>
      <c r="MNP5" s="33"/>
      <c r="MNQ5" s="33"/>
      <c r="MNR5" s="33"/>
      <c r="MNS5" s="33"/>
      <c r="MNT5" s="33"/>
      <c r="MNU5" s="33"/>
      <c r="MNV5" s="33"/>
      <c r="MNW5" s="33"/>
      <c r="MNX5" s="33"/>
      <c r="MNY5" s="33"/>
      <c r="MNZ5" s="33"/>
      <c r="MOA5" s="33"/>
      <c r="MOB5" s="33"/>
      <c r="MOC5" s="33"/>
      <c r="MOD5" s="33"/>
      <c r="MOE5" s="33"/>
      <c r="MOF5" s="33"/>
      <c r="MOG5" s="33"/>
      <c r="MOH5" s="33"/>
      <c r="MOI5" s="33"/>
      <c r="MOJ5" s="33"/>
      <c r="MOK5" s="33"/>
      <c r="MOL5" s="33"/>
      <c r="MOM5" s="33"/>
      <c r="MON5" s="33"/>
      <c r="MOO5" s="33"/>
      <c r="MOP5" s="33"/>
      <c r="MOQ5" s="33"/>
      <c r="MOR5" s="33"/>
      <c r="MOS5" s="33"/>
      <c r="MOT5" s="33"/>
      <c r="MOU5" s="33"/>
      <c r="MOV5" s="33"/>
      <c r="MOW5" s="33"/>
      <c r="MOX5" s="33"/>
      <c r="MOY5" s="33"/>
      <c r="MOZ5" s="33"/>
      <c r="MPA5" s="33"/>
      <c r="MPB5" s="33"/>
      <c r="MPC5" s="33"/>
      <c r="MPD5" s="33"/>
      <c r="MPE5" s="33"/>
      <c r="MPF5" s="33"/>
      <c r="MPG5" s="33"/>
      <c r="MPH5" s="33"/>
      <c r="MPI5" s="33"/>
      <c r="MPJ5" s="33"/>
      <c r="MPK5" s="33"/>
      <c r="MPL5" s="33"/>
      <c r="MPM5" s="33"/>
      <c r="MPN5" s="33"/>
      <c r="MPO5" s="33"/>
      <c r="MPP5" s="33"/>
      <c r="MPQ5" s="33"/>
      <c r="MPR5" s="33"/>
      <c r="MPS5" s="33"/>
      <c r="MPT5" s="33"/>
      <c r="MPU5" s="33"/>
      <c r="MPV5" s="33"/>
      <c r="MPW5" s="33"/>
      <c r="MPX5" s="33"/>
      <c r="MPY5" s="33"/>
      <c r="MPZ5" s="33"/>
      <c r="MQA5" s="33"/>
      <c r="MQB5" s="33"/>
      <c r="MQC5" s="33"/>
      <c r="MQD5" s="33"/>
      <c r="MQE5" s="33"/>
      <c r="MQF5" s="33"/>
      <c r="MQG5" s="33"/>
      <c r="MQH5" s="33"/>
      <c r="MQI5" s="33"/>
      <c r="MQJ5" s="33"/>
      <c r="MQK5" s="33"/>
      <c r="MQL5" s="33"/>
      <c r="MQM5" s="33"/>
      <c r="MQN5" s="33"/>
      <c r="MQO5" s="33"/>
      <c r="MQP5" s="33"/>
      <c r="MQQ5" s="33"/>
      <c r="MQR5" s="33"/>
      <c r="MQS5" s="33"/>
      <c r="MQT5" s="33"/>
      <c r="MQU5" s="33"/>
      <c r="MQV5" s="33"/>
      <c r="MQW5" s="33"/>
      <c r="MQX5" s="33"/>
      <c r="MQY5" s="33"/>
      <c r="MQZ5" s="33"/>
      <c r="MRA5" s="33"/>
      <c r="MRB5" s="33"/>
      <c r="MRC5" s="33"/>
      <c r="MRD5" s="33"/>
      <c r="MRE5" s="33"/>
      <c r="MRF5" s="33"/>
      <c r="MRG5" s="33"/>
      <c r="MRH5" s="33"/>
      <c r="MRI5" s="33"/>
      <c r="MRJ5" s="33"/>
      <c r="MRK5" s="33"/>
      <c r="MRL5" s="33"/>
      <c r="MRM5" s="33"/>
      <c r="MRN5" s="33"/>
      <c r="MRO5" s="33"/>
      <c r="MRP5" s="33"/>
      <c r="MRQ5" s="33"/>
      <c r="MRR5" s="33"/>
      <c r="MRS5" s="33"/>
      <c r="MRT5" s="33"/>
      <c r="MRU5" s="33"/>
      <c r="MRV5" s="33"/>
      <c r="MRW5" s="33"/>
      <c r="MRX5" s="33"/>
      <c r="MRY5" s="33"/>
      <c r="MRZ5" s="33"/>
      <c r="MSA5" s="33"/>
      <c r="MSB5" s="33"/>
      <c r="MSC5" s="33"/>
      <c r="MSD5" s="33"/>
      <c r="MSE5" s="33"/>
      <c r="MSF5" s="33"/>
      <c r="MSG5" s="33"/>
      <c r="MSH5" s="33"/>
      <c r="MSI5" s="33"/>
      <c r="MSJ5" s="33"/>
      <c r="MSK5" s="33"/>
      <c r="MSL5" s="33"/>
      <c r="MSM5" s="33"/>
      <c r="MSN5" s="33"/>
      <c r="MSO5" s="33"/>
      <c r="MSP5" s="33"/>
      <c r="MSQ5" s="33"/>
      <c r="MSR5" s="33"/>
      <c r="MSS5" s="33"/>
      <c r="MST5" s="33"/>
      <c r="MSU5" s="33"/>
      <c r="MSV5" s="33"/>
      <c r="MSW5" s="33"/>
      <c r="MSX5" s="33"/>
      <c r="MSY5" s="33"/>
      <c r="MSZ5" s="33"/>
      <c r="MTA5" s="33"/>
      <c r="MTB5" s="33"/>
      <c r="MTC5" s="33"/>
      <c r="MTD5" s="33"/>
      <c r="MTE5" s="33"/>
      <c r="MTF5" s="33"/>
      <c r="MTG5" s="33"/>
      <c r="MTH5" s="33"/>
      <c r="MTI5" s="33"/>
      <c r="MTJ5" s="33"/>
      <c r="MTK5" s="33"/>
      <c r="MTL5" s="33"/>
      <c r="MTM5" s="33"/>
      <c r="MTN5" s="33"/>
      <c r="MTO5" s="33"/>
      <c r="MTP5" s="33"/>
      <c r="MTQ5" s="33"/>
      <c r="MTR5" s="33"/>
      <c r="MTS5" s="33"/>
      <c r="MTT5" s="33"/>
      <c r="MTU5" s="33"/>
      <c r="MTV5" s="33"/>
      <c r="MTW5" s="33"/>
      <c r="MTX5" s="33"/>
      <c r="MTY5" s="33"/>
      <c r="MTZ5" s="33"/>
      <c r="MUA5" s="33"/>
      <c r="MUB5" s="33"/>
      <c r="MUC5" s="33"/>
      <c r="MUD5" s="33"/>
      <c r="MUE5" s="33"/>
      <c r="MUF5" s="33"/>
      <c r="MUG5" s="33"/>
      <c r="MUH5" s="33"/>
      <c r="MUI5" s="33"/>
      <c r="MUJ5" s="33"/>
      <c r="MUK5" s="33"/>
      <c r="MUL5" s="33"/>
      <c r="MUM5" s="33"/>
      <c r="MUN5" s="33"/>
      <c r="MUO5" s="33"/>
      <c r="MUP5" s="33"/>
      <c r="MUQ5" s="33"/>
      <c r="MUR5" s="33"/>
      <c r="MUS5" s="33"/>
      <c r="MUT5" s="33"/>
      <c r="MUU5" s="33"/>
      <c r="MUV5" s="33"/>
      <c r="MUW5" s="33"/>
      <c r="MUX5" s="33"/>
      <c r="MUY5" s="33"/>
      <c r="MUZ5" s="33"/>
      <c r="MVA5" s="33"/>
      <c r="MVB5" s="33"/>
      <c r="MVC5" s="33"/>
      <c r="MVD5" s="33"/>
      <c r="MVE5" s="33"/>
      <c r="MVF5" s="33"/>
      <c r="MVG5" s="33"/>
      <c r="MVH5" s="33"/>
      <c r="MVI5" s="33"/>
      <c r="MVJ5" s="33"/>
      <c r="MVK5" s="33"/>
      <c r="MVL5" s="33"/>
      <c r="MVM5" s="33"/>
      <c r="MVN5" s="33"/>
      <c r="MVO5" s="33"/>
      <c r="MVP5" s="33"/>
      <c r="MVQ5" s="33"/>
      <c r="MVR5" s="33"/>
      <c r="MVS5" s="33"/>
      <c r="MVT5" s="33"/>
      <c r="MVU5" s="33"/>
      <c r="MVV5" s="33"/>
      <c r="MVW5" s="33"/>
      <c r="MVX5" s="33"/>
      <c r="MVY5" s="33"/>
      <c r="MVZ5" s="33"/>
      <c r="MWA5" s="33"/>
      <c r="MWB5" s="33"/>
      <c r="MWC5" s="33"/>
      <c r="MWD5" s="33"/>
      <c r="MWE5" s="33"/>
      <c r="MWF5" s="33"/>
      <c r="MWG5" s="33"/>
      <c r="MWH5" s="33"/>
      <c r="MWI5" s="33"/>
      <c r="MWJ5" s="33"/>
      <c r="MWK5" s="33"/>
      <c r="MWL5" s="33"/>
      <c r="MWM5" s="33"/>
      <c r="MWN5" s="33"/>
      <c r="MWO5" s="33"/>
      <c r="MWP5" s="33"/>
      <c r="MWQ5" s="33"/>
      <c r="MWR5" s="33"/>
      <c r="MWS5" s="33"/>
      <c r="MWT5" s="33"/>
      <c r="MWU5" s="33"/>
      <c r="MWV5" s="33"/>
      <c r="MWW5" s="33"/>
      <c r="MWX5" s="33"/>
      <c r="MWY5" s="33"/>
      <c r="MWZ5" s="33"/>
      <c r="MXA5" s="33"/>
      <c r="MXB5" s="33"/>
      <c r="MXC5" s="33"/>
      <c r="MXD5" s="33"/>
      <c r="MXE5" s="33"/>
      <c r="MXF5" s="33"/>
      <c r="MXG5" s="33"/>
      <c r="MXH5" s="33"/>
      <c r="MXI5" s="33"/>
      <c r="MXJ5" s="33"/>
      <c r="MXK5" s="33"/>
      <c r="MXL5" s="33"/>
      <c r="MXM5" s="33"/>
      <c r="MXN5" s="33"/>
      <c r="MXO5" s="33"/>
      <c r="MXP5" s="33"/>
      <c r="MXQ5" s="33"/>
      <c r="MXR5" s="33"/>
      <c r="MXS5" s="33"/>
      <c r="MXT5" s="33"/>
      <c r="MXU5" s="33"/>
      <c r="MXV5" s="33"/>
      <c r="MXW5" s="33"/>
      <c r="MXX5" s="33"/>
      <c r="MXY5" s="33"/>
      <c r="MXZ5" s="33"/>
      <c r="MYA5" s="33"/>
      <c r="MYB5" s="33"/>
      <c r="MYC5" s="33"/>
      <c r="MYD5" s="33"/>
      <c r="MYE5" s="33"/>
      <c r="MYF5" s="33"/>
      <c r="MYG5" s="33"/>
      <c r="MYH5" s="33"/>
      <c r="MYI5" s="33"/>
      <c r="MYJ5" s="33"/>
      <c r="MYK5" s="33"/>
      <c r="MYL5" s="33"/>
      <c r="MYM5" s="33"/>
      <c r="MYN5" s="33"/>
      <c r="MYO5" s="33"/>
      <c r="MYP5" s="33"/>
      <c r="MYQ5" s="33"/>
      <c r="MYR5" s="33"/>
      <c r="MYS5" s="33"/>
      <c r="MYT5" s="33"/>
      <c r="MYU5" s="33"/>
      <c r="MYV5" s="33"/>
      <c r="MYW5" s="33"/>
      <c r="MYX5" s="33"/>
      <c r="MYY5" s="33"/>
      <c r="MYZ5" s="33"/>
      <c r="MZA5" s="33"/>
      <c r="MZB5" s="33"/>
      <c r="MZC5" s="33"/>
      <c r="MZD5" s="33"/>
      <c r="MZE5" s="33"/>
      <c r="MZF5" s="33"/>
      <c r="MZG5" s="33"/>
      <c r="MZH5" s="33"/>
      <c r="MZI5" s="33"/>
      <c r="MZJ5" s="33"/>
      <c r="MZK5" s="33"/>
      <c r="MZL5" s="33"/>
      <c r="MZM5" s="33"/>
      <c r="MZN5" s="33"/>
      <c r="MZO5" s="33"/>
      <c r="MZP5" s="33"/>
      <c r="MZQ5" s="33"/>
      <c r="MZR5" s="33"/>
      <c r="MZS5" s="33"/>
      <c r="MZT5" s="33"/>
      <c r="MZU5" s="33"/>
      <c r="MZV5" s="33"/>
      <c r="MZW5" s="33"/>
      <c r="MZX5" s="33"/>
      <c r="MZY5" s="33"/>
      <c r="MZZ5" s="33"/>
      <c r="NAA5" s="33"/>
      <c r="NAB5" s="33"/>
      <c r="NAC5" s="33"/>
      <c r="NAD5" s="33"/>
      <c r="NAE5" s="33"/>
      <c r="NAF5" s="33"/>
      <c r="NAG5" s="33"/>
      <c r="NAH5" s="33"/>
      <c r="NAI5" s="33"/>
      <c r="NAJ5" s="33"/>
      <c r="NAK5" s="33"/>
      <c r="NAL5" s="33"/>
      <c r="NAM5" s="33"/>
      <c r="NAN5" s="33"/>
      <c r="NAO5" s="33"/>
      <c r="NAP5" s="33"/>
      <c r="NAQ5" s="33"/>
      <c r="NAR5" s="33"/>
      <c r="NAS5" s="33"/>
      <c r="NAT5" s="33"/>
      <c r="NAU5" s="33"/>
      <c r="NAV5" s="33"/>
      <c r="NAW5" s="33"/>
      <c r="NAX5" s="33"/>
      <c r="NAY5" s="33"/>
      <c r="NAZ5" s="33"/>
      <c r="NBA5" s="33"/>
      <c r="NBB5" s="33"/>
      <c r="NBC5" s="33"/>
      <c r="NBD5" s="33"/>
      <c r="NBE5" s="33"/>
      <c r="NBF5" s="33"/>
      <c r="NBG5" s="33"/>
      <c r="NBH5" s="33"/>
      <c r="NBI5" s="33"/>
      <c r="NBJ5" s="33"/>
      <c r="NBK5" s="33"/>
      <c r="NBL5" s="33"/>
      <c r="NBM5" s="33"/>
      <c r="NBN5" s="33"/>
      <c r="NBO5" s="33"/>
      <c r="NBP5" s="33"/>
      <c r="NBQ5" s="33"/>
      <c r="NBR5" s="33"/>
      <c r="NBS5" s="33"/>
      <c r="NBT5" s="33"/>
      <c r="NBU5" s="33"/>
      <c r="NBV5" s="33"/>
      <c r="NBW5" s="33"/>
      <c r="NBX5" s="33"/>
      <c r="NBY5" s="33"/>
      <c r="NBZ5" s="33"/>
      <c r="NCA5" s="33"/>
      <c r="NCB5" s="33"/>
      <c r="NCC5" s="33"/>
      <c r="NCD5" s="33"/>
      <c r="NCE5" s="33"/>
      <c r="NCF5" s="33"/>
      <c r="NCG5" s="33"/>
      <c r="NCH5" s="33"/>
      <c r="NCI5" s="33"/>
      <c r="NCJ5" s="33"/>
      <c r="NCK5" s="33"/>
      <c r="NCL5" s="33"/>
      <c r="NCM5" s="33"/>
      <c r="NCN5" s="33"/>
      <c r="NCO5" s="33"/>
      <c r="NCP5" s="33"/>
      <c r="NCQ5" s="33"/>
      <c r="NCR5" s="33"/>
      <c r="NCS5" s="33"/>
      <c r="NCT5" s="33"/>
      <c r="NCU5" s="33"/>
      <c r="NCV5" s="33"/>
      <c r="NCW5" s="33"/>
      <c r="NCX5" s="33"/>
      <c r="NCY5" s="33"/>
      <c r="NCZ5" s="33"/>
      <c r="NDA5" s="33"/>
      <c r="NDB5" s="33"/>
      <c r="NDC5" s="33"/>
      <c r="NDD5" s="33"/>
      <c r="NDE5" s="33"/>
      <c r="NDF5" s="33"/>
      <c r="NDG5" s="33"/>
      <c r="NDH5" s="33"/>
      <c r="NDI5" s="33"/>
      <c r="NDJ5" s="33"/>
      <c r="NDK5" s="33"/>
      <c r="NDL5" s="33"/>
      <c r="NDM5" s="33"/>
      <c r="NDN5" s="33"/>
      <c r="NDO5" s="33"/>
      <c r="NDP5" s="33"/>
      <c r="NDQ5" s="33"/>
      <c r="NDR5" s="33"/>
      <c r="NDS5" s="33"/>
      <c r="NDT5" s="33"/>
      <c r="NDU5" s="33"/>
      <c r="NDV5" s="33"/>
      <c r="NDW5" s="33"/>
      <c r="NDX5" s="33"/>
      <c r="NDY5" s="33"/>
      <c r="NDZ5" s="33"/>
      <c r="NEA5" s="33"/>
      <c r="NEB5" s="33"/>
      <c r="NEC5" s="33"/>
      <c r="NED5" s="33"/>
      <c r="NEE5" s="33"/>
      <c r="NEF5" s="33"/>
      <c r="NEG5" s="33"/>
      <c r="NEH5" s="33"/>
      <c r="NEI5" s="33"/>
      <c r="NEJ5" s="33"/>
      <c r="NEK5" s="33"/>
      <c r="NEL5" s="33"/>
      <c r="NEM5" s="33"/>
      <c r="NEN5" s="33"/>
      <c r="NEO5" s="33"/>
      <c r="NEP5" s="33"/>
      <c r="NEQ5" s="33"/>
      <c r="NER5" s="33"/>
      <c r="NES5" s="33"/>
      <c r="NET5" s="33"/>
      <c r="NEU5" s="33"/>
      <c r="NEV5" s="33"/>
      <c r="NEW5" s="33"/>
      <c r="NEX5" s="33"/>
      <c r="NEY5" s="33"/>
      <c r="NEZ5" s="33"/>
      <c r="NFA5" s="33"/>
      <c r="NFB5" s="33"/>
      <c r="NFC5" s="33"/>
      <c r="NFD5" s="33"/>
      <c r="NFE5" s="33"/>
      <c r="NFF5" s="33"/>
      <c r="NFG5" s="33"/>
      <c r="NFH5" s="33"/>
      <c r="NFI5" s="33"/>
      <c r="NFJ5" s="33"/>
      <c r="NFK5" s="33"/>
      <c r="NFL5" s="33"/>
      <c r="NFM5" s="33"/>
      <c r="NFN5" s="33"/>
      <c r="NFO5" s="33"/>
      <c r="NFP5" s="33"/>
      <c r="NFQ5" s="33"/>
      <c r="NFR5" s="33"/>
      <c r="NFS5" s="33"/>
      <c r="NFT5" s="33"/>
      <c r="NFU5" s="33"/>
      <c r="NFV5" s="33"/>
      <c r="NFW5" s="33"/>
      <c r="NFX5" s="33"/>
      <c r="NFY5" s="33"/>
      <c r="NFZ5" s="33"/>
      <c r="NGA5" s="33"/>
      <c r="NGB5" s="33"/>
      <c r="NGC5" s="33"/>
      <c r="NGD5" s="33"/>
      <c r="NGE5" s="33"/>
      <c r="NGF5" s="33"/>
      <c r="NGG5" s="33"/>
      <c r="NGH5" s="33"/>
      <c r="NGI5" s="33"/>
      <c r="NGJ5" s="33"/>
      <c r="NGK5" s="33"/>
      <c r="NGL5" s="33"/>
      <c r="NGM5" s="33"/>
      <c r="NGN5" s="33"/>
      <c r="NGO5" s="33"/>
      <c r="NGP5" s="33"/>
      <c r="NGQ5" s="33"/>
      <c r="NGR5" s="33"/>
      <c r="NGS5" s="33"/>
      <c r="NGT5" s="33"/>
      <c r="NGU5" s="33"/>
      <c r="NGV5" s="33"/>
      <c r="NGW5" s="33"/>
      <c r="NGX5" s="33"/>
      <c r="NGY5" s="33"/>
      <c r="NGZ5" s="33"/>
      <c r="NHA5" s="33"/>
      <c r="NHB5" s="33"/>
      <c r="NHC5" s="33"/>
      <c r="NHD5" s="33"/>
      <c r="NHE5" s="33"/>
      <c r="NHF5" s="33"/>
      <c r="NHG5" s="33"/>
      <c r="NHH5" s="33"/>
      <c r="NHI5" s="33"/>
      <c r="NHJ5" s="33"/>
      <c r="NHK5" s="33"/>
      <c r="NHL5" s="33"/>
      <c r="NHM5" s="33"/>
      <c r="NHN5" s="33"/>
      <c r="NHO5" s="33"/>
      <c r="NHP5" s="33"/>
      <c r="NHQ5" s="33"/>
      <c r="NHR5" s="33"/>
      <c r="NHS5" s="33"/>
      <c r="NHT5" s="33"/>
      <c r="NHU5" s="33"/>
      <c r="NHV5" s="33"/>
      <c r="NHW5" s="33"/>
      <c r="NHX5" s="33"/>
      <c r="NHY5" s="33"/>
      <c r="NHZ5" s="33"/>
      <c r="NIA5" s="33"/>
      <c r="NIB5" s="33"/>
      <c r="NIC5" s="33"/>
      <c r="NID5" s="33"/>
      <c r="NIE5" s="33"/>
      <c r="NIF5" s="33"/>
      <c r="NIG5" s="33"/>
      <c r="NIH5" s="33"/>
      <c r="NII5" s="33"/>
      <c r="NIJ5" s="33"/>
      <c r="NIK5" s="33"/>
      <c r="NIL5" s="33"/>
      <c r="NIM5" s="33"/>
      <c r="NIN5" s="33"/>
      <c r="NIO5" s="33"/>
      <c r="NIP5" s="33"/>
      <c r="NIQ5" s="33"/>
      <c r="NIR5" s="33"/>
      <c r="NIS5" s="33"/>
      <c r="NIT5" s="33"/>
      <c r="NIU5" s="33"/>
      <c r="NIV5" s="33"/>
      <c r="NIW5" s="33"/>
      <c r="NIX5" s="33"/>
      <c r="NIY5" s="33"/>
      <c r="NIZ5" s="33"/>
      <c r="NJA5" s="33"/>
      <c r="NJB5" s="33"/>
      <c r="NJC5" s="33"/>
      <c r="NJD5" s="33"/>
      <c r="NJE5" s="33"/>
      <c r="NJF5" s="33"/>
      <c r="NJG5" s="33"/>
      <c r="NJH5" s="33"/>
      <c r="NJI5" s="33"/>
      <c r="NJJ5" s="33"/>
      <c r="NJK5" s="33"/>
      <c r="NJL5" s="33"/>
      <c r="NJM5" s="33"/>
      <c r="NJN5" s="33"/>
      <c r="NJO5" s="33"/>
      <c r="NJP5" s="33"/>
      <c r="NJQ5" s="33"/>
      <c r="NJR5" s="33"/>
      <c r="NJS5" s="33"/>
      <c r="NJT5" s="33"/>
      <c r="NJU5" s="33"/>
      <c r="NJV5" s="33"/>
      <c r="NJW5" s="33"/>
      <c r="NJX5" s="33"/>
      <c r="NJY5" s="33"/>
      <c r="NJZ5" s="33"/>
      <c r="NKA5" s="33"/>
      <c r="NKB5" s="33"/>
      <c r="NKC5" s="33"/>
      <c r="NKD5" s="33"/>
      <c r="NKE5" s="33"/>
      <c r="NKF5" s="33"/>
      <c r="NKG5" s="33"/>
      <c r="NKH5" s="33"/>
      <c r="NKI5" s="33"/>
      <c r="NKJ5" s="33"/>
      <c r="NKK5" s="33"/>
      <c r="NKL5" s="33"/>
      <c r="NKM5" s="33"/>
      <c r="NKN5" s="33"/>
      <c r="NKO5" s="33"/>
      <c r="NKP5" s="33"/>
      <c r="NKQ5" s="33"/>
      <c r="NKR5" s="33"/>
      <c r="NKS5" s="33"/>
      <c r="NKT5" s="33"/>
      <c r="NKU5" s="33"/>
      <c r="NKV5" s="33"/>
      <c r="NKW5" s="33"/>
      <c r="NKX5" s="33"/>
      <c r="NKY5" s="33"/>
      <c r="NKZ5" s="33"/>
      <c r="NLA5" s="33"/>
      <c r="NLB5" s="33"/>
      <c r="NLC5" s="33"/>
      <c r="NLD5" s="33"/>
      <c r="NLE5" s="33"/>
      <c r="NLF5" s="33"/>
      <c r="NLG5" s="33"/>
      <c r="NLH5" s="33"/>
      <c r="NLI5" s="33"/>
      <c r="NLJ5" s="33"/>
      <c r="NLK5" s="33"/>
      <c r="NLL5" s="33"/>
      <c r="NLM5" s="33"/>
      <c r="NLN5" s="33"/>
      <c r="NLO5" s="33"/>
      <c r="NLP5" s="33"/>
      <c r="NLQ5" s="33"/>
      <c r="NLR5" s="33"/>
      <c r="NLS5" s="33"/>
      <c r="NLT5" s="33"/>
      <c r="NLU5" s="33"/>
      <c r="NLV5" s="33"/>
      <c r="NLW5" s="33"/>
      <c r="NLX5" s="33"/>
      <c r="NLY5" s="33"/>
      <c r="NLZ5" s="33"/>
      <c r="NMA5" s="33"/>
      <c r="NMB5" s="33"/>
      <c r="NMC5" s="33"/>
      <c r="NMD5" s="33"/>
      <c r="NME5" s="33"/>
      <c r="NMF5" s="33"/>
      <c r="NMG5" s="33"/>
      <c r="NMH5" s="33"/>
      <c r="NMI5" s="33"/>
      <c r="NMJ5" s="33"/>
      <c r="NMK5" s="33"/>
      <c r="NML5" s="33"/>
      <c r="NMM5" s="33"/>
      <c r="NMN5" s="33"/>
      <c r="NMO5" s="33"/>
      <c r="NMP5" s="33"/>
      <c r="NMQ5" s="33"/>
      <c r="NMR5" s="33"/>
      <c r="NMS5" s="33"/>
      <c r="NMT5" s="33"/>
      <c r="NMU5" s="33"/>
      <c r="NMV5" s="33"/>
      <c r="NMW5" s="33"/>
      <c r="NMX5" s="33"/>
      <c r="NMY5" s="33"/>
      <c r="NMZ5" s="33"/>
      <c r="NNA5" s="33"/>
      <c r="NNB5" s="33"/>
      <c r="NNC5" s="33"/>
      <c r="NND5" s="33"/>
      <c r="NNE5" s="33"/>
      <c r="NNF5" s="33"/>
      <c r="NNG5" s="33"/>
      <c r="NNH5" s="33"/>
      <c r="NNI5" s="33"/>
      <c r="NNJ5" s="33"/>
      <c r="NNK5" s="33"/>
      <c r="NNL5" s="33"/>
      <c r="NNM5" s="33"/>
      <c r="NNN5" s="33"/>
      <c r="NNO5" s="33"/>
      <c r="NNP5" s="33"/>
      <c r="NNQ5" s="33"/>
      <c r="NNR5" s="33"/>
      <c r="NNS5" s="33"/>
      <c r="NNT5" s="33"/>
      <c r="NNU5" s="33"/>
      <c r="NNV5" s="33"/>
      <c r="NNW5" s="33"/>
      <c r="NNX5" s="33"/>
      <c r="NNY5" s="33"/>
      <c r="NNZ5" s="33"/>
      <c r="NOA5" s="33"/>
      <c r="NOB5" s="33"/>
      <c r="NOC5" s="33"/>
      <c r="NOD5" s="33"/>
      <c r="NOE5" s="33"/>
      <c r="NOF5" s="33"/>
      <c r="NOG5" s="33"/>
      <c r="NOH5" s="33"/>
      <c r="NOI5" s="33"/>
      <c r="NOJ5" s="33"/>
      <c r="NOK5" s="33"/>
      <c r="NOL5" s="33"/>
      <c r="NOM5" s="33"/>
      <c r="NON5" s="33"/>
      <c r="NOO5" s="33"/>
      <c r="NOP5" s="33"/>
      <c r="NOQ5" s="33"/>
      <c r="NOR5" s="33"/>
      <c r="NOS5" s="33"/>
      <c r="NOT5" s="33"/>
      <c r="NOU5" s="33"/>
      <c r="NOV5" s="33"/>
      <c r="NOW5" s="33"/>
      <c r="NOX5" s="33"/>
      <c r="NOY5" s="33"/>
      <c r="NOZ5" s="33"/>
      <c r="NPA5" s="33"/>
      <c r="NPB5" s="33"/>
      <c r="NPC5" s="33"/>
      <c r="NPD5" s="33"/>
      <c r="NPE5" s="33"/>
      <c r="NPF5" s="33"/>
      <c r="NPG5" s="33"/>
      <c r="NPH5" s="33"/>
      <c r="NPI5" s="33"/>
      <c r="NPJ5" s="33"/>
      <c r="NPK5" s="33"/>
      <c r="NPL5" s="33"/>
      <c r="NPM5" s="33"/>
      <c r="NPN5" s="33"/>
      <c r="NPO5" s="33"/>
      <c r="NPP5" s="33"/>
      <c r="NPQ5" s="33"/>
      <c r="NPR5" s="33"/>
      <c r="NPS5" s="33"/>
      <c r="NPT5" s="33"/>
      <c r="NPU5" s="33"/>
      <c r="NPV5" s="33"/>
      <c r="NPW5" s="33"/>
      <c r="NPX5" s="33"/>
      <c r="NPY5" s="33"/>
      <c r="NPZ5" s="33"/>
      <c r="NQA5" s="33"/>
      <c r="NQB5" s="33"/>
      <c r="NQC5" s="33"/>
      <c r="NQD5" s="33"/>
      <c r="NQE5" s="33"/>
      <c r="NQF5" s="33"/>
      <c r="NQG5" s="33"/>
      <c r="NQH5" s="33"/>
      <c r="NQI5" s="33"/>
      <c r="NQJ5" s="33"/>
      <c r="NQK5" s="33"/>
      <c r="NQL5" s="33"/>
      <c r="NQM5" s="33"/>
      <c r="NQN5" s="33"/>
      <c r="NQO5" s="33"/>
      <c r="NQP5" s="33"/>
      <c r="NQQ5" s="33"/>
      <c r="NQR5" s="33"/>
      <c r="NQS5" s="33"/>
      <c r="NQT5" s="33"/>
      <c r="NQU5" s="33"/>
      <c r="NQV5" s="33"/>
      <c r="NQW5" s="33"/>
      <c r="NQX5" s="33"/>
      <c r="NQY5" s="33"/>
      <c r="NQZ5" s="33"/>
      <c r="NRA5" s="33"/>
      <c r="NRB5" s="33"/>
      <c r="NRC5" s="33"/>
      <c r="NRD5" s="33"/>
      <c r="NRE5" s="33"/>
      <c r="NRF5" s="33"/>
      <c r="NRG5" s="33"/>
      <c r="NRH5" s="33"/>
      <c r="NRI5" s="33"/>
      <c r="NRJ5" s="33"/>
      <c r="NRK5" s="33"/>
      <c r="NRL5" s="33"/>
      <c r="NRM5" s="33"/>
      <c r="NRN5" s="33"/>
      <c r="NRO5" s="33"/>
      <c r="NRP5" s="33"/>
      <c r="NRQ5" s="33"/>
      <c r="NRR5" s="33"/>
      <c r="NRS5" s="33"/>
      <c r="NRT5" s="33"/>
      <c r="NRU5" s="33"/>
      <c r="NRV5" s="33"/>
      <c r="NRW5" s="33"/>
      <c r="NRX5" s="33"/>
      <c r="NRY5" s="33"/>
      <c r="NRZ5" s="33"/>
      <c r="NSA5" s="33"/>
      <c r="NSB5" s="33"/>
      <c r="NSC5" s="33"/>
      <c r="NSD5" s="33"/>
      <c r="NSE5" s="33"/>
      <c r="NSF5" s="33"/>
      <c r="NSG5" s="33"/>
      <c r="NSH5" s="33"/>
      <c r="NSI5" s="33"/>
      <c r="NSJ5" s="33"/>
      <c r="NSK5" s="33"/>
      <c r="NSL5" s="33"/>
      <c r="NSM5" s="33"/>
      <c r="NSN5" s="33"/>
      <c r="NSO5" s="33"/>
      <c r="NSP5" s="33"/>
      <c r="NSQ5" s="33"/>
      <c r="NSR5" s="33"/>
      <c r="NSS5" s="33"/>
      <c r="NST5" s="33"/>
      <c r="NSU5" s="33"/>
      <c r="NSV5" s="33"/>
      <c r="NSW5" s="33"/>
      <c r="NSX5" s="33"/>
      <c r="NSY5" s="33"/>
      <c r="NSZ5" s="33"/>
      <c r="NTA5" s="33"/>
      <c r="NTB5" s="33"/>
      <c r="NTC5" s="33"/>
      <c r="NTD5" s="33"/>
      <c r="NTE5" s="33"/>
      <c r="NTF5" s="33"/>
      <c r="NTG5" s="33"/>
      <c r="NTH5" s="33"/>
      <c r="NTI5" s="33"/>
      <c r="NTJ5" s="33"/>
      <c r="NTK5" s="33"/>
      <c r="NTL5" s="33"/>
      <c r="NTM5" s="33"/>
      <c r="NTN5" s="33"/>
      <c r="NTO5" s="33"/>
      <c r="NTP5" s="33"/>
      <c r="NTQ5" s="33"/>
      <c r="NTR5" s="33"/>
      <c r="NTS5" s="33"/>
      <c r="NTT5" s="33"/>
      <c r="NTU5" s="33"/>
      <c r="NTV5" s="33"/>
      <c r="NTW5" s="33"/>
      <c r="NTX5" s="33"/>
      <c r="NTY5" s="33"/>
      <c r="NTZ5" s="33"/>
      <c r="NUA5" s="33"/>
      <c r="NUB5" s="33"/>
      <c r="NUC5" s="33"/>
      <c r="NUD5" s="33"/>
      <c r="NUE5" s="33"/>
      <c r="NUF5" s="33"/>
      <c r="NUG5" s="33"/>
      <c r="NUH5" s="33"/>
      <c r="NUI5" s="33"/>
      <c r="NUJ5" s="33"/>
      <c r="NUK5" s="33"/>
      <c r="NUL5" s="33"/>
      <c r="NUM5" s="33"/>
      <c r="NUN5" s="33"/>
      <c r="NUO5" s="33"/>
      <c r="NUP5" s="33"/>
      <c r="NUQ5" s="33"/>
      <c r="NUR5" s="33"/>
      <c r="NUS5" s="33"/>
      <c r="NUT5" s="33"/>
      <c r="NUU5" s="33"/>
      <c r="NUV5" s="33"/>
      <c r="NUW5" s="33"/>
      <c r="NUX5" s="33"/>
      <c r="NUY5" s="33"/>
      <c r="NUZ5" s="33"/>
      <c r="NVA5" s="33"/>
      <c r="NVB5" s="33"/>
      <c r="NVC5" s="33"/>
      <c r="NVD5" s="33"/>
      <c r="NVE5" s="33"/>
      <c r="NVF5" s="33"/>
      <c r="NVG5" s="33"/>
      <c r="NVH5" s="33"/>
      <c r="NVI5" s="33"/>
      <c r="NVJ5" s="33"/>
      <c r="NVK5" s="33"/>
      <c r="NVL5" s="33"/>
      <c r="NVM5" s="33"/>
      <c r="NVN5" s="33"/>
      <c r="NVO5" s="33"/>
      <c r="NVP5" s="33"/>
      <c r="NVQ5" s="33"/>
      <c r="NVR5" s="33"/>
      <c r="NVS5" s="33"/>
      <c r="NVT5" s="33"/>
      <c r="NVU5" s="33"/>
      <c r="NVV5" s="33"/>
      <c r="NVW5" s="33"/>
      <c r="NVX5" s="33"/>
      <c r="NVY5" s="33"/>
      <c r="NVZ5" s="33"/>
      <c r="NWA5" s="33"/>
      <c r="NWB5" s="33"/>
      <c r="NWC5" s="33"/>
      <c r="NWD5" s="33"/>
      <c r="NWE5" s="33"/>
      <c r="NWF5" s="33"/>
      <c r="NWG5" s="33"/>
      <c r="NWH5" s="33"/>
      <c r="NWI5" s="33"/>
      <c r="NWJ5" s="33"/>
      <c r="NWK5" s="33"/>
      <c r="NWL5" s="33"/>
      <c r="NWM5" s="33"/>
      <c r="NWN5" s="33"/>
      <c r="NWO5" s="33"/>
      <c r="NWP5" s="33"/>
      <c r="NWQ5" s="33"/>
      <c r="NWR5" s="33"/>
      <c r="NWS5" s="33"/>
      <c r="NWT5" s="33"/>
      <c r="NWU5" s="33"/>
      <c r="NWV5" s="33"/>
      <c r="NWW5" s="33"/>
      <c r="NWX5" s="33"/>
      <c r="NWY5" s="33"/>
      <c r="NWZ5" s="33"/>
      <c r="NXA5" s="33"/>
      <c r="NXB5" s="33"/>
      <c r="NXC5" s="33"/>
      <c r="NXD5" s="33"/>
      <c r="NXE5" s="33"/>
      <c r="NXF5" s="33"/>
      <c r="NXG5" s="33"/>
      <c r="NXH5" s="33"/>
      <c r="NXI5" s="33"/>
      <c r="NXJ5" s="33"/>
      <c r="NXK5" s="33"/>
      <c r="NXL5" s="33"/>
      <c r="NXM5" s="33"/>
      <c r="NXN5" s="33"/>
      <c r="NXO5" s="33"/>
      <c r="NXP5" s="33"/>
      <c r="NXQ5" s="33"/>
      <c r="NXR5" s="33"/>
      <c r="NXS5" s="33"/>
      <c r="NXT5" s="33"/>
      <c r="NXU5" s="33"/>
      <c r="NXV5" s="33"/>
      <c r="NXW5" s="33"/>
      <c r="NXX5" s="33"/>
      <c r="NXY5" s="33"/>
      <c r="NXZ5" s="33"/>
      <c r="NYA5" s="33"/>
      <c r="NYB5" s="33"/>
      <c r="NYC5" s="33"/>
      <c r="NYD5" s="33"/>
      <c r="NYE5" s="33"/>
      <c r="NYF5" s="33"/>
      <c r="NYG5" s="33"/>
      <c r="NYH5" s="33"/>
      <c r="NYI5" s="33"/>
      <c r="NYJ5" s="33"/>
      <c r="NYK5" s="33"/>
      <c r="NYL5" s="33"/>
      <c r="NYM5" s="33"/>
      <c r="NYN5" s="33"/>
      <c r="NYO5" s="33"/>
      <c r="NYP5" s="33"/>
      <c r="NYQ5" s="33"/>
      <c r="NYR5" s="33"/>
      <c r="NYS5" s="33"/>
      <c r="NYT5" s="33"/>
      <c r="NYU5" s="33"/>
      <c r="NYV5" s="33"/>
      <c r="NYW5" s="33"/>
      <c r="NYX5" s="33"/>
      <c r="NYY5" s="33"/>
      <c r="NYZ5" s="33"/>
      <c r="NZA5" s="33"/>
      <c r="NZB5" s="33"/>
      <c r="NZC5" s="33"/>
      <c r="NZD5" s="33"/>
      <c r="NZE5" s="33"/>
      <c r="NZF5" s="33"/>
      <c r="NZG5" s="33"/>
      <c r="NZH5" s="33"/>
      <c r="NZI5" s="33"/>
      <c r="NZJ5" s="33"/>
      <c r="NZK5" s="33"/>
      <c r="NZL5" s="33"/>
      <c r="NZM5" s="33"/>
      <c r="NZN5" s="33"/>
      <c r="NZO5" s="33"/>
      <c r="NZP5" s="33"/>
      <c r="NZQ5" s="33"/>
      <c r="NZR5" s="33"/>
      <c r="NZS5" s="33"/>
      <c r="NZT5" s="33"/>
      <c r="NZU5" s="33"/>
      <c r="NZV5" s="33"/>
      <c r="NZW5" s="33"/>
      <c r="NZX5" s="33"/>
      <c r="NZY5" s="33"/>
      <c r="NZZ5" s="33"/>
      <c r="OAA5" s="33"/>
      <c r="OAB5" s="33"/>
      <c r="OAC5" s="33"/>
      <c r="OAD5" s="33"/>
      <c r="OAE5" s="33"/>
      <c r="OAF5" s="33"/>
      <c r="OAG5" s="33"/>
      <c r="OAH5" s="33"/>
      <c r="OAI5" s="33"/>
      <c r="OAJ5" s="33"/>
      <c r="OAK5" s="33"/>
      <c r="OAL5" s="33"/>
      <c r="OAM5" s="33"/>
      <c r="OAN5" s="33"/>
      <c r="OAO5" s="33"/>
      <c r="OAP5" s="33"/>
      <c r="OAQ5" s="33"/>
      <c r="OAR5" s="33"/>
      <c r="OAS5" s="33"/>
      <c r="OAT5" s="33"/>
      <c r="OAU5" s="33"/>
      <c r="OAV5" s="33"/>
      <c r="OAW5" s="33"/>
      <c r="OAX5" s="33"/>
      <c r="OAY5" s="33"/>
      <c r="OAZ5" s="33"/>
      <c r="OBA5" s="33"/>
      <c r="OBB5" s="33"/>
      <c r="OBC5" s="33"/>
      <c r="OBD5" s="33"/>
      <c r="OBE5" s="33"/>
      <c r="OBF5" s="33"/>
      <c r="OBG5" s="33"/>
      <c r="OBH5" s="33"/>
      <c r="OBI5" s="33"/>
      <c r="OBJ5" s="33"/>
      <c r="OBK5" s="33"/>
      <c r="OBL5" s="33"/>
      <c r="OBM5" s="33"/>
      <c r="OBN5" s="33"/>
      <c r="OBO5" s="33"/>
      <c r="OBP5" s="33"/>
      <c r="OBQ5" s="33"/>
      <c r="OBR5" s="33"/>
      <c r="OBS5" s="33"/>
      <c r="OBT5" s="33"/>
      <c r="OBU5" s="33"/>
      <c r="OBV5" s="33"/>
      <c r="OBW5" s="33"/>
      <c r="OBX5" s="33"/>
      <c r="OBY5" s="33"/>
      <c r="OBZ5" s="33"/>
      <c r="OCA5" s="33"/>
      <c r="OCB5" s="33"/>
      <c r="OCC5" s="33"/>
      <c r="OCD5" s="33"/>
      <c r="OCE5" s="33"/>
      <c r="OCF5" s="33"/>
      <c r="OCG5" s="33"/>
      <c r="OCH5" s="33"/>
      <c r="OCI5" s="33"/>
      <c r="OCJ5" s="33"/>
      <c r="OCK5" s="33"/>
      <c r="OCL5" s="33"/>
      <c r="OCM5" s="33"/>
      <c r="OCN5" s="33"/>
      <c r="OCO5" s="33"/>
      <c r="OCP5" s="33"/>
      <c r="OCQ5" s="33"/>
      <c r="OCR5" s="33"/>
      <c r="OCS5" s="33"/>
      <c r="OCT5" s="33"/>
      <c r="OCU5" s="33"/>
      <c r="OCV5" s="33"/>
      <c r="OCW5" s="33"/>
      <c r="OCX5" s="33"/>
      <c r="OCY5" s="33"/>
      <c r="OCZ5" s="33"/>
      <c r="ODA5" s="33"/>
      <c r="ODB5" s="33"/>
      <c r="ODC5" s="33"/>
      <c r="ODD5" s="33"/>
      <c r="ODE5" s="33"/>
      <c r="ODF5" s="33"/>
      <c r="ODG5" s="33"/>
      <c r="ODH5" s="33"/>
      <c r="ODI5" s="33"/>
      <c r="ODJ5" s="33"/>
      <c r="ODK5" s="33"/>
      <c r="ODL5" s="33"/>
      <c r="ODM5" s="33"/>
      <c r="ODN5" s="33"/>
      <c r="ODO5" s="33"/>
      <c r="ODP5" s="33"/>
      <c r="ODQ5" s="33"/>
      <c r="ODR5" s="33"/>
      <c r="ODS5" s="33"/>
      <c r="ODT5" s="33"/>
      <c r="ODU5" s="33"/>
      <c r="ODV5" s="33"/>
      <c r="ODW5" s="33"/>
      <c r="ODX5" s="33"/>
      <c r="ODY5" s="33"/>
      <c r="ODZ5" s="33"/>
      <c r="OEA5" s="33"/>
      <c r="OEB5" s="33"/>
      <c r="OEC5" s="33"/>
      <c r="OED5" s="33"/>
      <c r="OEE5" s="33"/>
      <c r="OEF5" s="33"/>
      <c r="OEG5" s="33"/>
      <c r="OEH5" s="33"/>
      <c r="OEI5" s="33"/>
      <c r="OEJ5" s="33"/>
      <c r="OEK5" s="33"/>
      <c r="OEL5" s="33"/>
      <c r="OEM5" s="33"/>
      <c r="OEN5" s="33"/>
      <c r="OEO5" s="33"/>
      <c r="OEP5" s="33"/>
      <c r="OEQ5" s="33"/>
      <c r="OER5" s="33"/>
      <c r="OES5" s="33"/>
      <c r="OET5" s="33"/>
      <c r="OEU5" s="33"/>
      <c r="OEV5" s="33"/>
      <c r="OEW5" s="33"/>
      <c r="OEX5" s="33"/>
      <c r="OEY5" s="33"/>
      <c r="OEZ5" s="33"/>
      <c r="OFA5" s="33"/>
      <c r="OFB5" s="33"/>
      <c r="OFC5" s="33"/>
      <c r="OFD5" s="33"/>
      <c r="OFE5" s="33"/>
      <c r="OFF5" s="33"/>
      <c r="OFG5" s="33"/>
      <c r="OFH5" s="33"/>
      <c r="OFI5" s="33"/>
      <c r="OFJ5" s="33"/>
      <c r="OFK5" s="33"/>
      <c r="OFL5" s="33"/>
      <c r="OFM5" s="33"/>
      <c r="OFN5" s="33"/>
      <c r="OFO5" s="33"/>
      <c r="OFP5" s="33"/>
      <c r="OFQ5" s="33"/>
      <c r="OFR5" s="33"/>
      <c r="OFS5" s="33"/>
      <c r="OFT5" s="33"/>
      <c r="OFU5" s="33"/>
      <c r="OFV5" s="33"/>
      <c r="OFW5" s="33"/>
      <c r="OFX5" s="33"/>
      <c r="OFY5" s="33"/>
      <c r="OFZ5" s="33"/>
      <c r="OGA5" s="33"/>
      <c r="OGB5" s="33"/>
      <c r="OGC5" s="33"/>
      <c r="OGD5" s="33"/>
      <c r="OGE5" s="33"/>
      <c r="OGF5" s="33"/>
      <c r="OGG5" s="33"/>
      <c r="OGH5" s="33"/>
      <c r="OGI5" s="33"/>
      <c r="OGJ5" s="33"/>
      <c r="OGK5" s="33"/>
      <c r="OGL5" s="33"/>
      <c r="OGM5" s="33"/>
      <c r="OGN5" s="33"/>
      <c r="OGO5" s="33"/>
      <c r="OGP5" s="33"/>
      <c r="OGQ5" s="33"/>
      <c r="OGR5" s="33"/>
      <c r="OGS5" s="33"/>
      <c r="OGT5" s="33"/>
      <c r="OGU5" s="33"/>
      <c r="OGV5" s="33"/>
      <c r="OGW5" s="33"/>
      <c r="OGX5" s="33"/>
      <c r="OGY5" s="33"/>
      <c r="OGZ5" s="33"/>
      <c r="OHA5" s="33"/>
      <c r="OHB5" s="33"/>
      <c r="OHC5" s="33"/>
      <c r="OHD5" s="33"/>
      <c r="OHE5" s="33"/>
      <c r="OHF5" s="33"/>
      <c r="OHG5" s="33"/>
      <c r="OHH5" s="33"/>
      <c r="OHI5" s="33"/>
      <c r="OHJ5" s="33"/>
      <c r="OHK5" s="33"/>
      <c r="OHL5" s="33"/>
      <c r="OHM5" s="33"/>
      <c r="OHN5" s="33"/>
      <c r="OHO5" s="33"/>
      <c r="OHP5" s="33"/>
      <c r="OHQ5" s="33"/>
      <c r="OHR5" s="33"/>
      <c r="OHS5" s="33"/>
      <c r="OHT5" s="33"/>
      <c r="OHU5" s="33"/>
      <c r="OHV5" s="33"/>
      <c r="OHW5" s="33"/>
      <c r="OHX5" s="33"/>
      <c r="OHY5" s="33"/>
      <c r="OHZ5" s="33"/>
      <c r="OIA5" s="33"/>
      <c r="OIB5" s="33"/>
      <c r="OIC5" s="33"/>
      <c r="OID5" s="33"/>
      <c r="OIE5" s="33"/>
      <c r="OIF5" s="33"/>
      <c r="OIG5" s="33"/>
      <c r="OIH5" s="33"/>
      <c r="OII5" s="33"/>
      <c r="OIJ5" s="33"/>
      <c r="OIK5" s="33"/>
      <c r="OIL5" s="33"/>
      <c r="OIM5" s="33"/>
      <c r="OIN5" s="33"/>
      <c r="OIO5" s="33"/>
      <c r="OIP5" s="33"/>
      <c r="OIQ5" s="33"/>
      <c r="OIR5" s="33"/>
      <c r="OIS5" s="33"/>
      <c r="OIT5" s="33"/>
      <c r="OIU5" s="33"/>
      <c r="OIV5" s="33"/>
      <c r="OIW5" s="33"/>
      <c r="OIX5" s="33"/>
      <c r="OIY5" s="33"/>
      <c r="OIZ5" s="33"/>
      <c r="OJA5" s="33"/>
      <c r="OJB5" s="33"/>
      <c r="OJC5" s="33"/>
      <c r="OJD5" s="33"/>
      <c r="OJE5" s="33"/>
      <c r="OJF5" s="33"/>
      <c r="OJG5" s="33"/>
      <c r="OJH5" s="33"/>
      <c r="OJI5" s="33"/>
      <c r="OJJ5" s="33"/>
      <c r="OJK5" s="33"/>
      <c r="OJL5" s="33"/>
      <c r="OJM5" s="33"/>
      <c r="OJN5" s="33"/>
      <c r="OJO5" s="33"/>
      <c r="OJP5" s="33"/>
      <c r="OJQ5" s="33"/>
      <c r="OJR5" s="33"/>
      <c r="OJS5" s="33"/>
      <c r="OJT5" s="33"/>
      <c r="OJU5" s="33"/>
      <c r="OJV5" s="33"/>
      <c r="OJW5" s="33"/>
      <c r="OJX5" s="33"/>
      <c r="OJY5" s="33"/>
      <c r="OJZ5" s="33"/>
      <c r="OKA5" s="33"/>
      <c r="OKB5" s="33"/>
      <c r="OKC5" s="33"/>
      <c r="OKD5" s="33"/>
      <c r="OKE5" s="33"/>
      <c r="OKF5" s="33"/>
      <c r="OKG5" s="33"/>
      <c r="OKH5" s="33"/>
      <c r="OKI5" s="33"/>
      <c r="OKJ5" s="33"/>
      <c r="OKK5" s="33"/>
      <c r="OKL5" s="33"/>
      <c r="OKM5" s="33"/>
      <c r="OKN5" s="33"/>
      <c r="OKO5" s="33"/>
      <c r="OKP5" s="33"/>
      <c r="OKQ5" s="33"/>
      <c r="OKR5" s="33"/>
      <c r="OKS5" s="33"/>
      <c r="OKT5" s="33"/>
      <c r="OKU5" s="33"/>
      <c r="OKV5" s="33"/>
      <c r="OKW5" s="33"/>
      <c r="OKX5" s="33"/>
      <c r="OKY5" s="33"/>
      <c r="OKZ5" s="33"/>
      <c r="OLA5" s="33"/>
      <c r="OLB5" s="33"/>
      <c r="OLC5" s="33"/>
      <c r="OLD5" s="33"/>
      <c r="OLE5" s="33"/>
      <c r="OLF5" s="33"/>
      <c r="OLG5" s="33"/>
      <c r="OLH5" s="33"/>
      <c r="OLI5" s="33"/>
      <c r="OLJ5" s="33"/>
      <c r="OLK5" s="33"/>
      <c r="OLL5" s="33"/>
      <c r="OLM5" s="33"/>
      <c r="OLN5" s="33"/>
      <c r="OLO5" s="33"/>
      <c r="OLP5" s="33"/>
      <c r="OLQ5" s="33"/>
      <c r="OLR5" s="33"/>
      <c r="OLS5" s="33"/>
      <c r="OLT5" s="33"/>
      <c r="OLU5" s="33"/>
      <c r="OLV5" s="33"/>
      <c r="OLW5" s="33"/>
      <c r="OLX5" s="33"/>
      <c r="OLY5" s="33"/>
      <c r="OLZ5" s="33"/>
      <c r="OMA5" s="33"/>
      <c r="OMB5" s="33"/>
      <c r="OMC5" s="33"/>
      <c r="OMD5" s="33"/>
      <c r="OME5" s="33"/>
      <c r="OMF5" s="33"/>
      <c r="OMG5" s="33"/>
      <c r="OMH5" s="33"/>
      <c r="OMI5" s="33"/>
      <c r="OMJ5" s="33"/>
      <c r="OMK5" s="33"/>
      <c r="OML5" s="33"/>
      <c r="OMM5" s="33"/>
      <c r="OMN5" s="33"/>
      <c r="OMO5" s="33"/>
      <c r="OMP5" s="33"/>
      <c r="OMQ5" s="33"/>
      <c r="OMR5" s="33"/>
      <c r="OMS5" s="33"/>
      <c r="OMT5" s="33"/>
      <c r="OMU5" s="33"/>
      <c r="OMV5" s="33"/>
      <c r="OMW5" s="33"/>
      <c r="OMX5" s="33"/>
      <c r="OMY5" s="33"/>
      <c r="OMZ5" s="33"/>
      <c r="ONA5" s="33"/>
      <c r="ONB5" s="33"/>
      <c r="ONC5" s="33"/>
      <c r="OND5" s="33"/>
      <c r="ONE5" s="33"/>
      <c r="ONF5" s="33"/>
      <c r="ONG5" s="33"/>
      <c r="ONH5" s="33"/>
      <c r="ONI5" s="33"/>
      <c r="ONJ5" s="33"/>
      <c r="ONK5" s="33"/>
      <c r="ONL5" s="33"/>
      <c r="ONM5" s="33"/>
      <c r="ONN5" s="33"/>
      <c r="ONO5" s="33"/>
      <c r="ONP5" s="33"/>
      <c r="ONQ5" s="33"/>
      <c r="ONR5" s="33"/>
      <c r="ONS5" s="33"/>
      <c r="ONT5" s="33"/>
      <c r="ONU5" s="33"/>
      <c r="ONV5" s="33"/>
      <c r="ONW5" s="33"/>
      <c r="ONX5" s="33"/>
      <c r="ONY5" s="33"/>
      <c r="ONZ5" s="33"/>
      <c r="OOA5" s="33"/>
      <c r="OOB5" s="33"/>
      <c r="OOC5" s="33"/>
      <c r="OOD5" s="33"/>
      <c r="OOE5" s="33"/>
      <c r="OOF5" s="33"/>
      <c r="OOG5" s="33"/>
      <c r="OOH5" s="33"/>
      <c r="OOI5" s="33"/>
      <c r="OOJ5" s="33"/>
      <c r="OOK5" s="33"/>
      <c r="OOL5" s="33"/>
      <c r="OOM5" s="33"/>
      <c r="OON5" s="33"/>
      <c r="OOO5" s="33"/>
      <c r="OOP5" s="33"/>
      <c r="OOQ5" s="33"/>
      <c r="OOR5" s="33"/>
      <c r="OOS5" s="33"/>
      <c r="OOT5" s="33"/>
      <c r="OOU5" s="33"/>
      <c r="OOV5" s="33"/>
      <c r="OOW5" s="33"/>
      <c r="OOX5" s="33"/>
      <c r="OOY5" s="33"/>
      <c r="OOZ5" s="33"/>
      <c r="OPA5" s="33"/>
      <c r="OPB5" s="33"/>
      <c r="OPC5" s="33"/>
      <c r="OPD5" s="33"/>
      <c r="OPE5" s="33"/>
      <c r="OPF5" s="33"/>
      <c r="OPG5" s="33"/>
      <c r="OPH5" s="33"/>
      <c r="OPI5" s="33"/>
      <c r="OPJ5" s="33"/>
      <c r="OPK5" s="33"/>
      <c r="OPL5" s="33"/>
      <c r="OPM5" s="33"/>
      <c r="OPN5" s="33"/>
      <c r="OPO5" s="33"/>
      <c r="OPP5" s="33"/>
      <c r="OPQ5" s="33"/>
      <c r="OPR5" s="33"/>
      <c r="OPS5" s="33"/>
      <c r="OPT5" s="33"/>
      <c r="OPU5" s="33"/>
      <c r="OPV5" s="33"/>
      <c r="OPW5" s="33"/>
      <c r="OPX5" s="33"/>
      <c r="OPY5" s="33"/>
      <c r="OPZ5" s="33"/>
      <c r="OQA5" s="33"/>
      <c r="OQB5" s="33"/>
      <c r="OQC5" s="33"/>
      <c r="OQD5" s="33"/>
      <c r="OQE5" s="33"/>
      <c r="OQF5" s="33"/>
      <c r="OQG5" s="33"/>
      <c r="OQH5" s="33"/>
      <c r="OQI5" s="33"/>
      <c r="OQJ5" s="33"/>
      <c r="OQK5" s="33"/>
      <c r="OQL5" s="33"/>
      <c r="OQM5" s="33"/>
      <c r="OQN5" s="33"/>
      <c r="OQO5" s="33"/>
      <c r="OQP5" s="33"/>
      <c r="OQQ5" s="33"/>
      <c r="OQR5" s="33"/>
      <c r="OQS5" s="33"/>
      <c r="OQT5" s="33"/>
      <c r="OQU5" s="33"/>
      <c r="OQV5" s="33"/>
      <c r="OQW5" s="33"/>
      <c r="OQX5" s="33"/>
      <c r="OQY5" s="33"/>
      <c r="OQZ5" s="33"/>
      <c r="ORA5" s="33"/>
      <c r="ORB5" s="33"/>
      <c r="ORC5" s="33"/>
      <c r="ORD5" s="33"/>
      <c r="ORE5" s="33"/>
      <c r="ORF5" s="33"/>
      <c r="ORG5" s="33"/>
      <c r="ORH5" s="33"/>
      <c r="ORI5" s="33"/>
      <c r="ORJ5" s="33"/>
      <c r="ORK5" s="33"/>
      <c r="ORL5" s="33"/>
      <c r="ORM5" s="33"/>
      <c r="ORN5" s="33"/>
      <c r="ORO5" s="33"/>
      <c r="ORP5" s="33"/>
      <c r="ORQ5" s="33"/>
      <c r="ORR5" s="33"/>
      <c r="ORS5" s="33"/>
      <c r="ORT5" s="33"/>
      <c r="ORU5" s="33"/>
      <c r="ORV5" s="33"/>
      <c r="ORW5" s="33"/>
      <c r="ORX5" s="33"/>
      <c r="ORY5" s="33"/>
      <c r="ORZ5" s="33"/>
      <c r="OSA5" s="33"/>
      <c r="OSB5" s="33"/>
      <c r="OSC5" s="33"/>
      <c r="OSD5" s="33"/>
      <c r="OSE5" s="33"/>
      <c r="OSF5" s="33"/>
      <c r="OSG5" s="33"/>
      <c r="OSH5" s="33"/>
      <c r="OSI5" s="33"/>
      <c r="OSJ5" s="33"/>
      <c r="OSK5" s="33"/>
      <c r="OSL5" s="33"/>
      <c r="OSM5" s="33"/>
      <c r="OSN5" s="33"/>
      <c r="OSO5" s="33"/>
      <c r="OSP5" s="33"/>
      <c r="OSQ5" s="33"/>
      <c r="OSR5" s="33"/>
      <c r="OSS5" s="33"/>
      <c r="OST5" s="33"/>
      <c r="OSU5" s="33"/>
      <c r="OSV5" s="33"/>
      <c r="OSW5" s="33"/>
      <c r="OSX5" s="33"/>
      <c r="OSY5" s="33"/>
      <c r="OSZ5" s="33"/>
      <c r="OTA5" s="33"/>
      <c r="OTB5" s="33"/>
      <c r="OTC5" s="33"/>
      <c r="OTD5" s="33"/>
      <c r="OTE5" s="33"/>
      <c r="OTF5" s="33"/>
      <c r="OTG5" s="33"/>
      <c r="OTH5" s="33"/>
      <c r="OTI5" s="33"/>
      <c r="OTJ5" s="33"/>
      <c r="OTK5" s="33"/>
      <c r="OTL5" s="33"/>
      <c r="OTM5" s="33"/>
      <c r="OTN5" s="33"/>
      <c r="OTO5" s="33"/>
      <c r="OTP5" s="33"/>
      <c r="OTQ5" s="33"/>
      <c r="OTR5" s="33"/>
      <c r="OTS5" s="33"/>
      <c r="OTT5" s="33"/>
      <c r="OTU5" s="33"/>
      <c r="OTV5" s="33"/>
      <c r="OTW5" s="33"/>
      <c r="OTX5" s="33"/>
      <c r="OTY5" s="33"/>
      <c r="OTZ5" s="33"/>
      <c r="OUA5" s="33"/>
      <c r="OUB5" s="33"/>
      <c r="OUC5" s="33"/>
      <c r="OUD5" s="33"/>
      <c r="OUE5" s="33"/>
      <c r="OUF5" s="33"/>
      <c r="OUG5" s="33"/>
      <c r="OUH5" s="33"/>
      <c r="OUI5" s="33"/>
      <c r="OUJ5" s="33"/>
      <c r="OUK5" s="33"/>
      <c r="OUL5" s="33"/>
      <c r="OUM5" s="33"/>
      <c r="OUN5" s="33"/>
      <c r="OUO5" s="33"/>
      <c r="OUP5" s="33"/>
      <c r="OUQ5" s="33"/>
      <c r="OUR5" s="33"/>
      <c r="OUS5" s="33"/>
      <c r="OUT5" s="33"/>
      <c r="OUU5" s="33"/>
      <c r="OUV5" s="33"/>
      <c r="OUW5" s="33"/>
      <c r="OUX5" s="33"/>
      <c r="OUY5" s="33"/>
      <c r="OUZ5" s="33"/>
      <c r="OVA5" s="33"/>
      <c r="OVB5" s="33"/>
      <c r="OVC5" s="33"/>
      <c r="OVD5" s="33"/>
      <c r="OVE5" s="33"/>
      <c r="OVF5" s="33"/>
      <c r="OVG5" s="33"/>
      <c r="OVH5" s="33"/>
      <c r="OVI5" s="33"/>
      <c r="OVJ5" s="33"/>
      <c r="OVK5" s="33"/>
      <c r="OVL5" s="33"/>
      <c r="OVM5" s="33"/>
      <c r="OVN5" s="33"/>
      <c r="OVO5" s="33"/>
      <c r="OVP5" s="33"/>
      <c r="OVQ5" s="33"/>
      <c r="OVR5" s="33"/>
      <c r="OVS5" s="33"/>
      <c r="OVT5" s="33"/>
      <c r="OVU5" s="33"/>
      <c r="OVV5" s="33"/>
      <c r="OVW5" s="33"/>
      <c r="OVX5" s="33"/>
      <c r="OVY5" s="33"/>
      <c r="OVZ5" s="33"/>
      <c r="OWA5" s="33"/>
      <c r="OWB5" s="33"/>
      <c r="OWC5" s="33"/>
      <c r="OWD5" s="33"/>
      <c r="OWE5" s="33"/>
      <c r="OWF5" s="33"/>
      <c r="OWG5" s="33"/>
      <c r="OWH5" s="33"/>
      <c r="OWI5" s="33"/>
      <c r="OWJ5" s="33"/>
      <c r="OWK5" s="33"/>
      <c r="OWL5" s="33"/>
      <c r="OWM5" s="33"/>
      <c r="OWN5" s="33"/>
      <c r="OWO5" s="33"/>
      <c r="OWP5" s="33"/>
      <c r="OWQ5" s="33"/>
      <c r="OWR5" s="33"/>
      <c r="OWS5" s="33"/>
      <c r="OWT5" s="33"/>
      <c r="OWU5" s="33"/>
      <c r="OWV5" s="33"/>
      <c r="OWW5" s="33"/>
      <c r="OWX5" s="33"/>
      <c r="OWY5" s="33"/>
      <c r="OWZ5" s="33"/>
      <c r="OXA5" s="33"/>
      <c r="OXB5" s="33"/>
      <c r="OXC5" s="33"/>
      <c r="OXD5" s="33"/>
      <c r="OXE5" s="33"/>
      <c r="OXF5" s="33"/>
      <c r="OXG5" s="33"/>
      <c r="OXH5" s="33"/>
      <c r="OXI5" s="33"/>
      <c r="OXJ5" s="33"/>
      <c r="OXK5" s="33"/>
      <c r="OXL5" s="33"/>
      <c r="OXM5" s="33"/>
      <c r="OXN5" s="33"/>
      <c r="OXO5" s="33"/>
      <c r="OXP5" s="33"/>
      <c r="OXQ5" s="33"/>
      <c r="OXR5" s="33"/>
      <c r="OXS5" s="33"/>
      <c r="OXT5" s="33"/>
      <c r="OXU5" s="33"/>
      <c r="OXV5" s="33"/>
      <c r="OXW5" s="33"/>
      <c r="OXX5" s="33"/>
      <c r="OXY5" s="33"/>
      <c r="OXZ5" s="33"/>
      <c r="OYA5" s="33"/>
      <c r="OYB5" s="33"/>
      <c r="OYC5" s="33"/>
      <c r="OYD5" s="33"/>
      <c r="OYE5" s="33"/>
      <c r="OYF5" s="33"/>
      <c r="OYG5" s="33"/>
      <c r="OYH5" s="33"/>
      <c r="OYI5" s="33"/>
      <c r="OYJ5" s="33"/>
      <c r="OYK5" s="33"/>
      <c r="OYL5" s="33"/>
      <c r="OYM5" s="33"/>
      <c r="OYN5" s="33"/>
      <c r="OYO5" s="33"/>
      <c r="OYP5" s="33"/>
      <c r="OYQ5" s="33"/>
      <c r="OYR5" s="33"/>
      <c r="OYS5" s="33"/>
      <c r="OYT5" s="33"/>
      <c r="OYU5" s="33"/>
      <c r="OYV5" s="33"/>
      <c r="OYW5" s="33"/>
      <c r="OYX5" s="33"/>
      <c r="OYY5" s="33"/>
      <c r="OYZ5" s="33"/>
      <c r="OZA5" s="33"/>
      <c r="OZB5" s="33"/>
      <c r="OZC5" s="33"/>
      <c r="OZD5" s="33"/>
      <c r="OZE5" s="33"/>
      <c r="OZF5" s="33"/>
      <c r="OZG5" s="33"/>
      <c r="OZH5" s="33"/>
      <c r="OZI5" s="33"/>
      <c r="OZJ5" s="33"/>
      <c r="OZK5" s="33"/>
      <c r="OZL5" s="33"/>
      <c r="OZM5" s="33"/>
      <c r="OZN5" s="33"/>
      <c r="OZO5" s="33"/>
      <c r="OZP5" s="33"/>
      <c r="OZQ5" s="33"/>
      <c r="OZR5" s="33"/>
      <c r="OZS5" s="33"/>
      <c r="OZT5" s="33"/>
      <c r="OZU5" s="33"/>
      <c r="OZV5" s="33"/>
      <c r="OZW5" s="33"/>
      <c r="OZX5" s="33"/>
      <c r="OZY5" s="33"/>
      <c r="OZZ5" s="33"/>
      <c r="PAA5" s="33"/>
      <c r="PAB5" s="33"/>
      <c r="PAC5" s="33"/>
      <c r="PAD5" s="33"/>
      <c r="PAE5" s="33"/>
      <c r="PAF5" s="33"/>
      <c r="PAG5" s="33"/>
      <c r="PAH5" s="33"/>
      <c r="PAI5" s="33"/>
      <c r="PAJ5" s="33"/>
      <c r="PAK5" s="33"/>
      <c r="PAL5" s="33"/>
      <c r="PAM5" s="33"/>
      <c r="PAN5" s="33"/>
      <c r="PAO5" s="33"/>
      <c r="PAP5" s="33"/>
      <c r="PAQ5" s="33"/>
      <c r="PAR5" s="33"/>
      <c r="PAS5" s="33"/>
      <c r="PAT5" s="33"/>
      <c r="PAU5" s="33"/>
      <c r="PAV5" s="33"/>
      <c r="PAW5" s="33"/>
      <c r="PAX5" s="33"/>
      <c r="PAY5" s="33"/>
      <c r="PAZ5" s="33"/>
      <c r="PBA5" s="33"/>
      <c r="PBB5" s="33"/>
      <c r="PBC5" s="33"/>
      <c r="PBD5" s="33"/>
      <c r="PBE5" s="33"/>
      <c r="PBF5" s="33"/>
      <c r="PBG5" s="33"/>
      <c r="PBH5" s="33"/>
      <c r="PBI5" s="33"/>
      <c r="PBJ5" s="33"/>
      <c r="PBK5" s="33"/>
      <c r="PBL5" s="33"/>
      <c r="PBM5" s="33"/>
      <c r="PBN5" s="33"/>
      <c r="PBO5" s="33"/>
      <c r="PBP5" s="33"/>
      <c r="PBQ5" s="33"/>
      <c r="PBR5" s="33"/>
      <c r="PBS5" s="33"/>
      <c r="PBT5" s="33"/>
      <c r="PBU5" s="33"/>
      <c r="PBV5" s="33"/>
      <c r="PBW5" s="33"/>
      <c r="PBX5" s="33"/>
      <c r="PBY5" s="33"/>
      <c r="PBZ5" s="33"/>
      <c r="PCA5" s="33"/>
      <c r="PCB5" s="33"/>
      <c r="PCC5" s="33"/>
      <c r="PCD5" s="33"/>
      <c r="PCE5" s="33"/>
      <c r="PCF5" s="33"/>
      <c r="PCG5" s="33"/>
      <c r="PCH5" s="33"/>
      <c r="PCI5" s="33"/>
      <c r="PCJ5" s="33"/>
      <c r="PCK5" s="33"/>
      <c r="PCL5" s="33"/>
      <c r="PCM5" s="33"/>
      <c r="PCN5" s="33"/>
      <c r="PCO5" s="33"/>
      <c r="PCP5" s="33"/>
      <c r="PCQ5" s="33"/>
      <c r="PCR5" s="33"/>
      <c r="PCS5" s="33"/>
      <c r="PCT5" s="33"/>
      <c r="PCU5" s="33"/>
      <c r="PCV5" s="33"/>
      <c r="PCW5" s="33"/>
      <c r="PCX5" s="33"/>
      <c r="PCY5" s="33"/>
      <c r="PCZ5" s="33"/>
      <c r="PDA5" s="33"/>
      <c r="PDB5" s="33"/>
      <c r="PDC5" s="33"/>
      <c r="PDD5" s="33"/>
      <c r="PDE5" s="33"/>
      <c r="PDF5" s="33"/>
      <c r="PDG5" s="33"/>
      <c r="PDH5" s="33"/>
      <c r="PDI5" s="33"/>
      <c r="PDJ5" s="33"/>
      <c r="PDK5" s="33"/>
      <c r="PDL5" s="33"/>
      <c r="PDM5" s="33"/>
      <c r="PDN5" s="33"/>
      <c r="PDO5" s="33"/>
      <c r="PDP5" s="33"/>
      <c r="PDQ5" s="33"/>
      <c r="PDR5" s="33"/>
      <c r="PDS5" s="33"/>
      <c r="PDT5" s="33"/>
      <c r="PDU5" s="33"/>
      <c r="PDV5" s="33"/>
      <c r="PDW5" s="33"/>
      <c r="PDX5" s="33"/>
      <c r="PDY5" s="33"/>
      <c r="PDZ5" s="33"/>
      <c r="PEA5" s="33"/>
      <c r="PEB5" s="33"/>
      <c r="PEC5" s="33"/>
      <c r="PED5" s="33"/>
      <c r="PEE5" s="33"/>
      <c r="PEF5" s="33"/>
      <c r="PEG5" s="33"/>
      <c r="PEH5" s="33"/>
      <c r="PEI5" s="33"/>
      <c r="PEJ5" s="33"/>
      <c r="PEK5" s="33"/>
      <c r="PEL5" s="33"/>
      <c r="PEM5" s="33"/>
      <c r="PEN5" s="33"/>
      <c r="PEO5" s="33"/>
      <c r="PEP5" s="33"/>
      <c r="PEQ5" s="33"/>
      <c r="PER5" s="33"/>
      <c r="PES5" s="33"/>
      <c r="PET5" s="33"/>
      <c r="PEU5" s="33"/>
      <c r="PEV5" s="33"/>
      <c r="PEW5" s="33"/>
      <c r="PEX5" s="33"/>
      <c r="PEY5" s="33"/>
      <c r="PEZ5" s="33"/>
      <c r="PFA5" s="33"/>
      <c r="PFB5" s="33"/>
      <c r="PFC5" s="33"/>
      <c r="PFD5" s="33"/>
      <c r="PFE5" s="33"/>
      <c r="PFF5" s="33"/>
      <c r="PFG5" s="33"/>
      <c r="PFH5" s="33"/>
      <c r="PFI5" s="33"/>
      <c r="PFJ5" s="33"/>
      <c r="PFK5" s="33"/>
      <c r="PFL5" s="33"/>
      <c r="PFM5" s="33"/>
      <c r="PFN5" s="33"/>
      <c r="PFO5" s="33"/>
      <c r="PFP5" s="33"/>
      <c r="PFQ5" s="33"/>
      <c r="PFR5" s="33"/>
      <c r="PFS5" s="33"/>
      <c r="PFT5" s="33"/>
      <c r="PFU5" s="33"/>
      <c r="PFV5" s="33"/>
      <c r="PFW5" s="33"/>
      <c r="PFX5" s="33"/>
      <c r="PFY5" s="33"/>
      <c r="PFZ5" s="33"/>
      <c r="PGA5" s="33"/>
      <c r="PGB5" s="33"/>
      <c r="PGC5" s="33"/>
      <c r="PGD5" s="33"/>
      <c r="PGE5" s="33"/>
      <c r="PGF5" s="33"/>
      <c r="PGG5" s="33"/>
      <c r="PGH5" s="33"/>
      <c r="PGI5" s="33"/>
      <c r="PGJ5" s="33"/>
      <c r="PGK5" s="33"/>
      <c r="PGL5" s="33"/>
      <c r="PGM5" s="33"/>
      <c r="PGN5" s="33"/>
      <c r="PGO5" s="33"/>
      <c r="PGP5" s="33"/>
      <c r="PGQ5" s="33"/>
      <c r="PGR5" s="33"/>
      <c r="PGS5" s="33"/>
      <c r="PGT5" s="33"/>
      <c r="PGU5" s="33"/>
      <c r="PGV5" s="33"/>
      <c r="PGW5" s="33"/>
      <c r="PGX5" s="33"/>
      <c r="PGY5" s="33"/>
      <c r="PGZ5" s="33"/>
      <c r="PHA5" s="33"/>
      <c r="PHB5" s="33"/>
      <c r="PHC5" s="33"/>
      <c r="PHD5" s="33"/>
      <c r="PHE5" s="33"/>
      <c r="PHF5" s="33"/>
      <c r="PHG5" s="33"/>
      <c r="PHH5" s="33"/>
      <c r="PHI5" s="33"/>
      <c r="PHJ5" s="33"/>
      <c r="PHK5" s="33"/>
      <c r="PHL5" s="33"/>
      <c r="PHM5" s="33"/>
      <c r="PHN5" s="33"/>
      <c r="PHO5" s="33"/>
      <c r="PHP5" s="33"/>
      <c r="PHQ5" s="33"/>
      <c r="PHR5" s="33"/>
      <c r="PHS5" s="33"/>
      <c r="PHT5" s="33"/>
      <c r="PHU5" s="33"/>
      <c r="PHV5" s="33"/>
      <c r="PHW5" s="33"/>
      <c r="PHX5" s="33"/>
      <c r="PHY5" s="33"/>
      <c r="PHZ5" s="33"/>
      <c r="PIA5" s="33"/>
      <c r="PIB5" s="33"/>
      <c r="PIC5" s="33"/>
      <c r="PID5" s="33"/>
      <c r="PIE5" s="33"/>
      <c r="PIF5" s="33"/>
      <c r="PIG5" s="33"/>
      <c r="PIH5" s="33"/>
      <c r="PII5" s="33"/>
      <c r="PIJ5" s="33"/>
      <c r="PIK5" s="33"/>
      <c r="PIL5" s="33"/>
      <c r="PIM5" s="33"/>
      <c r="PIN5" s="33"/>
      <c r="PIO5" s="33"/>
      <c r="PIP5" s="33"/>
      <c r="PIQ5" s="33"/>
      <c r="PIR5" s="33"/>
      <c r="PIS5" s="33"/>
      <c r="PIT5" s="33"/>
      <c r="PIU5" s="33"/>
      <c r="PIV5" s="33"/>
      <c r="PIW5" s="33"/>
      <c r="PIX5" s="33"/>
      <c r="PIY5" s="33"/>
      <c r="PIZ5" s="33"/>
      <c r="PJA5" s="33"/>
      <c r="PJB5" s="33"/>
      <c r="PJC5" s="33"/>
      <c r="PJD5" s="33"/>
      <c r="PJE5" s="33"/>
      <c r="PJF5" s="33"/>
      <c r="PJG5" s="33"/>
      <c r="PJH5" s="33"/>
      <c r="PJI5" s="33"/>
      <c r="PJJ5" s="33"/>
      <c r="PJK5" s="33"/>
      <c r="PJL5" s="33"/>
      <c r="PJM5" s="33"/>
      <c r="PJN5" s="33"/>
      <c r="PJO5" s="33"/>
      <c r="PJP5" s="33"/>
      <c r="PJQ5" s="33"/>
      <c r="PJR5" s="33"/>
      <c r="PJS5" s="33"/>
      <c r="PJT5" s="33"/>
      <c r="PJU5" s="33"/>
      <c r="PJV5" s="33"/>
      <c r="PJW5" s="33"/>
      <c r="PJX5" s="33"/>
      <c r="PJY5" s="33"/>
      <c r="PJZ5" s="33"/>
      <c r="PKA5" s="33"/>
      <c r="PKB5" s="33"/>
      <c r="PKC5" s="33"/>
      <c r="PKD5" s="33"/>
      <c r="PKE5" s="33"/>
      <c r="PKF5" s="33"/>
      <c r="PKG5" s="33"/>
      <c r="PKH5" s="33"/>
      <c r="PKI5" s="33"/>
      <c r="PKJ5" s="33"/>
      <c r="PKK5" s="33"/>
      <c r="PKL5" s="33"/>
      <c r="PKM5" s="33"/>
      <c r="PKN5" s="33"/>
      <c r="PKO5" s="33"/>
      <c r="PKP5" s="33"/>
      <c r="PKQ5" s="33"/>
      <c r="PKR5" s="33"/>
      <c r="PKS5" s="33"/>
      <c r="PKT5" s="33"/>
      <c r="PKU5" s="33"/>
      <c r="PKV5" s="33"/>
      <c r="PKW5" s="33"/>
      <c r="PKX5" s="33"/>
      <c r="PKY5" s="33"/>
      <c r="PKZ5" s="33"/>
      <c r="PLA5" s="33"/>
      <c r="PLB5" s="33"/>
      <c r="PLC5" s="33"/>
      <c r="PLD5" s="33"/>
      <c r="PLE5" s="33"/>
      <c r="PLF5" s="33"/>
      <c r="PLG5" s="33"/>
      <c r="PLH5" s="33"/>
      <c r="PLI5" s="33"/>
      <c r="PLJ5" s="33"/>
      <c r="PLK5" s="33"/>
      <c r="PLL5" s="33"/>
      <c r="PLM5" s="33"/>
      <c r="PLN5" s="33"/>
      <c r="PLO5" s="33"/>
      <c r="PLP5" s="33"/>
      <c r="PLQ5" s="33"/>
      <c r="PLR5" s="33"/>
      <c r="PLS5" s="33"/>
      <c r="PLT5" s="33"/>
      <c r="PLU5" s="33"/>
      <c r="PLV5" s="33"/>
      <c r="PLW5" s="33"/>
      <c r="PLX5" s="33"/>
      <c r="PLY5" s="33"/>
      <c r="PLZ5" s="33"/>
      <c r="PMA5" s="33"/>
      <c r="PMB5" s="33"/>
      <c r="PMC5" s="33"/>
      <c r="PMD5" s="33"/>
      <c r="PME5" s="33"/>
      <c r="PMF5" s="33"/>
      <c r="PMG5" s="33"/>
      <c r="PMH5" s="33"/>
      <c r="PMI5" s="33"/>
      <c r="PMJ5" s="33"/>
      <c r="PMK5" s="33"/>
      <c r="PML5" s="33"/>
      <c r="PMM5" s="33"/>
      <c r="PMN5" s="33"/>
      <c r="PMO5" s="33"/>
      <c r="PMP5" s="33"/>
      <c r="PMQ5" s="33"/>
      <c r="PMR5" s="33"/>
      <c r="PMS5" s="33"/>
      <c r="PMT5" s="33"/>
      <c r="PMU5" s="33"/>
      <c r="PMV5" s="33"/>
      <c r="PMW5" s="33"/>
      <c r="PMX5" s="33"/>
      <c r="PMY5" s="33"/>
      <c r="PMZ5" s="33"/>
      <c r="PNA5" s="33"/>
      <c r="PNB5" s="33"/>
      <c r="PNC5" s="33"/>
      <c r="PND5" s="33"/>
      <c r="PNE5" s="33"/>
      <c r="PNF5" s="33"/>
      <c r="PNG5" s="33"/>
      <c r="PNH5" s="33"/>
      <c r="PNI5" s="33"/>
      <c r="PNJ5" s="33"/>
      <c r="PNK5" s="33"/>
      <c r="PNL5" s="33"/>
      <c r="PNM5" s="33"/>
      <c r="PNN5" s="33"/>
      <c r="PNO5" s="33"/>
      <c r="PNP5" s="33"/>
      <c r="PNQ5" s="33"/>
      <c r="PNR5" s="33"/>
      <c r="PNS5" s="33"/>
      <c r="PNT5" s="33"/>
      <c r="PNU5" s="33"/>
      <c r="PNV5" s="33"/>
      <c r="PNW5" s="33"/>
      <c r="PNX5" s="33"/>
      <c r="PNY5" s="33"/>
      <c r="PNZ5" s="33"/>
      <c r="POA5" s="33"/>
      <c r="POB5" s="33"/>
      <c r="POC5" s="33"/>
      <c r="POD5" s="33"/>
      <c r="POE5" s="33"/>
      <c r="POF5" s="33"/>
      <c r="POG5" s="33"/>
      <c r="POH5" s="33"/>
      <c r="POI5" s="33"/>
      <c r="POJ5" s="33"/>
      <c r="POK5" s="33"/>
      <c r="POL5" s="33"/>
      <c r="POM5" s="33"/>
      <c r="PON5" s="33"/>
      <c r="POO5" s="33"/>
      <c r="POP5" s="33"/>
      <c r="POQ5" s="33"/>
      <c r="POR5" s="33"/>
      <c r="POS5" s="33"/>
      <c r="POT5" s="33"/>
      <c r="POU5" s="33"/>
      <c r="POV5" s="33"/>
      <c r="POW5" s="33"/>
      <c r="POX5" s="33"/>
      <c r="POY5" s="33"/>
      <c r="POZ5" s="33"/>
      <c r="PPA5" s="33"/>
      <c r="PPB5" s="33"/>
      <c r="PPC5" s="33"/>
      <c r="PPD5" s="33"/>
      <c r="PPE5" s="33"/>
      <c r="PPF5" s="33"/>
      <c r="PPG5" s="33"/>
      <c r="PPH5" s="33"/>
      <c r="PPI5" s="33"/>
      <c r="PPJ5" s="33"/>
      <c r="PPK5" s="33"/>
      <c r="PPL5" s="33"/>
      <c r="PPM5" s="33"/>
      <c r="PPN5" s="33"/>
      <c r="PPO5" s="33"/>
      <c r="PPP5" s="33"/>
      <c r="PPQ5" s="33"/>
      <c r="PPR5" s="33"/>
      <c r="PPS5" s="33"/>
      <c r="PPT5" s="33"/>
      <c r="PPU5" s="33"/>
      <c r="PPV5" s="33"/>
      <c r="PPW5" s="33"/>
      <c r="PPX5" s="33"/>
      <c r="PPY5" s="33"/>
      <c r="PPZ5" s="33"/>
      <c r="PQA5" s="33"/>
      <c r="PQB5" s="33"/>
      <c r="PQC5" s="33"/>
      <c r="PQD5" s="33"/>
      <c r="PQE5" s="33"/>
      <c r="PQF5" s="33"/>
      <c r="PQG5" s="33"/>
      <c r="PQH5" s="33"/>
      <c r="PQI5" s="33"/>
      <c r="PQJ5" s="33"/>
      <c r="PQK5" s="33"/>
      <c r="PQL5" s="33"/>
      <c r="PQM5" s="33"/>
      <c r="PQN5" s="33"/>
      <c r="PQO5" s="33"/>
      <c r="PQP5" s="33"/>
      <c r="PQQ5" s="33"/>
      <c r="PQR5" s="33"/>
      <c r="PQS5" s="33"/>
      <c r="PQT5" s="33"/>
      <c r="PQU5" s="33"/>
      <c r="PQV5" s="33"/>
      <c r="PQW5" s="33"/>
      <c r="PQX5" s="33"/>
      <c r="PQY5" s="33"/>
      <c r="PQZ5" s="33"/>
      <c r="PRA5" s="33"/>
      <c r="PRB5" s="33"/>
      <c r="PRC5" s="33"/>
      <c r="PRD5" s="33"/>
      <c r="PRE5" s="33"/>
      <c r="PRF5" s="33"/>
      <c r="PRG5" s="33"/>
      <c r="PRH5" s="33"/>
      <c r="PRI5" s="33"/>
      <c r="PRJ5" s="33"/>
      <c r="PRK5" s="33"/>
      <c r="PRL5" s="33"/>
      <c r="PRM5" s="33"/>
      <c r="PRN5" s="33"/>
      <c r="PRO5" s="33"/>
      <c r="PRP5" s="33"/>
      <c r="PRQ5" s="33"/>
      <c r="PRR5" s="33"/>
      <c r="PRS5" s="33"/>
      <c r="PRT5" s="33"/>
      <c r="PRU5" s="33"/>
      <c r="PRV5" s="33"/>
      <c r="PRW5" s="33"/>
      <c r="PRX5" s="33"/>
      <c r="PRY5" s="33"/>
      <c r="PRZ5" s="33"/>
      <c r="PSA5" s="33"/>
      <c r="PSB5" s="33"/>
      <c r="PSC5" s="33"/>
      <c r="PSD5" s="33"/>
      <c r="PSE5" s="33"/>
      <c r="PSF5" s="33"/>
      <c r="PSG5" s="33"/>
      <c r="PSH5" s="33"/>
      <c r="PSI5" s="33"/>
      <c r="PSJ5" s="33"/>
      <c r="PSK5" s="33"/>
      <c r="PSL5" s="33"/>
      <c r="PSM5" s="33"/>
      <c r="PSN5" s="33"/>
      <c r="PSO5" s="33"/>
      <c r="PSP5" s="33"/>
      <c r="PSQ5" s="33"/>
      <c r="PSR5" s="33"/>
      <c r="PSS5" s="33"/>
      <c r="PST5" s="33"/>
      <c r="PSU5" s="33"/>
      <c r="PSV5" s="33"/>
      <c r="PSW5" s="33"/>
      <c r="PSX5" s="33"/>
      <c r="PSY5" s="33"/>
      <c r="PSZ5" s="33"/>
      <c r="PTA5" s="33"/>
      <c r="PTB5" s="33"/>
      <c r="PTC5" s="33"/>
      <c r="PTD5" s="33"/>
      <c r="PTE5" s="33"/>
      <c r="PTF5" s="33"/>
      <c r="PTG5" s="33"/>
      <c r="PTH5" s="33"/>
      <c r="PTI5" s="33"/>
      <c r="PTJ5" s="33"/>
      <c r="PTK5" s="33"/>
      <c r="PTL5" s="33"/>
      <c r="PTM5" s="33"/>
      <c r="PTN5" s="33"/>
      <c r="PTO5" s="33"/>
      <c r="PTP5" s="33"/>
      <c r="PTQ5" s="33"/>
      <c r="PTR5" s="33"/>
      <c r="PTS5" s="33"/>
      <c r="PTT5" s="33"/>
      <c r="PTU5" s="33"/>
      <c r="PTV5" s="33"/>
      <c r="PTW5" s="33"/>
      <c r="PTX5" s="33"/>
      <c r="PTY5" s="33"/>
      <c r="PTZ5" s="33"/>
      <c r="PUA5" s="33"/>
      <c r="PUB5" s="33"/>
      <c r="PUC5" s="33"/>
      <c r="PUD5" s="33"/>
      <c r="PUE5" s="33"/>
      <c r="PUF5" s="33"/>
      <c r="PUG5" s="33"/>
      <c r="PUH5" s="33"/>
      <c r="PUI5" s="33"/>
      <c r="PUJ5" s="33"/>
      <c r="PUK5" s="33"/>
      <c r="PUL5" s="33"/>
      <c r="PUM5" s="33"/>
      <c r="PUN5" s="33"/>
      <c r="PUO5" s="33"/>
      <c r="PUP5" s="33"/>
      <c r="PUQ5" s="33"/>
      <c r="PUR5" s="33"/>
      <c r="PUS5" s="33"/>
      <c r="PUT5" s="33"/>
      <c r="PUU5" s="33"/>
      <c r="PUV5" s="33"/>
      <c r="PUW5" s="33"/>
      <c r="PUX5" s="33"/>
      <c r="PUY5" s="33"/>
      <c r="PUZ5" s="33"/>
      <c r="PVA5" s="33"/>
      <c r="PVB5" s="33"/>
      <c r="PVC5" s="33"/>
      <c r="PVD5" s="33"/>
      <c r="PVE5" s="33"/>
      <c r="PVF5" s="33"/>
      <c r="PVG5" s="33"/>
      <c r="PVH5" s="33"/>
      <c r="PVI5" s="33"/>
      <c r="PVJ5" s="33"/>
      <c r="PVK5" s="33"/>
      <c r="PVL5" s="33"/>
      <c r="PVM5" s="33"/>
      <c r="PVN5" s="33"/>
      <c r="PVO5" s="33"/>
      <c r="PVP5" s="33"/>
      <c r="PVQ5" s="33"/>
      <c r="PVR5" s="33"/>
      <c r="PVS5" s="33"/>
      <c r="PVT5" s="33"/>
      <c r="PVU5" s="33"/>
      <c r="PVV5" s="33"/>
      <c r="PVW5" s="33"/>
      <c r="PVX5" s="33"/>
      <c r="PVY5" s="33"/>
      <c r="PVZ5" s="33"/>
      <c r="PWA5" s="33"/>
      <c r="PWB5" s="33"/>
      <c r="PWC5" s="33"/>
      <c r="PWD5" s="33"/>
      <c r="PWE5" s="33"/>
      <c r="PWF5" s="33"/>
      <c r="PWG5" s="33"/>
      <c r="PWH5" s="33"/>
      <c r="PWI5" s="33"/>
      <c r="PWJ5" s="33"/>
      <c r="PWK5" s="33"/>
      <c r="PWL5" s="33"/>
      <c r="PWM5" s="33"/>
      <c r="PWN5" s="33"/>
      <c r="PWO5" s="33"/>
      <c r="PWP5" s="33"/>
      <c r="PWQ5" s="33"/>
      <c r="PWR5" s="33"/>
      <c r="PWS5" s="33"/>
      <c r="PWT5" s="33"/>
      <c r="PWU5" s="33"/>
      <c r="PWV5" s="33"/>
      <c r="PWW5" s="33"/>
      <c r="PWX5" s="33"/>
      <c r="PWY5" s="33"/>
      <c r="PWZ5" s="33"/>
      <c r="PXA5" s="33"/>
      <c r="PXB5" s="33"/>
      <c r="PXC5" s="33"/>
      <c r="PXD5" s="33"/>
      <c r="PXE5" s="33"/>
      <c r="PXF5" s="33"/>
      <c r="PXG5" s="33"/>
      <c r="PXH5" s="33"/>
      <c r="PXI5" s="33"/>
      <c r="PXJ5" s="33"/>
      <c r="PXK5" s="33"/>
      <c r="PXL5" s="33"/>
      <c r="PXM5" s="33"/>
      <c r="PXN5" s="33"/>
      <c r="PXO5" s="33"/>
      <c r="PXP5" s="33"/>
      <c r="PXQ5" s="33"/>
      <c r="PXR5" s="33"/>
      <c r="PXS5" s="33"/>
      <c r="PXT5" s="33"/>
      <c r="PXU5" s="33"/>
      <c r="PXV5" s="33"/>
      <c r="PXW5" s="33"/>
      <c r="PXX5" s="33"/>
      <c r="PXY5" s="33"/>
      <c r="PXZ5" s="33"/>
      <c r="PYA5" s="33"/>
      <c r="PYB5" s="33"/>
      <c r="PYC5" s="33"/>
      <c r="PYD5" s="33"/>
      <c r="PYE5" s="33"/>
      <c r="PYF5" s="33"/>
      <c r="PYG5" s="33"/>
      <c r="PYH5" s="33"/>
      <c r="PYI5" s="33"/>
      <c r="PYJ5" s="33"/>
      <c r="PYK5" s="33"/>
      <c r="PYL5" s="33"/>
      <c r="PYM5" s="33"/>
      <c r="PYN5" s="33"/>
      <c r="PYO5" s="33"/>
      <c r="PYP5" s="33"/>
      <c r="PYQ5" s="33"/>
      <c r="PYR5" s="33"/>
      <c r="PYS5" s="33"/>
      <c r="PYT5" s="33"/>
      <c r="PYU5" s="33"/>
      <c r="PYV5" s="33"/>
      <c r="PYW5" s="33"/>
      <c r="PYX5" s="33"/>
      <c r="PYY5" s="33"/>
      <c r="PYZ5" s="33"/>
      <c r="PZA5" s="33"/>
      <c r="PZB5" s="33"/>
      <c r="PZC5" s="33"/>
      <c r="PZD5" s="33"/>
      <c r="PZE5" s="33"/>
      <c r="PZF5" s="33"/>
      <c r="PZG5" s="33"/>
      <c r="PZH5" s="33"/>
      <c r="PZI5" s="33"/>
      <c r="PZJ5" s="33"/>
      <c r="PZK5" s="33"/>
      <c r="PZL5" s="33"/>
      <c r="PZM5" s="33"/>
      <c r="PZN5" s="33"/>
      <c r="PZO5" s="33"/>
      <c r="PZP5" s="33"/>
      <c r="PZQ5" s="33"/>
      <c r="PZR5" s="33"/>
      <c r="PZS5" s="33"/>
      <c r="PZT5" s="33"/>
      <c r="PZU5" s="33"/>
      <c r="PZV5" s="33"/>
      <c r="PZW5" s="33"/>
      <c r="PZX5" s="33"/>
      <c r="PZY5" s="33"/>
      <c r="PZZ5" s="33"/>
      <c r="QAA5" s="33"/>
      <c r="QAB5" s="33"/>
      <c r="QAC5" s="33"/>
      <c r="QAD5" s="33"/>
      <c r="QAE5" s="33"/>
      <c r="QAF5" s="33"/>
      <c r="QAG5" s="33"/>
      <c r="QAH5" s="33"/>
      <c r="QAI5" s="33"/>
      <c r="QAJ5" s="33"/>
      <c r="QAK5" s="33"/>
      <c r="QAL5" s="33"/>
      <c r="QAM5" s="33"/>
      <c r="QAN5" s="33"/>
      <c r="QAO5" s="33"/>
      <c r="QAP5" s="33"/>
      <c r="QAQ5" s="33"/>
      <c r="QAR5" s="33"/>
      <c r="QAS5" s="33"/>
      <c r="QAT5" s="33"/>
      <c r="QAU5" s="33"/>
      <c r="QAV5" s="33"/>
      <c r="QAW5" s="33"/>
      <c r="QAX5" s="33"/>
      <c r="QAY5" s="33"/>
      <c r="QAZ5" s="33"/>
      <c r="QBA5" s="33"/>
      <c r="QBB5" s="33"/>
      <c r="QBC5" s="33"/>
      <c r="QBD5" s="33"/>
      <c r="QBE5" s="33"/>
      <c r="QBF5" s="33"/>
      <c r="QBG5" s="33"/>
      <c r="QBH5" s="33"/>
      <c r="QBI5" s="33"/>
      <c r="QBJ5" s="33"/>
      <c r="QBK5" s="33"/>
      <c r="QBL5" s="33"/>
      <c r="QBM5" s="33"/>
      <c r="QBN5" s="33"/>
      <c r="QBO5" s="33"/>
      <c r="QBP5" s="33"/>
      <c r="QBQ5" s="33"/>
      <c r="QBR5" s="33"/>
      <c r="QBS5" s="33"/>
      <c r="QBT5" s="33"/>
      <c r="QBU5" s="33"/>
      <c r="QBV5" s="33"/>
      <c r="QBW5" s="33"/>
      <c r="QBX5" s="33"/>
      <c r="QBY5" s="33"/>
      <c r="QBZ5" s="33"/>
      <c r="QCA5" s="33"/>
      <c r="QCB5" s="33"/>
      <c r="QCC5" s="33"/>
      <c r="QCD5" s="33"/>
      <c r="QCE5" s="33"/>
      <c r="QCF5" s="33"/>
      <c r="QCG5" s="33"/>
      <c r="QCH5" s="33"/>
      <c r="QCI5" s="33"/>
      <c r="QCJ5" s="33"/>
      <c r="QCK5" s="33"/>
      <c r="QCL5" s="33"/>
      <c r="QCM5" s="33"/>
      <c r="QCN5" s="33"/>
      <c r="QCO5" s="33"/>
      <c r="QCP5" s="33"/>
      <c r="QCQ5" s="33"/>
      <c r="QCR5" s="33"/>
      <c r="QCS5" s="33"/>
      <c r="QCT5" s="33"/>
      <c r="QCU5" s="33"/>
      <c r="QCV5" s="33"/>
      <c r="QCW5" s="33"/>
      <c r="QCX5" s="33"/>
      <c r="QCY5" s="33"/>
      <c r="QCZ5" s="33"/>
      <c r="QDA5" s="33"/>
      <c r="QDB5" s="33"/>
      <c r="QDC5" s="33"/>
      <c r="QDD5" s="33"/>
      <c r="QDE5" s="33"/>
      <c r="QDF5" s="33"/>
      <c r="QDG5" s="33"/>
      <c r="QDH5" s="33"/>
      <c r="QDI5" s="33"/>
      <c r="QDJ5" s="33"/>
      <c r="QDK5" s="33"/>
      <c r="QDL5" s="33"/>
      <c r="QDM5" s="33"/>
      <c r="QDN5" s="33"/>
      <c r="QDO5" s="33"/>
      <c r="QDP5" s="33"/>
      <c r="QDQ5" s="33"/>
      <c r="QDR5" s="33"/>
      <c r="QDS5" s="33"/>
      <c r="QDT5" s="33"/>
      <c r="QDU5" s="33"/>
      <c r="QDV5" s="33"/>
      <c r="QDW5" s="33"/>
      <c r="QDX5" s="33"/>
      <c r="QDY5" s="33"/>
      <c r="QDZ5" s="33"/>
      <c r="QEA5" s="33"/>
      <c r="QEB5" s="33"/>
      <c r="QEC5" s="33"/>
      <c r="QED5" s="33"/>
      <c r="QEE5" s="33"/>
      <c r="QEF5" s="33"/>
      <c r="QEG5" s="33"/>
      <c r="QEH5" s="33"/>
      <c r="QEI5" s="33"/>
      <c r="QEJ5" s="33"/>
      <c r="QEK5" s="33"/>
      <c r="QEL5" s="33"/>
      <c r="QEM5" s="33"/>
      <c r="QEN5" s="33"/>
      <c r="QEO5" s="33"/>
      <c r="QEP5" s="33"/>
      <c r="QEQ5" s="33"/>
      <c r="QER5" s="33"/>
      <c r="QES5" s="33"/>
      <c r="QET5" s="33"/>
      <c r="QEU5" s="33"/>
      <c r="QEV5" s="33"/>
      <c r="QEW5" s="33"/>
      <c r="QEX5" s="33"/>
      <c r="QEY5" s="33"/>
      <c r="QEZ5" s="33"/>
      <c r="QFA5" s="33"/>
      <c r="QFB5" s="33"/>
      <c r="QFC5" s="33"/>
      <c r="QFD5" s="33"/>
      <c r="QFE5" s="33"/>
      <c r="QFF5" s="33"/>
      <c r="QFG5" s="33"/>
      <c r="QFH5" s="33"/>
      <c r="QFI5" s="33"/>
      <c r="QFJ5" s="33"/>
      <c r="QFK5" s="33"/>
      <c r="QFL5" s="33"/>
      <c r="QFM5" s="33"/>
      <c r="QFN5" s="33"/>
      <c r="QFO5" s="33"/>
      <c r="QFP5" s="33"/>
      <c r="QFQ5" s="33"/>
      <c r="QFR5" s="33"/>
      <c r="QFS5" s="33"/>
      <c r="QFT5" s="33"/>
      <c r="QFU5" s="33"/>
      <c r="QFV5" s="33"/>
      <c r="QFW5" s="33"/>
      <c r="QFX5" s="33"/>
      <c r="QFY5" s="33"/>
      <c r="QFZ5" s="33"/>
      <c r="QGA5" s="33"/>
      <c r="QGB5" s="33"/>
      <c r="QGC5" s="33"/>
      <c r="QGD5" s="33"/>
      <c r="QGE5" s="33"/>
      <c r="QGF5" s="33"/>
      <c r="QGG5" s="33"/>
      <c r="QGH5" s="33"/>
      <c r="QGI5" s="33"/>
      <c r="QGJ5" s="33"/>
      <c r="QGK5" s="33"/>
      <c r="QGL5" s="33"/>
      <c r="QGM5" s="33"/>
      <c r="QGN5" s="33"/>
      <c r="QGO5" s="33"/>
      <c r="QGP5" s="33"/>
      <c r="QGQ5" s="33"/>
      <c r="QGR5" s="33"/>
      <c r="QGS5" s="33"/>
      <c r="QGT5" s="33"/>
      <c r="QGU5" s="33"/>
      <c r="QGV5" s="33"/>
      <c r="QGW5" s="33"/>
      <c r="QGX5" s="33"/>
      <c r="QGY5" s="33"/>
      <c r="QGZ5" s="33"/>
      <c r="QHA5" s="33"/>
      <c r="QHB5" s="33"/>
      <c r="QHC5" s="33"/>
      <c r="QHD5" s="33"/>
      <c r="QHE5" s="33"/>
      <c r="QHF5" s="33"/>
      <c r="QHG5" s="33"/>
      <c r="QHH5" s="33"/>
      <c r="QHI5" s="33"/>
      <c r="QHJ5" s="33"/>
      <c r="QHK5" s="33"/>
      <c r="QHL5" s="33"/>
      <c r="QHM5" s="33"/>
      <c r="QHN5" s="33"/>
      <c r="QHO5" s="33"/>
      <c r="QHP5" s="33"/>
      <c r="QHQ5" s="33"/>
      <c r="QHR5" s="33"/>
      <c r="QHS5" s="33"/>
      <c r="QHT5" s="33"/>
      <c r="QHU5" s="33"/>
      <c r="QHV5" s="33"/>
      <c r="QHW5" s="33"/>
      <c r="QHX5" s="33"/>
      <c r="QHY5" s="33"/>
      <c r="QHZ5" s="33"/>
      <c r="QIA5" s="33"/>
      <c r="QIB5" s="33"/>
      <c r="QIC5" s="33"/>
      <c r="QID5" s="33"/>
      <c r="QIE5" s="33"/>
      <c r="QIF5" s="33"/>
      <c r="QIG5" s="33"/>
      <c r="QIH5" s="33"/>
      <c r="QII5" s="33"/>
      <c r="QIJ5" s="33"/>
      <c r="QIK5" s="33"/>
      <c r="QIL5" s="33"/>
      <c r="QIM5" s="33"/>
      <c r="QIN5" s="33"/>
      <c r="QIO5" s="33"/>
      <c r="QIP5" s="33"/>
      <c r="QIQ5" s="33"/>
      <c r="QIR5" s="33"/>
      <c r="QIS5" s="33"/>
      <c r="QIT5" s="33"/>
      <c r="QIU5" s="33"/>
      <c r="QIV5" s="33"/>
      <c r="QIW5" s="33"/>
      <c r="QIX5" s="33"/>
      <c r="QIY5" s="33"/>
      <c r="QIZ5" s="33"/>
      <c r="QJA5" s="33"/>
      <c r="QJB5" s="33"/>
      <c r="QJC5" s="33"/>
      <c r="QJD5" s="33"/>
      <c r="QJE5" s="33"/>
      <c r="QJF5" s="33"/>
      <c r="QJG5" s="33"/>
      <c r="QJH5" s="33"/>
      <c r="QJI5" s="33"/>
      <c r="QJJ5" s="33"/>
      <c r="QJK5" s="33"/>
      <c r="QJL5" s="33"/>
      <c r="QJM5" s="33"/>
      <c r="QJN5" s="33"/>
      <c r="QJO5" s="33"/>
      <c r="QJP5" s="33"/>
      <c r="QJQ5" s="33"/>
      <c r="QJR5" s="33"/>
      <c r="QJS5" s="33"/>
      <c r="QJT5" s="33"/>
      <c r="QJU5" s="33"/>
      <c r="QJV5" s="33"/>
      <c r="QJW5" s="33"/>
      <c r="QJX5" s="33"/>
      <c r="QJY5" s="33"/>
      <c r="QJZ5" s="33"/>
      <c r="QKA5" s="33"/>
      <c r="QKB5" s="33"/>
      <c r="QKC5" s="33"/>
      <c r="QKD5" s="33"/>
      <c r="QKE5" s="33"/>
      <c r="QKF5" s="33"/>
      <c r="QKG5" s="33"/>
      <c r="QKH5" s="33"/>
      <c r="QKI5" s="33"/>
      <c r="QKJ5" s="33"/>
      <c r="QKK5" s="33"/>
      <c r="QKL5" s="33"/>
      <c r="QKM5" s="33"/>
      <c r="QKN5" s="33"/>
      <c r="QKO5" s="33"/>
      <c r="QKP5" s="33"/>
      <c r="QKQ5" s="33"/>
      <c r="QKR5" s="33"/>
      <c r="QKS5" s="33"/>
      <c r="QKT5" s="33"/>
      <c r="QKU5" s="33"/>
      <c r="QKV5" s="33"/>
      <c r="QKW5" s="33"/>
      <c r="QKX5" s="33"/>
      <c r="QKY5" s="33"/>
      <c r="QKZ5" s="33"/>
      <c r="QLA5" s="33"/>
      <c r="QLB5" s="33"/>
      <c r="QLC5" s="33"/>
      <c r="QLD5" s="33"/>
      <c r="QLE5" s="33"/>
      <c r="QLF5" s="33"/>
      <c r="QLG5" s="33"/>
      <c r="QLH5" s="33"/>
      <c r="QLI5" s="33"/>
      <c r="QLJ5" s="33"/>
      <c r="QLK5" s="33"/>
      <c r="QLL5" s="33"/>
      <c r="QLM5" s="33"/>
      <c r="QLN5" s="33"/>
      <c r="QLO5" s="33"/>
      <c r="QLP5" s="33"/>
      <c r="QLQ5" s="33"/>
      <c r="QLR5" s="33"/>
      <c r="QLS5" s="33"/>
      <c r="QLT5" s="33"/>
      <c r="QLU5" s="33"/>
      <c r="QLV5" s="33"/>
      <c r="QLW5" s="33"/>
      <c r="QLX5" s="33"/>
      <c r="QLY5" s="33"/>
      <c r="QLZ5" s="33"/>
      <c r="QMA5" s="33"/>
      <c r="QMB5" s="33"/>
      <c r="QMC5" s="33"/>
      <c r="QMD5" s="33"/>
      <c r="QME5" s="33"/>
      <c r="QMF5" s="33"/>
      <c r="QMG5" s="33"/>
      <c r="QMH5" s="33"/>
      <c r="QMI5" s="33"/>
      <c r="QMJ5" s="33"/>
      <c r="QMK5" s="33"/>
      <c r="QML5" s="33"/>
      <c r="QMM5" s="33"/>
      <c r="QMN5" s="33"/>
      <c r="QMO5" s="33"/>
      <c r="QMP5" s="33"/>
      <c r="QMQ5" s="33"/>
      <c r="QMR5" s="33"/>
      <c r="QMS5" s="33"/>
      <c r="QMT5" s="33"/>
      <c r="QMU5" s="33"/>
      <c r="QMV5" s="33"/>
      <c r="QMW5" s="33"/>
      <c r="QMX5" s="33"/>
      <c r="QMY5" s="33"/>
      <c r="QMZ5" s="33"/>
      <c r="QNA5" s="33"/>
      <c r="QNB5" s="33"/>
      <c r="QNC5" s="33"/>
      <c r="QND5" s="33"/>
      <c r="QNE5" s="33"/>
      <c r="QNF5" s="33"/>
      <c r="QNG5" s="33"/>
      <c r="QNH5" s="33"/>
      <c r="QNI5" s="33"/>
      <c r="QNJ5" s="33"/>
      <c r="QNK5" s="33"/>
      <c r="QNL5" s="33"/>
      <c r="QNM5" s="33"/>
      <c r="QNN5" s="33"/>
      <c r="QNO5" s="33"/>
      <c r="QNP5" s="33"/>
      <c r="QNQ5" s="33"/>
      <c r="QNR5" s="33"/>
      <c r="QNS5" s="33"/>
      <c r="QNT5" s="33"/>
      <c r="QNU5" s="33"/>
      <c r="QNV5" s="33"/>
      <c r="QNW5" s="33"/>
      <c r="QNX5" s="33"/>
      <c r="QNY5" s="33"/>
      <c r="QNZ5" s="33"/>
      <c r="QOA5" s="33"/>
      <c r="QOB5" s="33"/>
      <c r="QOC5" s="33"/>
      <c r="QOD5" s="33"/>
      <c r="QOE5" s="33"/>
      <c r="QOF5" s="33"/>
      <c r="QOG5" s="33"/>
      <c r="QOH5" s="33"/>
      <c r="QOI5" s="33"/>
      <c r="QOJ5" s="33"/>
      <c r="QOK5" s="33"/>
      <c r="QOL5" s="33"/>
      <c r="QOM5" s="33"/>
      <c r="QON5" s="33"/>
      <c r="QOO5" s="33"/>
      <c r="QOP5" s="33"/>
      <c r="QOQ5" s="33"/>
      <c r="QOR5" s="33"/>
      <c r="QOS5" s="33"/>
      <c r="QOT5" s="33"/>
      <c r="QOU5" s="33"/>
      <c r="QOV5" s="33"/>
      <c r="QOW5" s="33"/>
      <c r="QOX5" s="33"/>
      <c r="QOY5" s="33"/>
      <c r="QOZ5" s="33"/>
      <c r="QPA5" s="33"/>
      <c r="QPB5" s="33"/>
      <c r="QPC5" s="33"/>
      <c r="QPD5" s="33"/>
      <c r="QPE5" s="33"/>
      <c r="QPF5" s="33"/>
      <c r="QPG5" s="33"/>
      <c r="QPH5" s="33"/>
      <c r="QPI5" s="33"/>
      <c r="QPJ5" s="33"/>
      <c r="QPK5" s="33"/>
      <c r="QPL5" s="33"/>
      <c r="QPM5" s="33"/>
      <c r="QPN5" s="33"/>
      <c r="QPO5" s="33"/>
      <c r="QPP5" s="33"/>
      <c r="QPQ5" s="33"/>
      <c r="QPR5" s="33"/>
      <c r="QPS5" s="33"/>
      <c r="QPT5" s="33"/>
      <c r="QPU5" s="33"/>
      <c r="QPV5" s="33"/>
      <c r="QPW5" s="33"/>
      <c r="QPX5" s="33"/>
      <c r="QPY5" s="33"/>
      <c r="QPZ5" s="33"/>
      <c r="QQA5" s="33"/>
      <c r="QQB5" s="33"/>
      <c r="QQC5" s="33"/>
      <c r="QQD5" s="33"/>
      <c r="QQE5" s="33"/>
      <c r="QQF5" s="33"/>
      <c r="QQG5" s="33"/>
      <c r="QQH5" s="33"/>
      <c r="QQI5" s="33"/>
      <c r="QQJ5" s="33"/>
      <c r="QQK5" s="33"/>
      <c r="QQL5" s="33"/>
      <c r="QQM5" s="33"/>
      <c r="QQN5" s="33"/>
      <c r="QQO5" s="33"/>
      <c r="QQP5" s="33"/>
      <c r="QQQ5" s="33"/>
      <c r="QQR5" s="33"/>
      <c r="QQS5" s="33"/>
      <c r="QQT5" s="33"/>
      <c r="QQU5" s="33"/>
      <c r="QQV5" s="33"/>
      <c r="QQW5" s="33"/>
      <c r="QQX5" s="33"/>
      <c r="QQY5" s="33"/>
      <c r="QQZ5" s="33"/>
      <c r="QRA5" s="33"/>
      <c r="QRB5" s="33"/>
      <c r="QRC5" s="33"/>
      <c r="QRD5" s="33"/>
      <c r="QRE5" s="33"/>
      <c r="QRF5" s="33"/>
      <c r="QRG5" s="33"/>
      <c r="QRH5" s="33"/>
      <c r="QRI5" s="33"/>
      <c r="QRJ5" s="33"/>
      <c r="QRK5" s="33"/>
      <c r="QRL5" s="33"/>
      <c r="QRM5" s="33"/>
      <c r="QRN5" s="33"/>
      <c r="QRO5" s="33"/>
      <c r="QRP5" s="33"/>
      <c r="QRQ5" s="33"/>
      <c r="QRR5" s="33"/>
      <c r="QRS5" s="33"/>
      <c r="QRT5" s="33"/>
      <c r="QRU5" s="33"/>
      <c r="QRV5" s="33"/>
      <c r="QRW5" s="33"/>
      <c r="QRX5" s="33"/>
      <c r="QRY5" s="33"/>
      <c r="QRZ5" s="33"/>
      <c r="QSA5" s="33"/>
      <c r="QSB5" s="33"/>
      <c r="QSC5" s="33"/>
      <c r="QSD5" s="33"/>
      <c r="QSE5" s="33"/>
      <c r="QSF5" s="33"/>
      <c r="QSG5" s="33"/>
      <c r="QSH5" s="33"/>
      <c r="QSI5" s="33"/>
      <c r="QSJ5" s="33"/>
      <c r="QSK5" s="33"/>
      <c r="QSL5" s="33"/>
      <c r="QSM5" s="33"/>
      <c r="QSN5" s="33"/>
      <c r="QSO5" s="33"/>
      <c r="QSP5" s="33"/>
      <c r="QSQ5" s="33"/>
      <c r="QSR5" s="33"/>
      <c r="QSS5" s="33"/>
      <c r="QST5" s="33"/>
      <c r="QSU5" s="33"/>
      <c r="QSV5" s="33"/>
      <c r="QSW5" s="33"/>
      <c r="QSX5" s="33"/>
      <c r="QSY5" s="33"/>
      <c r="QSZ5" s="33"/>
      <c r="QTA5" s="33"/>
      <c r="QTB5" s="33"/>
      <c r="QTC5" s="33"/>
      <c r="QTD5" s="33"/>
      <c r="QTE5" s="33"/>
      <c r="QTF5" s="33"/>
      <c r="QTG5" s="33"/>
      <c r="QTH5" s="33"/>
      <c r="QTI5" s="33"/>
      <c r="QTJ5" s="33"/>
      <c r="QTK5" s="33"/>
      <c r="QTL5" s="33"/>
      <c r="QTM5" s="33"/>
      <c r="QTN5" s="33"/>
      <c r="QTO5" s="33"/>
      <c r="QTP5" s="33"/>
      <c r="QTQ5" s="33"/>
      <c r="QTR5" s="33"/>
      <c r="QTS5" s="33"/>
      <c r="QTT5" s="33"/>
      <c r="QTU5" s="33"/>
      <c r="QTV5" s="33"/>
      <c r="QTW5" s="33"/>
      <c r="QTX5" s="33"/>
      <c r="QTY5" s="33"/>
      <c r="QTZ5" s="33"/>
      <c r="QUA5" s="33"/>
      <c r="QUB5" s="33"/>
      <c r="QUC5" s="33"/>
      <c r="QUD5" s="33"/>
      <c r="QUE5" s="33"/>
      <c r="QUF5" s="33"/>
      <c r="QUG5" s="33"/>
      <c r="QUH5" s="33"/>
      <c r="QUI5" s="33"/>
      <c r="QUJ5" s="33"/>
      <c r="QUK5" s="33"/>
      <c r="QUL5" s="33"/>
      <c r="QUM5" s="33"/>
      <c r="QUN5" s="33"/>
      <c r="QUO5" s="33"/>
      <c r="QUP5" s="33"/>
      <c r="QUQ5" s="33"/>
      <c r="QUR5" s="33"/>
      <c r="QUS5" s="33"/>
      <c r="QUT5" s="33"/>
      <c r="QUU5" s="33"/>
      <c r="QUV5" s="33"/>
      <c r="QUW5" s="33"/>
      <c r="QUX5" s="33"/>
      <c r="QUY5" s="33"/>
      <c r="QUZ5" s="33"/>
      <c r="QVA5" s="33"/>
      <c r="QVB5" s="33"/>
      <c r="QVC5" s="33"/>
      <c r="QVD5" s="33"/>
      <c r="QVE5" s="33"/>
      <c r="QVF5" s="33"/>
      <c r="QVG5" s="33"/>
      <c r="QVH5" s="33"/>
      <c r="QVI5" s="33"/>
      <c r="QVJ5" s="33"/>
      <c r="QVK5" s="33"/>
      <c r="QVL5" s="33"/>
      <c r="QVM5" s="33"/>
      <c r="QVN5" s="33"/>
      <c r="QVO5" s="33"/>
      <c r="QVP5" s="33"/>
      <c r="QVQ5" s="33"/>
      <c r="QVR5" s="33"/>
      <c r="QVS5" s="33"/>
      <c r="QVT5" s="33"/>
      <c r="QVU5" s="33"/>
      <c r="QVV5" s="33"/>
      <c r="QVW5" s="33"/>
      <c r="QVX5" s="33"/>
      <c r="QVY5" s="33"/>
      <c r="QVZ5" s="33"/>
      <c r="QWA5" s="33"/>
      <c r="QWB5" s="33"/>
      <c r="QWC5" s="33"/>
      <c r="QWD5" s="33"/>
      <c r="QWE5" s="33"/>
      <c r="QWF5" s="33"/>
      <c r="QWG5" s="33"/>
      <c r="QWH5" s="33"/>
      <c r="QWI5" s="33"/>
      <c r="QWJ5" s="33"/>
      <c r="QWK5" s="33"/>
      <c r="QWL5" s="33"/>
      <c r="QWM5" s="33"/>
      <c r="QWN5" s="33"/>
      <c r="QWO5" s="33"/>
      <c r="QWP5" s="33"/>
      <c r="QWQ5" s="33"/>
      <c r="QWR5" s="33"/>
      <c r="QWS5" s="33"/>
      <c r="QWT5" s="33"/>
      <c r="QWU5" s="33"/>
      <c r="QWV5" s="33"/>
      <c r="QWW5" s="33"/>
      <c r="QWX5" s="33"/>
      <c r="QWY5" s="33"/>
      <c r="QWZ5" s="33"/>
      <c r="QXA5" s="33"/>
      <c r="QXB5" s="33"/>
      <c r="QXC5" s="33"/>
      <c r="QXD5" s="33"/>
      <c r="QXE5" s="33"/>
      <c r="QXF5" s="33"/>
      <c r="QXG5" s="33"/>
      <c r="QXH5" s="33"/>
      <c r="QXI5" s="33"/>
      <c r="QXJ5" s="33"/>
      <c r="QXK5" s="33"/>
      <c r="QXL5" s="33"/>
      <c r="QXM5" s="33"/>
      <c r="QXN5" s="33"/>
      <c r="QXO5" s="33"/>
      <c r="QXP5" s="33"/>
      <c r="QXQ5" s="33"/>
      <c r="QXR5" s="33"/>
      <c r="QXS5" s="33"/>
      <c r="QXT5" s="33"/>
      <c r="QXU5" s="33"/>
      <c r="QXV5" s="33"/>
      <c r="QXW5" s="33"/>
      <c r="QXX5" s="33"/>
      <c r="QXY5" s="33"/>
      <c r="QXZ5" s="33"/>
      <c r="QYA5" s="33"/>
      <c r="QYB5" s="33"/>
      <c r="QYC5" s="33"/>
      <c r="QYD5" s="33"/>
      <c r="QYE5" s="33"/>
      <c r="QYF5" s="33"/>
      <c r="QYG5" s="33"/>
      <c r="QYH5" s="33"/>
      <c r="QYI5" s="33"/>
      <c r="QYJ5" s="33"/>
      <c r="QYK5" s="33"/>
      <c r="QYL5" s="33"/>
      <c r="QYM5" s="33"/>
      <c r="QYN5" s="33"/>
      <c r="QYO5" s="33"/>
      <c r="QYP5" s="33"/>
      <c r="QYQ5" s="33"/>
      <c r="QYR5" s="33"/>
      <c r="QYS5" s="33"/>
      <c r="QYT5" s="33"/>
      <c r="QYU5" s="33"/>
      <c r="QYV5" s="33"/>
      <c r="QYW5" s="33"/>
      <c r="QYX5" s="33"/>
      <c r="QYY5" s="33"/>
      <c r="QYZ5" s="33"/>
      <c r="QZA5" s="33"/>
      <c r="QZB5" s="33"/>
      <c r="QZC5" s="33"/>
      <c r="QZD5" s="33"/>
      <c r="QZE5" s="33"/>
      <c r="QZF5" s="33"/>
      <c r="QZG5" s="33"/>
      <c r="QZH5" s="33"/>
      <c r="QZI5" s="33"/>
      <c r="QZJ5" s="33"/>
      <c r="QZK5" s="33"/>
      <c r="QZL5" s="33"/>
      <c r="QZM5" s="33"/>
      <c r="QZN5" s="33"/>
      <c r="QZO5" s="33"/>
      <c r="QZP5" s="33"/>
      <c r="QZQ5" s="33"/>
      <c r="QZR5" s="33"/>
      <c r="QZS5" s="33"/>
      <c r="QZT5" s="33"/>
      <c r="QZU5" s="33"/>
      <c r="QZV5" s="33"/>
      <c r="QZW5" s="33"/>
      <c r="QZX5" s="33"/>
      <c r="QZY5" s="33"/>
      <c r="QZZ5" s="33"/>
      <c r="RAA5" s="33"/>
      <c r="RAB5" s="33"/>
      <c r="RAC5" s="33"/>
      <c r="RAD5" s="33"/>
      <c r="RAE5" s="33"/>
      <c r="RAF5" s="33"/>
      <c r="RAG5" s="33"/>
      <c r="RAH5" s="33"/>
      <c r="RAI5" s="33"/>
      <c r="RAJ5" s="33"/>
      <c r="RAK5" s="33"/>
      <c r="RAL5" s="33"/>
      <c r="RAM5" s="33"/>
      <c r="RAN5" s="33"/>
      <c r="RAO5" s="33"/>
      <c r="RAP5" s="33"/>
      <c r="RAQ5" s="33"/>
      <c r="RAR5" s="33"/>
      <c r="RAS5" s="33"/>
      <c r="RAT5" s="33"/>
      <c r="RAU5" s="33"/>
      <c r="RAV5" s="33"/>
      <c r="RAW5" s="33"/>
      <c r="RAX5" s="33"/>
      <c r="RAY5" s="33"/>
      <c r="RAZ5" s="33"/>
      <c r="RBA5" s="33"/>
      <c r="RBB5" s="33"/>
      <c r="RBC5" s="33"/>
      <c r="RBD5" s="33"/>
      <c r="RBE5" s="33"/>
      <c r="RBF5" s="33"/>
      <c r="RBG5" s="33"/>
      <c r="RBH5" s="33"/>
      <c r="RBI5" s="33"/>
      <c r="RBJ5" s="33"/>
      <c r="RBK5" s="33"/>
      <c r="RBL5" s="33"/>
      <c r="RBM5" s="33"/>
      <c r="RBN5" s="33"/>
      <c r="RBO5" s="33"/>
      <c r="RBP5" s="33"/>
      <c r="RBQ5" s="33"/>
      <c r="RBR5" s="33"/>
      <c r="RBS5" s="33"/>
      <c r="RBT5" s="33"/>
      <c r="RBU5" s="33"/>
      <c r="RBV5" s="33"/>
      <c r="RBW5" s="33"/>
      <c r="RBX5" s="33"/>
      <c r="RBY5" s="33"/>
      <c r="RBZ5" s="33"/>
      <c r="RCA5" s="33"/>
      <c r="RCB5" s="33"/>
      <c r="RCC5" s="33"/>
      <c r="RCD5" s="33"/>
      <c r="RCE5" s="33"/>
      <c r="RCF5" s="33"/>
      <c r="RCG5" s="33"/>
      <c r="RCH5" s="33"/>
      <c r="RCI5" s="33"/>
      <c r="RCJ5" s="33"/>
      <c r="RCK5" s="33"/>
      <c r="RCL5" s="33"/>
      <c r="RCM5" s="33"/>
      <c r="RCN5" s="33"/>
      <c r="RCO5" s="33"/>
      <c r="RCP5" s="33"/>
      <c r="RCQ5" s="33"/>
      <c r="RCR5" s="33"/>
      <c r="RCS5" s="33"/>
      <c r="RCT5" s="33"/>
      <c r="RCU5" s="33"/>
      <c r="RCV5" s="33"/>
      <c r="RCW5" s="33"/>
      <c r="RCX5" s="33"/>
      <c r="RCY5" s="33"/>
      <c r="RCZ5" s="33"/>
      <c r="RDA5" s="33"/>
      <c r="RDB5" s="33"/>
      <c r="RDC5" s="33"/>
      <c r="RDD5" s="33"/>
      <c r="RDE5" s="33"/>
      <c r="RDF5" s="33"/>
      <c r="RDG5" s="33"/>
      <c r="RDH5" s="33"/>
      <c r="RDI5" s="33"/>
      <c r="RDJ5" s="33"/>
      <c r="RDK5" s="33"/>
      <c r="RDL5" s="33"/>
      <c r="RDM5" s="33"/>
      <c r="RDN5" s="33"/>
      <c r="RDO5" s="33"/>
      <c r="RDP5" s="33"/>
      <c r="RDQ5" s="33"/>
      <c r="RDR5" s="33"/>
      <c r="RDS5" s="33"/>
      <c r="RDT5" s="33"/>
      <c r="RDU5" s="33"/>
      <c r="RDV5" s="33"/>
      <c r="RDW5" s="33"/>
      <c r="RDX5" s="33"/>
      <c r="RDY5" s="33"/>
      <c r="RDZ5" s="33"/>
      <c r="REA5" s="33"/>
      <c r="REB5" s="33"/>
      <c r="REC5" s="33"/>
      <c r="RED5" s="33"/>
      <c r="REE5" s="33"/>
      <c r="REF5" s="33"/>
      <c r="REG5" s="33"/>
      <c r="REH5" s="33"/>
      <c r="REI5" s="33"/>
      <c r="REJ5" s="33"/>
      <c r="REK5" s="33"/>
      <c r="REL5" s="33"/>
      <c r="REM5" s="33"/>
      <c r="REN5" s="33"/>
      <c r="REO5" s="33"/>
      <c r="REP5" s="33"/>
      <c r="REQ5" s="33"/>
      <c r="RER5" s="33"/>
      <c r="RES5" s="33"/>
      <c r="RET5" s="33"/>
      <c r="REU5" s="33"/>
      <c r="REV5" s="33"/>
      <c r="REW5" s="33"/>
      <c r="REX5" s="33"/>
      <c r="REY5" s="33"/>
      <c r="REZ5" s="33"/>
      <c r="RFA5" s="33"/>
      <c r="RFB5" s="33"/>
      <c r="RFC5" s="33"/>
      <c r="RFD5" s="33"/>
      <c r="RFE5" s="33"/>
      <c r="RFF5" s="33"/>
      <c r="RFG5" s="33"/>
      <c r="RFH5" s="33"/>
      <c r="RFI5" s="33"/>
      <c r="RFJ5" s="33"/>
      <c r="RFK5" s="33"/>
      <c r="RFL5" s="33"/>
      <c r="RFM5" s="33"/>
      <c r="RFN5" s="33"/>
      <c r="RFO5" s="33"/>
      <c r="RFP5" s="33"/>
      <c r="RFQ5" s="33"/>
      <c r="RFR5" s="33"/>
      <c r="RFS5" s="33"/>
      <c r="RFT5" s="33"/>
      <c r="RFU5" s="33"/>
      <c r="RFV5" s="33"/>
      <c r="RFW5" s="33"/>
      <c r="RFX5" s="33"/>
      <c r="RFY5" s="33"/>
      <c r="RFZ5" s="33"/>
      <c r="RGA5" s="33"/>
      <c r="RGB5" s="33"/>
      <c r="RGC5" s="33"/>
      <c r="RGD5" s="33"/>
      <c r="RGE5" s="33"/>
      <c r="RGF5" s="33"/>
      <c r="RGG5" s="33"/>
      <c r="RGH5" s="33"/>
      <c r="RGI5" s="33"/>
      <c r="RGJ5" s="33"/>
      <c r="RGK5" s="33"/>
      <c r="RGL5" s="33"/>
      <c r="RGM5" s="33"/>
      <c r="RGN5" s="33"/>
      <c r="RGO5" s="33"/>
      <c r="RGP5" s="33"/>
      <c r="RGQ5" s="33"/>
      <c r="RGR5" s="33"/>
      <c r="RGS5" s="33"/>
      <c r="RGT5" s="33"/>
      <c r="RGU5" s="33"/>
      <c r="RGV5" s="33"/>
      <c r="RGW5" s="33"/>
      <c r="RGX5" s="33"/>
      <c r="RGY5" s="33"/>
      <c r="RGZ5" s="33"/>
      <c r="RHA5" s="33"/>
      <c r="RHB5" s="33"/>
      <c r="RHC5" s="33"/>
      <c r="RHD5" s="33"/>
      <c r="RHE5" s="33"/>
      <c r="RHF5" s="33"/>
      <c r="RHG5" s="33"/>
      <c r="RHH5" s="33"/>
      <c r="RHI5" s="33"/>
      <c r="RHJ5" s="33"/>
      <c r="RHK5" s="33"/>
      <c r="RHL5" s="33"/>
      <c r="RHM5" s="33"/>
      <c r="RHN5" s="33"/>
      <c r="RHO5" s="33"/>
      <c r="RHP5" s="33"/>
      <c r="RHQ5" s="33"/>
      <c r="RHR5" s="33"/>
      <c r="RHS5" s="33"/>
      <c r="RHT5" s="33"/>
      <c r="RHU5" s="33"/>
      <c r="RHV5" s="33"/>
      <c r="RHW5" s="33"/>
      <c r="RHX5" s="33"/>
      <c r="RHY5" s="33"/>
      <c r="RHZ5" s="33"/>
      <c r="RIA5" s="33"/>
      <c r="RIB5" s="33"/>
      <c r="RIC5" s="33"/>
      <c r="RID5" s="33"/>
      <c r="RIE5" s="33"/>
      <c r="RIF5" s="33"/>
      <c r="RIG5" s="33"/>
      <c r="RIH5" s="33"/>
      <c r="RII5" s="33"/>
      <c r="RIJ5" s="33"/>
      <c r="RIK5" s="33"/>
      <c r="RIL5" s="33"/>
      <c r="RIM5" s="33"/>
      <c r="RIN5" s="33"/>
      <c r="RIO5" s="33"/>
      <c r="RIP5" s="33"/>
      <c r="RIQ5" s="33"/>
      <c r="RIR5" s="33"/>
      <c r="RIS5" s="33"/>
      <c r="RIT5" s="33"/>
      <c r="RIU5" s="33"/>
      <c r="RIV5" s="33"/>
      <c r="RIW5" s="33"/>
      <c r="RIX5" s="33"/>
      <c r="RIY5" s="33"/>
      <c r="RIZ5" s="33"/>
      <c r="RJA5" s="33"/>
      <c r="RJB5" s="33"/>
      <c r="RJC5" s="33"/>
      <c r="RJD5" s="33"/>
      <c r="RJE5" s="33"/>
      <c r="RJF5" s="33"/>
      <c r="RJG5" s="33"/>
      <c r="RJH5" s="33"/>
      <c r="RJI5" s="33"/>
      <c r="RJJ5" s="33"/>
      <c r="RJK5" s="33"/>
      <c r="RJL5" s="33"/>
      <c r="RJM5" s="33"/>
      <c r="RJN5" s="33"/>
      <c r="RJO5" s="33"/>
      <c r="RJP5" s="33"/>
      <c r="RJQ5" s="33"/>
      <c r="RJR5" s="33"/>
      <c r="RJS5" s="33"/>
      <c r="RJT5" s="33"/>
      <c r="RJU5" s="33"/>
      <c r="RJV5" s="33"/>
      <c r="RJW5" s="33"/>
      <c r="RJX5" s="33"/>
      <c r="RJY5" s="33"/>
      <c r="RJZ5" s="33"/>
      <c r="RKA5" s="33"/>
      <c r="RKB5" s="33"/>
      <c r="RKC5" s="33"/>
      <c r="RKD5" s="33"/>
      <c r="RKE5" s="33"/>
      <c r="RKF5" s="33"/>
      <c r="RKG5" s="33"/>
      <c r="RKH5" s="33"/>
      <c r="RKI5" s="33"/>
      <c r="RKJ5" s="33"/>
      <c r="RKK5" s="33"/>
      <c r="RKL5" s="33"/>
      <c r="RKM5" s="33"/>
      <c r="RKN5" s="33"/>
      <c r="RKO5" s="33"/>
      <c r="RKP5" s="33"/>
      <c r="RKQ5" s="33"/>
      <c r="RKR5" s="33"/>
      <c r="RKS5" s="33"/>
      <c r="RKT5" s="33"/>
      <c r="RKU5" s="33"/>
      <c r="RKV5" s="33"/>
      <c r="RKW5" s="33"/>
      <c r="RKX5" s="33"/>
      <c r="RKY5" s="33"/>
      <c r="RKZ5" s="33"/>
      <c r="RLA5" s="33"/>
      <c r="RLB5" s="33"/>
      <c r="RLC5" s="33"/>
      <c r="RLD5" s="33"/>
      <c r="RLE5" s="33"/>
      <c r="RLF5" s="33"/>
      <c r="RLG5" s="33"/>
      <c r="RLH5" s="33"/>
      <c r="RLI5" s="33"/>
      <c r="RLJ5" s="33"/>
      <c r="RLK5" s="33"/>
      <c r="RLL5" s="33"/>
      <c r="RLM5" s="33"/>
      <c r="RLN5" s="33"/>
      <c r="RLO5" s="33"/>
      <c r="RLP5" s="33"/>
      <c r="RLQ5" s="33"/>
      <c r="RLR5" s="33"/>
      <c r="RLS5" s="33"/>
      <c r="RLT5" s="33"/>
      <c r="RLU5" s="33"/>
      <c r="RLV5" s="33"/>
      <c r="RLW5" s="33"/>
      <c r="RLX5" s="33"/>
      <c r="RLY5" s="33"/>
      <c r="RLZ5" s="33"/>
      <c r="RMA5" s="33"/>
      <c r="RMB5" s="33"/>
      <c r="RMC5" s="33"/>
      <c r="RMD5" s="33"/>
      <c r="RME5" s="33"/>
      <c r="RMF5" s="33"/>
      <c r="RMG5" s="33"/>
      <c r="RMH5" s="33"/>
      <c r="RMI5" s="33"/>
      <c r="RMJ5" s="33"/>
      <c r="RMK5" s="33"/>
      <c r="RML5" s="33"/>
      <c r="RMM5" s="33"/>
      <c r="RMN5" s="33"/>
      <c r="RMO5" s="33"/>
      <c r="RMP5" s="33"/>
      <c r="RMQ5" s="33"/>
      <c r="RMR5" s="33"/>
      <c r="RMS5" s="33"/>
      <c r="RMT5" s="33"/>
      <c r="RMU5" s="33"/>
      <c r="RMV5" s="33"/>
      <c r="RMW5" s="33"/>
      <c r="RMX5" s="33"/>
      <c r="RMY5" s="33"/>
      <c r="RMZ5" s="33"/>
      <c r="RNA5" s="33"/>
      <c r="RNB5" s="33"/>
      <c r="RNC5" s="33"/>
      <c r="RND5" s="33"/>
      <c r="RNE5" s="33"/>
      <c r="RNF5" s="33"/>
      <c r="RNG5" s="33"/>
      <c r="RNH5" s="33"/>
      <c r="RNI5" s="33"/>
      <c r="RNJ5" s="33"/>
      <c r="RNK5" s="33"/>
      <c r="RNL5" s="33"/>
      <c r="RNM5" s="33"/>
      <c r="RNN5" s="33"/>
      <c r="RNO5" s="33"/>
      <c r="RNP5" s="33"/>
      <c r="RNQ5" s="33"/>
      <c r="RNR5" s="33"/>
      <c r="RNS5" s="33"/>
      <c r="RNT5" s="33"/>
      <c r="RNU5" s="33"/>
      <c r="RNV5" s="33"/>
      <c r="RNW5" s="33"/>
      <c r="RNX5" s="33"/>
      <c r="RNY5" s="33"/>
      <c r="RNZ5" s="33"/>
      <c r="ROA5" s="33"/>
      <c r="ROB5" s="33"/>
      <c r="ROC5" s="33"/>
      <c r="ROD5" s="33"/>
      <c r="ROE5" s="33"/>
      <c r="ROF5" s="33"/>
      <c r="ROG5" s="33"/>
      <c r="ROH5" s="33"/>
      <c r="ROI5" s="33"/>
      <c r="ROJ5" s="33"/>
      <c r="ROK5" s="33"/>
      <c r="ROL5" s="33"/>
      <c r="ROM5" s="33"/>
      <c r="RON5" s="33"/>
      <c r="ROO5" s="33"/>
      <c r="ROP5" s="33"/>
      <c r="ROQ5" s="33"/>
      <c r="ROR5" s="33"/>
      <c r="ROS5" s="33"/>
      <c r="ROT5" s="33"/>
      <c r="ROU5" s="33"/>
      <c r="ROV5" s="33"/>
      <c r="ROW5" s="33"/>
      <c r="ROX5" s="33"/>
      <c r="ROY5" s="33"/>
      <c r="ROZ5" s="33"/>
      <c r="RPA5" s="33"/>
      <c r="RPB5" s="33"/>
      <c r="RPC5" s="33"/>
      <c r="RPD5" s="33"/>
      <c r="RPE5" s="33"/>
      <c r="RPF5" s="33"/>
      <c r="RPG5" s="33"/>
      <c r="RPH5" s="33"/>
      <c r="RPI5" s="33"/>
      <c r="RPJ5" s="33"/>
      <c r="RPK5" s="33"/>
      <c r="RPL5" s="33"/>
      <c r="RPM5" s="33"/>
      <c r="RPN5" s="33"/>
      <c r="RPO5" s="33"/>
      <c r="RPP5" s="33"/>
      <c r="RPQ5" s="33"/>
      <c r="RPR5" s="33"/>
      <c r="RPS5" s="33"/>
      <c r="RPT5" s="33"/>
      <c r="RPU5" s="33"/>
      <c r="RPV5" s="33"/>
      <c r="RPW5" s="33"/>
      <c r="RPX5" s="33"/>
      <c r="RPY5" s="33"/>
      <c r="RPZ5" s="33"/>
      <c r="RQA5" s="33"/>
      <c r="RQB5" s="33"/>
      <c r="RQC5" s="33"/>
      <c r="RQD5" s="33"/>
      <c r="RQE5" s="33"/>
      <c r="RQF5" s="33"/>
      <c r="RQG5" s="33"/>
      <c r="RQH5" s="33"/>
      <c r="RQI5" s="33"/>
      <c r="RQJ5" s="33"/>
      <c r="RQK5" s="33"/>
      <c r="RQL5" s="33"/>
      <c r="RQM5" s="33"/>
      <c r="RQN5" s="33"/>
      <c r="RQO5" s="33"/>
      <c r="RQP5" s="33"/>
      <c r="RQQ5" s="33"/>
      <c r="RQR5" s="33"/>
      <c r="RQS5" s="33"/>
      <c r="RQT5" s="33"/>
      <c r="RQU5" s="33"/>
      <c r="RQV5" s="33"/>
      <c r="RQW5" s="33"/>
      <c r="RQX5" s="33"/>
      <c r="RQY5" s="33"/>
      <c r="RQZ5" s="33"/>
      <c r="RRA5" s="33"/>
      <c r="RRB5" s="33"/>
      <c r="RRC5" s="33"/>
      <c r="RRD5" s="33"/>
      <c r="RRE5" s="33"/>
      <c r="RRF5" s="33"/>
      <c r="RRG5" s="33"/>
      <c r="RRH5" s="33"/>
      <c r="RRI5" s="33"/>
      <c r="RRJ5" s="33"/>
      <c r="RRK5" s="33"/>
      <c r="RRL5" s="33"/>
      <c r="RRM5" s="33"/>
      <c r="RRN5" s="33"/>
      <c r="RRO5" s="33"/>
      <c r="RRP5" s="33"/>
      <c r="RRQ5" s="33"/>
      <c r="RRR5" s="33"/>
      <c r="RRS5" s="33"/>
      <c r="RRT5" s="33"/>
      <c r="RRU5" s="33"/>
      <c r="RRV5" s="33"/>
      <c r="RRW5" s="33"/>
      <c r="RRX5" s="33"/>
      <c r="RRY5" s="33"/>
      <c r="RRZ5" s="33"/>
      <c r="RSA5" s="33"/>
      <c r="RSB5" s="33"/>
      <c r="RSC5" s="33"/>
      <c r="RSD5" s="33"/>
      <c r="RSE5" s="33"/>
      <c r="RSF5" s="33"/>
      <c r="RSG5" s="33"/>
      <c r="RSH5" s="33"/>
      <c r="RSI5" s="33"/>
      <c r="RSJ5" s="33"/>
      <c r="RSK5" s="33"/>
      <c r="RSL5" s="33"/>
      <c r="RSM5" s="33"/>
      <c r="RSN5" s="33"/>
      <c r="RSO5" s="33"/>
      <c r="RSP5" s="33"/>
      <c r="RSQ5" s="33"/>
      <c r="RSR5" s="33"/>
      <c r="RSS5" s="33"/>
      <c r="RST5" s="33"/>
      <c r="RSU5" s="33"/>
      <c r="RSV5" s="33"/>
      <c r="RSW5" s="33"/>
      <c r="RSX5" s="33"/>
      <c r="RSY5" s="33"/>
      <c r="RSZ5" s="33"/>
      <c r="RTA5" s="33"/>
      <c r="RTB5" s="33"/>
      <c r="RTC5" s="33"/>
      <c r="RTD5" s="33"/>
      <c r="RTE5" s="33"/>
      <c r="RTF5" s="33"/>
      <c r="RTG5" s="33"/>
      <c r="RTH5" s="33"/>
      <c r="RTI5" s="33"/>
      <c r="RTJ5" s="33"/>
      <c r="RTK5" s="33"/>
      <c r="RTL5" s="33"/>
      <c r="RTM5" s="33"/>
      <c r="RTN5" s="33"/>
      <c r="RTO5" s="33"/>
      <c r="RTP5" s="33"/>
      <c r="RTQ5" s="33"/>
      <c r="RTR5" s="33"/>
      <c r="RTS5" s="33"/>
      <c r="RTT5" s="33"/>
      <c r="RTU5" s="33"/>
      <c r="RTV5" s="33"/>
      <c r="RTW5" s="33"/>
      <c r="RTX5" s="33"/>
      <c r="RTY5" s="33"/>
      <c r="RTZ5" s="33"/>
      <c r="RUA5" s="33"/>
      <c r="RUB5" s="33"/>
      <c r="RUC5" s="33"/>
      <c r="RUD5" s="33"/>
      <c r="RUE5" s="33"/>
      <c r="RUF5" s="33"/>
      <c r="RUG5" s="33"/>
      <c r="RUH5" s="33"/>
      <c r="RUI5" s="33"/>
      <c r="RUJ5" s="33"/>
      <c r="RUK5" s="33"/>
      <c r="RUL5" s="33"/>
      <c r="RUM5" s="33"/>
      <c r="RUN5" s="33"/>
      <c r="RUO5" s="33"/>
      <c r="RUP5" s="33"/>
      <c r="RUQ5" s="33"/>
      <c r="RUR5" s="33"/>
      <c r="RUS5" s="33"/>
      <c r="RUT5" s="33"/>
      <c r="RUU5" s="33"/>
      <c r="RUV5" s="33"/>
      <c r="RUW5" s="33"/>
      <c r="RUX5" s="33"/>
      <c r="RUY5" s="33"/>
      <c r="RUZ5" s="33"/>
      <c r="RVA5" s="33"/>
      <c r="RVB5" s="33"/>
      <c r="RVC5" s="33"/>
      <c r="RVD5" s="33"/>
      <c r="RVE5" s="33"/>
      <c r="RVF5" s="33"/>
      <c r="RVG5" s="33"/>
      <c r="RVH5" s="33"/>
      <c r="RVI5" s="33"/>
      <c r="RVJ5" s="33"/>
      <c r="RVK5" s="33"/>
      <c r="RVL5" s="33"/>
      <c r="RVM5" s="33"/>
      <c r="RVN5" s="33"/>
      <c r="RVO5" s="33"/>
      <c r="RVP5" s="33"/>
      <c r="RVQ5" s="33"/>
      <c r="RVR5" s="33"/>
      <c r="RVS5" s="33"/>
      <c r="RVT5" s="33"/>
      <c r="RVU5" s="33"/>
      <c r="RVV5" s="33"/>
      <c r="RVW5" s="33"/>
      <c r="RVX5" s="33"/>
      <c r="RVY5" s="33"/>
      <c r="RVZ5" s="33"/>
      <c r="RWA5" s="33"/>
      <c r="RWB5" s="33"/>
      <c r="RWC5" s="33"/>
      <c r="RWD5" s="33"/>
      <c r="RWE5" s="33"/>
      <c r="RWF5" s="33"/>
      <c r="RWG5" s="33"/>
      <c r="RWH5" s="33"/>
      <c r="RWI5" s="33"/>
      <c r="RWJ5" s="33"/>
      <c r="RWK5" s="33"/>
      <c r="RWL5" s="33"/>
      <c r="RWM5" s="33"/>
      <c r="RWN5" s="33"/>
      <c r="RWO5" s="33"/>
      <c r="RWP5" s="33"/>
      <c r="RWQ5" s="33"/>
      <c r="RWR5" s="33"/>
      <c r="RWS5" s="33"/>
      <c r="RWT5" s="33"/>
      <c r="RWU5" s="33"/>
      <c r="RWV5" s="33"/>
      <c r="RWW5" s="33"/>
      <c r="RWX5" s="33"/>
      <c r="RWY5" s="33"/>
      <c r="RWZ5" s="33"/>
      <c r="RXA5" s="33"/>
      <c r="RXB5" s="33"/>
      <c r="RXC5" s="33"/>
      <c r="RXD5" s="33"/>
      <c r="RXE5" s="33"/>
      <c r="RXF5" s="33"/>
      <c r="RXG5" s="33"/>
      <c r="RXH5" s="33"/>
      <c r="RXI5" s="33"/>
      <c r="RXJ5" s="33"/>
      <c r="RXK5" s="33"/>
      <c r="RXL5" s="33"/>
      <c r="RXM5" s="33"/>
      <c r="RXN5" s="33"/>
      <c r="RXO5" s="33"/>
      <c r="RXP5" s="33"/>
      <c r="RXQ5" s="33"/>
      <c r="RXR5" s="33"/>
      <c r="RXS5" s="33"/>
      <c r="RXT5" s="33"/>
      <c r="RXU5" s="33"/>
      <c r="RXV5" s="33"/>
      <c r="RXW5" s="33"/>
      <c r="RXX5" s="33"/>
      <c r="RXY5" s="33"/>
      <c r="RXZ5" s="33"/>
      <c r="RYA5" s="33"/>
      <c r="RYB5" s="33"/>
      <c r="RYC5" s="33"/>
      <c r="RYD5" s="33"/>
      <c r="RYE5" s="33"/>
      <c r="RYF5" s="33"/>
      <c r="RYG5" s="33"/>
      <c r="RYH5" s="33"/>
      <c r="RYI5" s="33"/>
      <c r="RYJ5" s="33"/>
      <c r="RYK5" s="33"/>
      <c r="RYL5" s="33"/>
      <c r="RYM5" s="33"/>
      <c r="RYN5" s="33"/>
      <c r="RYO5" s="33"/>
      <c r="RYP5" s="33"/>
      <c r="RYQ5" s="33"/>
      <c r="RYR5" s="33"/>
      <c r="RYS5" s="33"/>
      <c r="RYT5" s="33"/>
      <c r="RYU5" s="33"/>
      <c r="RYV5" s="33"/>
      <c r="RYW5" s="33"/>
      <c r="RYX5" s="33"/>
      <c r="RYY5" s="33"/>
      <c r="RYZ5" s="33"/>
      <c r="RZA5" s="33"/>
      <c r="RZB5" s="33"/>
      <c r="RZC5" s="33"/>
      <c r="RZD5" s="33"/>
      <c r="RZE5" s="33"/>
      <c r="RZF5" s="33"/>
      <c r="RZG5" s="33"/>
      <c r="RZH5" s="33"/>
      <c r="RZI5" s="33"/>
      <c r="RZJ5" s="33"/>
      <c r="RZK5" s="33"/>
      <c r="RZL5" s="33"/>
      <c r="RZM5" s="33"/>
      <c r="RZN5" s="33"/>
      <c r="RZO5" s="33"/>
      <c r="RZP5" s="33"/>
      <c r="RZQ5" s="33"/>
      <c r="RZR5" s="33"/>
      <c r="RZS5" s="33"/>
      <c r="RZT5" s="33"/>
      <c r="RZU5" s="33"/>
      <c r="RZV5" s="33"/>
      <c r="RZW5" s="33"/>
      <c r="RZX5" s="33"/>
      <c r="RZY5" s="33"/>
      <c r="RZZ5" s="33"/>
      <c r="SAA5" s="33"/>
      <c r="SAB5" s="33"/>
      <c r="SAC5" s="33"/>
      <c r="SAD5" s="33"/>
      <c r="SAE5" s="33"/>
      <c r="SAF5" s="33"/>
      <c r="SAG5" s="33"/>
      <c r="SAH5" s="33"/>
      <c r="SAI5" s="33"/>
      <c r="SAJ5" s="33"/>
      <c r="SAK5" s="33"/>
      <c r="SAL5" s="33"/>
      <c r="SAM5" s="33"/>
      <c r="SAN5" s="33"/>
      <c r="SAO5" s="33"/>
      <c r="SAP5" s="33"/>
      <c r="SAQ5" s="33"/>
      <c r="SAR5" s="33"/>
      <c r="SAS5" s="33"/>
      <c r="SAT5" s="33"/>
      <c r="SAU5" s="33"/>
      <c r="SAV5" s="33"/>
      <c r="SAW5" s="33"/>
      <c r="SAX5" s="33"/>
      <c r="SAY5" s="33"/>
      <c r="SAZ5" s="33"/>
      <c r="SBA5" s="33"/>
      <c r="SBB5" s="33"/>
      <c r="SBC5" s="33"/>
      <c r="SBD5" s="33"/>
      <c r="SBE5" s="33"/>
      <c r="SBF5" s="33"/>
      <c r="SBG5" s="33"/>
      <c r="SBH5" s="33"/>
      <c r="SBI5" s="33"/>
      <c r="SBJ5" s="33"/>
      <c r="SBK5" s="33"/>
      <c r="SBL5" s="33"/>
      <c r="SBM5" s="33"/>
      <c r="SBN5" s="33"/>
      <c r="SBO5" s="33"/>
      <c r="SBP5" s="33"/>
      <c r="SBQ5" s="33"/>
      <c r="SBR5" s="33"/>
      <c r="SBS5" s="33"/>
      <c r="SBT5" s="33"/>
      <c r="SBU5" s="33"/>
      <c r="SBV5" s="33"/>
      <c r="SBW5" s="33"/>
      <c r="SBX5" s="33"/>
      <c r="SBY5" s="33"/>
      <c r="SBZ5" s="33"/>
      <c r="SCA5" s="33"/>
      <c r="SCB5" s="33"/>
      <c r="SCC5" s="33"/>
      <c r="SCD5" s="33"/>
      <c r="SCE5" s="33"/>
      <c r="SCF5" s="33"/>
      <c r="SCG5" s="33"/>
      <c r="SCH5" s="33"/>
      <c r="SCI5" s="33"/>
      <c r="SCJ5" s="33"/>
      <c r="SCK5" s="33"/>
      <c r="SCL5" s="33"/>
      <c r="SCM5" s="33"/>
      <c r="SCN5" s="33"/>
      <c r="SCO5" s="33"/>
      <c r="SCP5" s="33"/>
      <c r="SCQ5" s="33"/>
      <c r="SCR5" s="33"/>
      <c r="SCS5" s="33"/>
      <c r="SCT5" s="33"/>
      <c r="SCU5" s="33"/>
      <c r="SCV5" s="33"/>
      <c r="SCW5" s="33"/>
      <c r="SCX5" s="33"/>
      <c r="SCY5" s="33"/>
      <c r="SCZ5" s="33"/>
      <c r="SDA5" s="33"/>
      <c r="SDB5" s="33"/>
      <c r="SDC5" s="33"/>
      <c r="SDD5" s="33"/>
      <c r="SDE5" s="33"/>
      <c r="SDF5" s="33"/>
      <c r="SDG5" s="33"/>
      <c r="SDH5" s="33"/>
      <c r="SDI5" s="33"/>
      <c r="SDJ5" s="33"/>
      <c r="SDK5" s="33"/>
      <c r="SDL5" s="33"/>
      <c r="SDM5" s="33"/>
      <c r="SDN5" s="33"/>
      <c r="SDO5" s="33"/>
      <c r="SDP5" s="33"/>
      <c r="SDQ5" s="33"/>
      <c r="SDR5" s="33"/>
      <c r="SDS5" s="33"/>
      <c r="SDT5" s="33"/>
      <c r="SDU5" s="33"/>
      <c r="SDV5" s="33"/>
      <c r="SDW5" s="33"/>
      <c r="SDX5" s="33"/>
      <c r="SDY5" s="33"/>
      <c r="SDZ5" s="33"/>
      <c r="SEA5" s="33"/>
      <c r="SEB5" s="33"/>
      <c r="SEC5" s="33"/>
      <c r="SED5" s="33"/>
      <c r="SEE5" s="33"/>
      <c r="SEF5" s="33"/>
      <c r="SEG5" s="33"/>
      <c r="SEH5" s="33"/>
      <c r="SEI5" s="33"/>
      <c r="SEJ5" s="33"/>
      <c r="SEK5" s="33"/>
      <c r="SEL5" s="33"/>
      <c r="SEM5" s="33"/>
      <c r="SEN5" s="33"/>
      <c r="SEO5" s="33"/>
      <c r="SEP5" s="33"/>
      <c r="SEQ5" s="33"/>
      <c r="SER5" s="33"/>
      <c r="SES5" s="33"/>
      <c r="SET5" s="33"/>
      <c r="SEU5" s="33"/>
      <c r="SEV5" s="33"/>
      <c r="SEW5" s="33"/>
      <c r="SEX5" s="33"/>
      <c r="SEY5" s="33"/>
      <c r="SEZ5" s="33"/>
      <c r="SFA5" s="33"/>
      <c r="SFB5" s="33"/>
      <c r="SFC5" s="33"/>
      <c r="SFD5" s="33"/>
      <c r="SFE5" s="33"/>
      <c r="SFF5" s="33"/>
      <c r="SFG5" s="33"/>
      <c r="SFH5" s="33"/>
      <c r="SFI5" s="33"/>
      <c r="SFJ5" s="33"/>
      <c r="SFK5" s="33"/>
      <c r="SFL5" s="33"/>
      <c r="SFM5" s="33"/>
      <c r="SFN5" s="33"/>
      <c r="SFO5" s="33"/>
      <c r="SFP5" s="33"/>
      <c r="SFQ5" s="33"/>
      <c r="SFR5" s="33"/>
      <c r="SFS5" s="33"/>
      <c r="SFT5" s="33"/>
      <c r="SFU5" s="33"/>
      <c r="SFV5" s="33"/>
      <c r="SFW5" s="33"/>
      <c r="SFX5" s="33"/>
      <c r="SFY5" s="33"/>
      <c r="SFZ5" s="33"/>
      <c r="SGA5" s="33"/>
      <c r="SGB5" s="33"/>
      <c r="SGC5" s="33"/>
      <c r="SGD5" s="33"/>
      <c r="SGE5" s="33"/>
      <c r="SGF5" s="33"/>
      <c r="SGG5" s="33"/>
      <c r="SGH5" s="33"/>
      <c r="SGI5" s="33"/>
      <c r="SGJ5" s="33"/>
      <c r="SGK5" s="33"/>
      <c r="SGL5" s="33"/>
      <c r="SGM5" s="33"/>
      <c r="SGN5" s="33"/>
      <c r="SGO5" s="33"/>
      <c r="SGP5" s="33"/>
      <c r="SGQ5" s="33"/>
      <c r="SGR5" s="33"/>
      <c r="SGS5" s="33"/>
      <c r="SGT5" s="33"/>
      <c r="SGU5" s="33"/>
      <c r="SGV5" s="33"/>
      <c r="SGW5" s="33"/>
      <c r="SGX5" s="33"/>
      <c r="SGY5" s="33"/>
      <c r="SGZ5" s="33"/>
      <c r="SHA5" s="33"/>
      <c r="SHB5" s="33"/>
      <c r="SHC5" s="33"/>
      <c r="SHD5" s="33"/>
      <c r="SHE5" s="33"/>
      <c r="SHF5" s="33"/>
      <c r="SHG5" s="33"/>
      <c r="SHH5" s="33"/>
      <c r="SHI5" s="33"/>
      <c r="SHJ5" s="33"/>
      <c r="SHK5" s="33"/>
      <c r="SHL5" s="33"/>
      <c r="SHM5" s="33"/>
      <c r="SHN5" s="33"/>
      <c r="SHO5" s="33"/>
      <c r="SHP5" s="33"/>
      <c r="SHQ5" s="33"/>
      <c r="SHR5" s="33"/>
      <c r="SHS5" s="33"/>
      <c r="SHT5" s="33"/>
      <c r="SHU5" s="33"/>
      <c r="SHV5" s="33"/>
      <c r="SHW5" s="33"/>
      <c r="SHX5" s="33"/>
      <c r="SHY5" s="33"/>
      <c r="SHZ5" s="33"/>
      <c r="SIA5" s="33"/>
      <c r="SIB5" s="33"/>
      <c r="SIC5" s="33"/>
      <c r="SID5" s="33"/>
      <c r="SIE5" s="33"/>
      <c r="SIF5" s="33"/>
      <c r="SIG5" s="33"/>
      <c r="SIH5" s="33"/>
      <c r="SII5" s="33"/>
      <c r="SIJ5" s="33"/>
      <c r="SIK5" s="33"/>
      <c r="SIL5" s="33"/>
      <c r="SIM5" s="33"/>
      <c r="SIN5" s="33"/>
      <c r="SIO5" s="33"/>
      <c r="SIP5" s="33"/>
      <c r="SIQ5" s="33"/>
      <c r="SIR5" s="33"/>
      <c r="SIS5" s="33"/>
      <c r="SIT5" s="33"/>
      <c r="SIU5" s="33"/>
      <c r="SIV5" s="33"/>
      <c r="SIW5" s="33"/>
      <c r="SIX5" s="33"/>
      <c r="SIY5" s="33"/>
      <c r="SIZ5" s="33"/>
      <c r="SJA5" s="33"/>
      <c r="SJB5" s="33"/>
      <c r="SJC5" s="33"/>
      <c r="SJD5" s="33"/>
      <c r="SJE5" s="33"/>
      <c r="SJF5" s="33"/>
      <c r="SJG5" s="33"/>
      <c r="SJH5" s="33"/>
      <c r="SJI5" s="33"/>
      <c r="SJJ5" s="33"/>
      <c r="SJK5" s="33"/>
      <c r="SJL5" s="33"/>
      <c r="SJM5" s="33"/>
      <c r="SJN5" s="33"/>
      <c r="SJO5" s="33"/>
      <c r="SJP5" s="33"/>
      <c r="SJQ5" s="33"/>
      <c r="SJR5" s="33"/>
      <c r="SJS5" s="33"/>
      <c r="SJT5" s="33"/>
      <c r="SJU5" s="33"/>
      <c r="SJV5" s="33"/>
      <c r="SJW5" s="33"/>
      <c r="SJX5" s="33"/>
      <c r="SJY5" s="33"/>
      <c r="SJZ5" s="33"/>
      <c r="SKA5" s="33"/>
      <c r="SKB5" s="33"/>
      <c r="SKC5" s="33"/>
      <c r="SKD5" s="33"/>
      <c r="SKE5" s="33"/>
      <c r="SKF5" s="33"/>
      <c r="SKG5" s="33"/>
      <c r="SKH5" s="33"/>
      <c r="SKI5" s="33"/>
      <c r="SKJ5" s="33"/>
      <c r="SKK5" s="33"/>
      <c r="SKL5" s="33"/>
      <c r="SKM5" s="33"/>
      <c r="SKN5" s="33"/>
      <c r="SKO5" s="33"/>
      <c r="SKP5" s="33"/>
      <c r="SKQ5" s="33"/>
      <c r="SKR5" s="33"/>
      <c r="SKS5" s="33"/>
      <c r="SKT5" s="33"/>
      <c r="SKU5" s="33"/>
      <c r="SKV5" s="33"/>
      <c r="SKW5" s="33"/>
      <c r="SKX5" s="33"/>
      <c r="SKY5" s="33"/>
      <c r="SKZ5" s="33"/>
      <c r="SLA5" s="33"/>
      <c r="SLB5" s="33"/>
      <c r="SLC5" s="33"/>
      <c r="SLD5" s="33"/>
      <c r="SLE5" s="33"/>
      <c r="SLF5" s="33"/>
      <c r="SLG5" s="33"/>
      <c r="SLH5" s="33"/>
      <c r="SLI5" s="33"/>
      <c r="SLJ5" s="33"/>
      <c r="SLK5" s="33"/>
      <c r="SLL5" s="33"/>
      <c r="SLM5" s="33"/>
      <c r="SLN5" s="33"/>
      <c r="SLO5" s="33"/>
      <c r="SLP5" s="33"/>
      <c r="SLQ5" s="33"/>
      <c r="SLR5" s="33"/>
      <c r="SLS5" s="33"/>
      <c r="SLT5" s="33"/>
      <c r="SLU5" s="33"/>
      <c r="SLV5" s="33"/>
      <c r="SLW5" s="33"/>
      <c r="SLX5" s="33"/>
      <c r="SLY5" s="33"/>
      <c r="SLZ5" s="33"/>
      <c r="SMA5" s="33"/>
      <c r="SMB5" s="33"/>
      <c r="SMC5" s="33"/>
      <c r="SMD5" s="33"/>
      <c r="SME5" s="33"/>
      <c r="SMF5" s="33"/>
      <c r="SMG5" s="33"/>
      <c r="SMH5" s="33"/>
      <c r="SMI5" s="33"/>
      <c r="SMJ5" s="33"/>
      <c r="SMK5" s="33"/>
      <c r="SML5" s="33"/>
      <c r="SMM5" s="33"/>
      <c r="SMN5" s="33"/>
      <c r="SMO5" s="33"/>
      <c r="SMP5" s="33"/>
      <c r="SMQ5" s="33"/>
      <c r="SMR5" s="33"/>
      <c r="SMS5" s="33"/>
      <c r="SMT5" s="33"/>
      <c r="SMU5" s="33"/>
      <c r="SMV5" s="33"/>
      <c r="SMW5" s="33"/>
      <c r="SMX5" s="33"/>
      <c r="SMY5" s="33"/>
      <c r="SMZ5" s="33"/>
      <c r="SNA5" s="33"/>
      <c r="SNB5" s="33"/>
      <c r="SNC5" s="33"/>
      <c r="SND5" s="33"/>
      <c r="SNE5" s="33"/>
      <c r="SNF5" s="33"/>
      <c r="SNG5" s="33"/>
      <c r="SNH5" s="33"/>
      <c r="SNI5" s="33"/>
      <c r="SNJ5" s="33"/>
      <c r="SNK5" s="33"/>
      <c r="SNL5" s="33"/>
      <c r="SNM5" s="33"/>
      <c r="SNN5" s="33"/>
      <c r="SNO5" s="33"/>
      <c r="SNP5" s="33"/>
      <c r="SNQ5" s="33"/>
      <c r="SNR5" s="33"/>
      <c r="SNS5" s="33"/>
      <c r="SNT5" s="33"/>
      <c r="SNU5" s="33"/>
      <c r="SNV5" s="33"/>
      <c r="SNW5" s="33"/>
      <c r="SNX5" s="33"/>
      <c r="SNY5" s="33"/>
      <c r="SNZ5" s="33"/>
      <c r="SOA5" s="33"/>
      <c r="SOB5" s="33"/>
      <c r="SOC5" s="33"/>
      <c r="SOD5" s="33"/>
      <c r="SOE5" s="33"/>
      <c r="SOF5" s="33"/>
      <c r="SOG5" s="33"/>
      <c r="SOH5" s="33"/>
      <c r="SOI5" s="33"/>
      <c r="SOJ5" s="33"/>
      <c r="SOK5" s="33"/>
      <c r="SOL5" s="33"/>
      <c r="SOM5" s="33"/>
      <c r="SON5" s="33"/>
      <c r="SOO5" s="33"/>
      <c r="SOP5" s="33"/>
      <c r="SOQ5" s="33"/>
      <c r="SOR5" s="33"/>
      <c r="SOS5" s="33"/>
      <c r="SOT5" s="33"/>
      <c r="SOU5" s="33"/>
      <c r="SOV5" s="33"/>
      <c r="SOW5" s="33"/>
      <c r="SOX5" s="33"/>
      <c r="SOY5" s="33"/>
      <c r="SOZ5" s="33"/>
      <c r="SPA5" s="33"/>
      <c r="SPB5" s="33"/>
      <c r="SPC5" s="33"/>
      <c r="SPD5" s="33"/>
      <c r="SPE5" s="33"/>
      <c r="SPF5" s="33"/>
      <c r="SPG5" s="33"/>
      <c r="SPH5" s="33"/>
      <c r="SPI5" s="33"/>
      <c r="SPJ5" s="33"/>
      <c r="SPK5" s="33"/>
      <c r="SPL5" s="33"/>
      <c r="SPM5" s="33"/>
      <c r="SPN5" s="33"/>
      <c r="SPO5" s="33"/>
      <c r="SPP5" s="33"/>
      <c r="SPQ5" s="33"/>
      <c r="SPR5" s="33"/>
      <c r="SPS5" s="33"/>
      <c r="SPT5" s="33"/>
      <c r="SPU5" s="33"/>
      <c r="SPV5" s="33"/>
      <c r="SPW5" s="33"/>
      <c r="SPX5" s="33"/>
      <c r="SPY5" s="33"/>
      <c r="SPZ5" s="33"/>
      <c r="SQA5" s="33"/>
      <c r="SQB5" s="33"/>
      <c r="SQC5" s="33"/>
      <c r="SQD5" s="33"/>
      <c r="SQE5" s="33"/>
      <c r="SQF5" s="33"/>
      <c r="SQG5" s="33"/>
      <c r="SQH5" s="33"/>
      <c r="SQI5" s="33"/>
      <c r="SQJ5" s="33"/>
      <c r="SQK5" s="33"/>
      <c r="SQL5" s="33"/>
      <c r="SQM5" s="33"/>
      <c r="SQN5" s="33"/>
      <c r="SQO5" s="33"/>
      <c r="SQP5" s="33"/>
      <c r="SQQ5" s="33"/>
      <c r="SQR5" s="33"/>
      <c r="SQS5" s="33"/>
      <c r="SQT5" s="33"/>
      <c r="SQU5" s="33"/>
      <c r="SQV5" s="33"/>
      <c r="SQW5" s="33"/>
      <c r="SQX5" s="33"/>
      <c r="SQY5" s="33"/>
      <c r="SQZ5" s="33"/>
      <c r="SRA5" s="33"/>
      <c r="SRB5" s="33"/>
      <c r="SRC5" s="33"/>
      <c r="SRD5" s="33"/>
      <c r="SRE5" s="33"/>
      <c r="SRF5" s="33"/>
      <c r="SRG5" s="33"/>
      <c r="SRH5" s="33"/>
      <c r="SRI5" s="33"/>
      <c r="SRJ5" s="33"/>
      <c r="SRK5" s="33"/>
      <c r="SRL5" s="33"/>
      <c r="SRM5" s="33"/>
      <c r="SRN5" s="33"/>
      <c r="SRO5" s="33"/>
      <c r="SRP5" s="33"/>
      <c r="SRQ5" s="33"/>
      <c r="SRR5" s="33"/>
      <c r="SRS5" s="33"/>
      <c r="SRT5" s="33"/>
      <c r="SRU5" s="33"/>
      <c r="SRV5" s="33"/>
      <c r="SRW5" s="33"/>
      <c r="SRX5" s="33"/>
      <c r="SRY5" s="33"/>
      <c r="SRZ5" s="33"/>
      <c r="SSA5" s="33"/>
      <c r="SSB5" s="33"/>
      <c r="SSC5" s="33"/>
      <c r="SSD5" s="33"/>
      <c r="SSE5" s="33"/>
      <c r="SSF5" s="33"/>
      <c r="SSG5" s="33"/>
      <c r="SSH5" s="33"/>
      <c r="SSI5" s="33"/>
      <c r="SSJ5" s="33"/>
      <c r="SSK5" s="33"/>
      <c r="SSL5" s="33"/>
      <c r="SSM5" s="33"/>
      <c r="SSN5" s="33"/>
      <c r="SSO5" s="33"/>
      <c r="SSP5" s="33"/>
      <c r="SSQ5" s="33"/>
      <c r="SSR5" s="33"/>
      <c r="SSS5" s="33"/>
      <c r="SST5" s="33"/>
      <c r="SSU5" s="33"/>
      <c r="SSV5" s="33"/>
      <c r="SSW5" s="33"/>
      <c r="SSX5" s="33"/>
      <c r="SSY5" s="33"/>
      <c r="SSZ5" s="33"/>
      <c r="STA5" s="33"/>
      <c r="STB5" s="33"/>
      <c r="STC5" s="33"/>
      <c r="STD5" s="33"/>
      <c r="STE5" s="33"/>
      <c r="STF5" s="33"/>
      <c r="STG5" s="33"/>
      <c r="STH5" s="33"/>
      <c r="STI5" s="33"/>
      <c r="STJ5" s="33"/>
      <c r="STK5" s="33"/>
      <c r="STL5" s="33"/>
      <c r="STM5" s="33"/>
      <c r="STN5" s="33"/>
      <c r="STO5" s="33"/>
      <c r="STP5" s="33"/>
      <c r="STQ5" s="33"/>
      <c r="STR5" s="33"/>
      <c r="STS5" s="33"/>
      <c r="STT5" s="33"/>
      <c r="STU5" s="33"/>
      <c r="STV5" s="33"/>
      <c r="STW5" s="33"/>
      <c r="STX5" s="33"/>
      <c r="STY5" s="33"/>
      <c r="STZ5" s="33"/>
      <c r="SUA5" s="33"/>
      <c r="SUB5" s="33"/>
      <c r="SUC5" s="33"/>
      <c r="SUD5" s="33"/>
      <c r="SUE5" s="33"/>
      <c r="SUF5" s="33"/>
      <c r="SUG5" s="33"/>
      <c r="SUH5" s="33"/>
      <c r="SUI5" s="33"/>
      <c r="SUJ5" s="33"/>
      <c r="SUK5" s="33"/>
      <c r="SUL5" s="33"/>
      <c r="SUM5" s="33"/>
      <c r="SUN5" s="33"/>
      <c r="SUO5" s="33"/>
      <c r="SUP5" s="33"/>
      <c r="SUQ5" s="33"/>
      <c r="SUR5" s="33"/>
      <c r="SUS5" s="33"/>
      <c r="SUT5" s="33"/>
      <c r="SUU5" s="33"/>
      <c r="SUV5" s="33"/>
      <c r="SUW5" s="33"/>
      <c r="SUX5" s="33"/>
      <c r="SUY5" s="33"/>
      <c r="SUZ5" s="33"/>
      <c r="SVA5" s="33"/>
      <c r="SVB5" s="33"/>
      <c r="SVC5" s="33"/>
      <c r="SVD5" s="33"/>
      <c r="SVE5" s="33"/>
      <c r="SVF5" s="33"/>
      <c r="SVG5" s="33"/>
      <c r="SVH5" s="33"/>
      <c r="SVI5" s="33"/>
      <c r="SVJ5" s="33"/>
      <c r="SVK5" s="33"/>
      <c r="SVL5" s="33"/>
      <c r="SVM5" s="33"/>
      <c r="SVN5" s="33"/>
      <c r="SVO5" s="33"/>
      <c r="SVP5" s="33"/>
      <c r="SVQ5" s="33"/>
      <c r="SVR5" s="33"/>
      <c r="SVS5" s="33"/>
      <c r="SVT5" s="33"/>
      <c r="SVU5" s="33"/>
      <c r="SVV5" s="33"/>
      <c r="SVW5" s="33"/>
      <c r="SVX5" s="33"/>
      <c r="SVY5" s="33"/>
      <c r="SVZ5" s="33"/>
      <c r="SWA5" s="33"/>
      <c r="SWB5" s="33"/>
      <c r="SWC5" s="33"/>
      <c r="SWD5" s="33"/>
      <c r="SWE5" s="33"/>
      <c r="SWF5" s="33"/>
      <c r="SWG5" s="33"/>
      <c r="SWH5" s="33"/>
      <c r="SWI5" s="33"/>
      <c r="SWJ5" s="33"/>
      <c r="SWK5" s="33"/>
      <c r="SWL5" s="33"/>
      <c r="SWM5" s="33"/>
      <c r="SWN5" s="33"/>
      <c r="SWO5" s="33"/>
      <c r="SWP5" s="33"/>
      <c r="SWQ5" s="33"/>
      <c r="SWR5" s="33"/>
      <c r="SWS5" s="33"/>
      <c r="SWT5" s="33"/>
      <c r="SWU5" s="33"/>
      <c r="SWV5" s="33"/>
      <c r="SWW5" s="33"/>
      <c r="SWX5" s="33"/>
      <c r="SWY5" s="33"/>
      <c r="SWZ5" s="33"/>
      <c r="SXA5" s="33"/>
      <c r="SXB5" s="33"/>
      <c r="SXC5" s="33"/>
      <c r="SXD5" s="33"/>
      <c r="SXE5" s="33"/>
      <c r="SXF5" s="33"/>
      <c r="SXG5" s="33"/>
      <c r="SXH5" s="33"/>
      <c r="SXI5" s="33"/>
      <c r="SXJ5" s="33"/>
      <c r="SXK5" s="33"/>
      <c r="SXL5" s="33"/>
      <c r="SXM5" s="33"/>
      <c r="SXN5" s="33"/>
      <c r="SXO5" s="33"/>
      <c r="SXP5" s="33"/>
      <c r="SXQ5" s="33"/>
      <c r="SXR5" s="33"/>
      <c r="SXS5" s="33"/>
      <c r="SXT5" s="33"/>
      <c r="SXU5" s="33"/>
      <c r="SXV5" s="33"/>
      <c r="SXW5" s="33"/>
      <c r="SXX5" s="33"/>
      <c r="SXY5" s="33"/>
      <c r="SXZ5" s="33"/>
      <c r="SYA5" s="33"/>
      <c r="SYB5" s="33"/>
      <c r="SYC5" s="33"/>
      <c r="SYD5" s="33"/>
      <c r="SYE5" s="33"/>
      <c r="SYF5" s="33"/>
      <c r="SYG5" s="33"/>
      <c r="SYH5" s="33"/>
      <c r="SYI5" s="33"/>
      <c r="SYJ5" s="33"/>
      <c r="SYK5" s="33"/>
      <c r="SYL5" s="33"/>
      <c r="SYM5" s="33"/>
      <c r="SYN5" s="33"/>
      <c r="SYO5" s="33"/>
      <c r="SYP5" s="33"/>
      <c r="SYQ5" s="33"/>
      <c r="SYR5" s="33"/>
      <c r="SYS5" s="33"/>
      <c r="SYT5" s="33"/>
      <c r="SYU5" s="33"/>
      <c r="SYV5" s="33"/>
      <c r="SYW5" s="33"/>
      <c r="SYX5" s="33"/>
      <c r="SYY5" s="33"/>
      <c r="SYZ5" s="33"/>
      <c r="SZA5" s="33"/>
      <c r="SZB5" s="33"/>
      <c r="SZC5" s="33"/>
      <c r="SZD5" s="33"/>
      <c r="SZE5" s="33"/>
      <c r="SZF5" s="33"/>
      <c r="SZG5" s="33"/>
      <c r="SZH5" s="33"/>
      <c r="SZI5" s="33"/>
      <c r="SZJ5" s="33"/>
      <c r="SZK5" s="33"/>
      <c r="SZL5" s="33"/>
      <c r="SZM5" s="33"/>
      <c r="SZN5" s="33"/>
      <c r="SZO5" s="33"/>
      <c r="SZP5" s="33"/>
      <c r="SZQ5" s="33"/>
      <c r="SZR5" s="33"/>
      <c r="SZS5" s="33"/>
      <c r="SZT5" s="33"/>
      <c r="SZU5" s="33"/>
      <c r="SZV5" s="33"/>
      <c r="SZW5" s="33"/>
      <c r="SZX5" s="33"/>
      <c r="SZY5" s="33"/>
      <c r="SZZ5" s="33"/>
      <c r="TAA5" s="33"/>
      <c r="TAB5" s="33"/>
      <c r="TAC5" s="33"/>
      <c r="TAD5" s="33"/>
      <c r="TAE5" s="33"/>
      <c r="TAF5" s="33"/>
      <c r="TAG5" s="33"/>
      <c r="TAH5" s="33"/>
      <c r="TAI5" s="33"/>
      <c r="TAJ5" s="33"/>
      <c r="TAK5" s="33"/>
      <c r="TAL5" s="33"/>
      <c r="TAM5" s="33"/>
      <c r="TAN5" s="33"/>
      <c r="TAO5" s="33"/>
      <c r="TAP5" s="33"/>
      <c r="TAQ5" s="33"/>
      <c r="TAR5" s="33"/>
      <c r="TAS5" s="33"/>
      <c r="TAT5" s="33"/>
      <c r="TAU5" s="33"/>
      <c r="TAV5" s="33"/>
      <c r="TAW5" s="33"/>
      <c r="TAX5" s="33"/>
      <c r="TAY5" s="33"/>
      <c r="TAZ5" s="33"/>
      <c r="TBA5" s="33"/>
      <c r="TBB5" s="33"/>
      <c r="TBC5" s="33"/>
      <c r="TBD5" s="33"/>
      <c r="TBE5" s="33"/>
      <c r="TBF5" s="33"/>
      <c r="TBG5" s="33"/>
      <c r="TBH5" s="33"/>
      <c r="TBI5" s="33"/>
      <c r="TBJ5" s="33"/>
      <c r="TBK5" s="33"/>
      <c r="TBL5" s="33"/>
      <c r="TBM5" s="33"/>
      <c r="TBN5" s="33"/>
      <c r="TBO5" s="33"/>
      <c r="TBP5" s="33"/>
      <c r="TBQ5" s="33"/>
      <c r="TBR5" s="33"/>
      <c r="TBS5" s="33"/>
      <c r="TBT5" s="33"/>
      <c r="TBU5" s="33"/>
      <c r="TBV5" s="33"/>
      <c r="TBW5" s="33"/>
      <c r="TBX5" s="33"/>
      <c r="TBY5" s="33"/>
      <c r="TBZ5" s="33"/>
      <c r="TCA5" s="33"/>
      <c r="TCB5" s="33"/>
      <c r="TCC5" s="33"/>
      <c r="TCD5" s="33"/>
      <c r="TCE5" s="33"/>
      <c r="TCF5" s="33"/>
      <c r="TCG5" s="33"/>
      <c r="TCH5" s="33"/>
      <c r="TCI5" s="33"/>
      <c r="TCJ5" s="33"/>
      <c r="TCK5" s="33"/>
      <c r="TCL5" s="33"/>
      <c r="TCM5" s="33"/>
      <c r="TCN5" s="33"/>
      <c r="TCO5" s="33"/>
      <c r="TCP5" s="33"/>
      <c r="TCQ5" s="33"/>
      <c r="TCR5" s="33"/>
      <c r="TCS5" s="33"/>
      <c r="TCT5" s="33"/>
      <c r="TCU5" s="33"/>
      <c r="TCV5" s="33"/>
      <c r="TCW5" s="33"/>
      <c r="TCX5" s="33"/>
      <c r="TCY5" s="33"/>
      <c r="TCZ5" s="33"/>
      <c r="TDA5" s="33"/>
      <c r="TDB5" s="33"/>
      <c r="TDC5" s="33"/>
      <c r="TDD5" s="33"/>
      <c r="TDE5" s="33"/>
      <c r="TDF5" s="33"/>
      <c r="TDG5" s="33"/>
      <c r="TDH5" s="33"/>
      <c r="TDI5" s="33"/>
      <c r="TDJ5" s="33"/>
      <c r="TDK5" s="33"/>
      <c r="TDL5" s="33"/>
      <c r="TDM5" s="33"/>
      <c r="TDN5" s="33"/>
      <c r="TDO5" s="33"/>
      <c r="TDP5" s="33"/>
      <c r="TDQ5" s="33"/>
      <c r="TDR5" s="33"/>
      <c r="TDS5" s="33"/>
      <c r="TDT5" s="33"/>
      <c r="TDU5" s="33"/>
      <c r="TDV5" s="33"/>
      <c r="TDW5" s="33"/>
      <c r="TDX5" s="33"/>
      <c r="TDY5" s="33"/>
      <c r="TDZ5" s="33"/>
      <c r="TEA5" s="33"/>
      <c r="TEB5" s="33"/>
      <c r="TEC5" s="33"/>
      <c r="TED5" s="33"/>
      <c r="TEE5" s="33"/>
      <c r="TEF5" s="33"/>
      <c r="TEG5" s="33"/>
      <c r="TEH5" s="33"/>
      <c r="TEI5" s="33"/>
      <c r="TEJ5" s="33"/>
      <c r="TEK5" s="33"/>
      <c r="TEL5" s="33"/>
      <c r="TEM5" s="33"/>
      <c r="TEN5" s="33"/>
      <c r="TEO5" s="33"/>
      <c r="TEP5" s="33"/>
      <c r="TEQ5" s="33"/>
      <c r="TER5" s="33"/>
      <c r="TES5" s="33"/>
      <c r="TET5" s="33"/>
      <c r="TEU5" s="33"/>
      <c r="TEV5" s="33"/>
      <c r="TEW5" s="33"/>
      <c r="TEX5" s="33"/>
      <c r="TEY5" s="33"/>
      <c r="TEZ5" s="33"/>
      <c r="TFA5" s="33"/>
      <c r="TFB5" s="33"/>
      <c r="TFC5" s="33"/>
      <c r="TFD5" s="33"/>
      <c r="TFE5" s="33"/>
      <c r="TFF5" s="33"/>
      <c r="TFG5" s="33"/>
      <c r="TFH5" s="33"/>
      <c r="TFI5" s="33"/>
      <c r="TFJ5" s="33"/>
      <c r="TFK5" s="33"/>
      <c r="TFL5" s="33"/>
      <c r="TFM5" s="33"/>
      <c r="TFN5" s="33"/>
      <c r="TFO5" s="33"/>
      <c r="TFP5" s="33"/>
      <c r="TFQ5" s="33"/>
      <c r="TFR5" s="33"/>
      <c r="TFS5" s="33"/>
      <c r="TFT5" s="33"/>
      <c r="TFU5" s="33"/>
      <c r="TFV5" s="33"/>
      <c r="TFW5" s="33"/>
      <c r="TFX5" s="33"/>
      <c r="TFY5" s="33"/>
      <c r="TFZ5" s="33"/>
      <c r="TGA5" s="33"/>
      <c r="TGB5" s="33"/>
      <c r="TGC5" s="33"/>
      <c r="TGD5" s="33"/>
      <c r="TGE5" s="33"/>
      <c r="TGF5" s="33"/>
      <c r="TGG5" s="33"/>
      <c r="TGH5" s="33"/>
      <c r="TGI5" s="33"/>
      <c r="TGJ5" s="33"/>
      <c r="TGK5" s="33"/>
      <c r="TGL5" s="33"/>
      <c r="TGM5" s="33"/>
      <c r="TGN5" s="33"/>
      <c r="TGO5" s="33"/>
      <c r="TGP5" s="33"/>
      <c r="TGQ5" s="33"/>
      <c r="TGR5" s="33"/>
      <c r="TGS5" s="33"/>
      <c r="TGT5" s="33"/>
      <c r="TGU5" s="33"/>
      <c r="TGV5" s="33"/>
      <c r="TGW5" s="33"/>
      <c r="TGX5" s="33"/>
      <c r="TGY5" s="33"/>
      <c r="TGZ5" s="33"/>
      <c r="THA5" s="33"/>
      <c r="THB5" s="33"/>
      <c r="THC5" s="33"/>
      <c r="THD5" s="33"/>
      <c r="THE5" s="33"/>
      <c r="THF5" s="33"/>
      <c r="THG5" s="33"/>
      <c r="THH5" s="33"/>
      <c r="THI5" s="33"/>
      <c r="THJ5" s="33"/>
      <c r="THK5" s="33"/>
      <c r="THL5" s="33"/>
      <c r="THM5" s="33"/>
      <c r="THN5" s="33"/>
      <c r="THO5" s="33"/>
      <c r="THP5" s="33"/>
      <c r="THQ5" s="33"/>
      <c r="THR5" s="33"/>
      <c r="THS5" s="33"/>
      <c r="THT5" s="33"/>
      <c r="THU5" s="33"/>
      <c r="THV5" s="33"/>
      <c r="THW5" s="33"/>
      <c r="THX5" s="33"/>
      <c r="THY5" s="33"/>
      <c r="THZ5" s="33"/>
      <c r="TIA5" s="33"/>
      <c r="TIB5" s="33"/>
      <c r="TIC5" s="33"/>
      <c r="TID5" s="33"/>
      <c r="TIE5" s="33"/>
      <c r="TIF5" s="33"/>
      <c r="TIG5" s="33"/>
      <c r="TIH5" s="33"/>
      <c r="TII5" s="33"/>
      <c r="TIJ5" s="33"/>
      <c r="TIK5" s="33"/>
      <c r="TIL5" s="33"/>
      <c r="TIM5" s="33"/>
      <c r="TIN5" s="33"/>
      <c r="TIO5" s="33"/>
      <c r="TIP5" s="33"/>
      <c r="TIQ5" s="33"/>
      <c r="TIR5" s="33"/>
      <c r="TIS5" s="33"/>
      <c r="TIT5" s="33"/>
      <c r="TIU5" s="33"/>
      <c r="TIV5" s="33"/>
      <c r="TIW5" s="33"/>
      <c r="TIX5" s="33"/>
      <c r="TIY5" s="33"/>
      <c r="TIZ5" s="33"/>
      <c r="TJA5" s="33"/>
      <c r="TJB5" s="33"/>
      <c r="TJC5" s="33"/>
      <c r="TJD5" s="33"/>
      <c r="TJE5" s="33"/>
      <c r="TJF5" s="33"/>
      <c r="TJG5" s="33"/>
      <c r="TJH5" s="33"/>
      <c r="TJI5" s="33"/>
      <c r="TJJ5" s="33"/>
      <c r="TJK5" s="33"/>
      <c r="TJL5" s="33"/>
      <c r="TJM5" s="33"/>
      <c r="TJN5" s="33"/>
      <c r="TJO5" s="33"/>
      <c r="TJP5" s="33"/>
      <c r="TJQ5" s="33"/>
      <c r="TJR5" s="33"/>
      <c r="TJS5" s="33"/>
      <c r="TJT5" s="33"/>
      <c r="TJU5" s="33"/>
      <c r="TJV5" s="33"/>
      <c r="TJW5" s="33"/>
      <c r="TJX5" s="33"/>
      <c r="TJY5" s="33"/>
      <c r="TJZ5" s="33"/>
      <c r="TKA5" s="33"/>
      <c r="TKB5" s="33"/>
      <c r="TKC5" s="33"/>
      <c r="TKD5" s="33"/>
      <c r="TKE5" s="33"/>
      <c r="TKF5" s="33"/>
      <c r="TKG5" s="33"/>
      <c r="TKH5" s="33"/>
      <c r="TKI5" s="33"/>
      <c r="TKJ5" s="33"/>
      <c r="TKK5" s="33"/>
      <c r="TKL5" s="33"/>
      <c r="TKM5" s="33"/>
      <c r="TKN5" s="33"/>
      <c r="TKO5" s="33"/>
      <c r="TKP5" s="33"/>
      <c r="TKQ5" s="33"/>
      <c r="TKR5" s="33"/>
      <c r="TKS5" s="33"/>
      <c r="TKT5" s="33"/>
      <c r="TKU5" s="33"/>
      <c r="TKV5" s="33"/>
      <c r="TKW5" s="33"/>
      <c r="TKX5" s="33"/>
      <c r="TKY5" s="33"/>
      <c r="TKZ5" s="33"/>
      <c r="TLA5" s="33"/>
      <c r="TLB5" s="33"/>
      <c r="TLC5" s="33"/>
      <c r="TLD5" s="33"/>
      <c r="TLE5" s="33"/>
      <c r="TLF5" s="33"/>
      <c r="TLG5" s="33"/>
      <c r="TLH5" s="33"/>
      <c r="TLI5" s="33"/>
      <c r="TLJ5" s="33"/>
      <c r="TLK5" s="33"/>
      <c r="TLL5" s="33"/>
      <c r="TLM5" s="33"/>
      <c r="TLN5" s="33"/>
      <c r="TLO5" s="33"/>
      <c r="TLP5" s="33"/>
      <c r="TLQ5" s="33"/>
      <c r="TLR5" s="33"/>
      <c r="TLS5" s="33"/>
      <c r="TLT5" s="33"/>
      <c r="TLU5" s="33"/>
      <c r="TLV5" s="33"/>
      <c r="TLW5" s="33"/>
      <c r="TLX5" s="33"/>
      <c r="TLY5" s="33"/>
      <c r="TLZ5" s="33"/>
      <c r="TMA5" s="33"/>
      <c r="TMB5" s="33"/>
      <c r="TMC5" s="33"/>
      <c r="TMD5" s="33"/>
      <c r="TME5" s="33"/>
      <c r="TMF5" s="33"/>
      <c r="TMG5" s="33"/>
      <c r="TMH5" s="33"/>
      <c r="TMI5" s="33"/>
      <c r="TMJ5" s="33"/>
      <c r="TMK5" s="33"/>
      <c r="TML5" s="33"/>
      <c r="TMM5" s="33"/>
      <c r="TMN5" s="33"/>
      <c r="TMO5" s="33"/>
      <c r="TMP5" s="33"/>
      <c r="TMQ5" s="33"/>
      <c r="TMR5" s="33"/>
      <c r="TMS5" s="33"/>
      <c r="TMT5" s="33"/>
      <c r="TMU5" s="33"/>
      <c r="TMV5" s="33"/>
      <c r="TMW5" s="33"/>
      <c r="TMX5" s="33"/>
      <c r="TMY5" s="33"/>
      <c r="TMZ5" s="33"/>
      <c r="TNA5" s="33"/>
      <c r="TNB5" s="33"/>
      <c r="TNC5" s="33"/>
      <c r="TND5" s="33"/>
      <c r="TNE5" s="33"/>
      <c r="TNF5" s="33"/>
      <c r="TNG5" s="33"/>
      <c r="TNH5" s="33"/>
      <c r="TNI5" s="33"/>
      <c r="TNJ5" s="33"/>
      <c r="TNK5" s="33"/>
      <c r="TNL5" s="33"/>
      <c r="TNM5" s="33"/>
      <c r="TNN5" s="33"/>
      <c r="TNO5" s="33"/>
      <c r="TNP5" s="33"/>
      <c r="TNQ5" s="33"/>
      <c r="TNR5" s="33"/>
      <c r="TNS5" s="33"/>
      <c r="TNT5" s="33"/>
      <c r="TNU5" s="33"/>
      <c r="TNV5" s="33"/>
      <c r="TNW5" s="33"/>
      <c r="TNX5" s="33"/>
      <c r="TNY5" s="33"/>
      <c r="TNZ5" s="33"/>
      <c r="TOA5" s="33"/>
      <c r="TOB5" s="33"/>
      <c r="TOC5" s="33"/>
      <c r="TOD5" s="33"/>
      <c r="TOE5" s="33"/>
      <c r="TOF5" s="33"/>
      <c r="TOG5" s="33"/>
      <c r="TOH5" s="33"/>
      <c r="TOI5" s="33"/>
      <c r="TOJ5" s="33"/>
      <c r="TOK5" s="33"/>
      <c r="TOL5" s="33"/>
      <c r="TOM5" s="33"/>
      <c r="TON5" s="33"/>
      <c r="TOO5" s="33"/>
      <c r="TOP5" s="33"/>
      <c r="TOQ5" s="33"/>
      <c r="TOR5" s="33"/>
      <c r="TOS5" s="33"/>
      <c r="TOT5" s="33"/>
      <c r="TOU5" s="33"/>
      <c r="TOV5" s="33"/>
      <c r="TOW5" s="33"/>
      <c r="TOX5" s="33"/>
      <c r="TOY5" s="33"/>
      <c r="TOZ5" s="33"/>
      <c r="TPA5" s="33"/>
      <c r="TPB5" s="33"/>
      <c r="TPC5" s="33"/>
      <c r="TPD5" s="33"/>
      <c r="TPE5" s="33"/>
      <c r="TPF5" s="33"/>
      <c r="TPG5" s="33"/>
      <c r="TPH5" s="33"/>
      <c r="TPI5" s="33"/>
      <c r="TPJ5" s="33"/>
      <c r="TPK5" s="33"/>
      <c r="TPL5" s="33"/>
      <c r="TPM5" s="33"/>
      <c r="TPN5" s="33"/>
      <c r="TPO5" s="33"/>
      <c r="TPP5" s="33"/>
      <c r="TPQ5" s="33"/>
      <c r="TPR5" s="33"/>
      <c r="TPS5" s="33"/>
      <c r="TPT5" s="33"/>
      <c r="TPU5" s="33"/>
      <c r="TPV5" s="33"/>
      <c r="TPW5" s="33"/>
      <c r="TPX5" s="33"/>
      <c r="TPY5" s="33"/>
      <c r="TPZ5" s="33"/>
      <c r="TQA5" s="33"/>
      <c r="TQB5" s="33"/>
      <c r="TQC5" s="33"/>
      <c r="TQD5" s="33"/>
      <c r="TQE5" s="33"/>
      <c r="TQF5" s="33"/>
      <c r="TQG5" s="33"/>
      <c r="TQH5" s="33"/>
      <c r="TQI5" s="33"/>
      <c r="TQJ5" s="33"/>
      <c r="TQK5" s="33"/>
      <c r="TQL5" s="33"/>
      <c r="TQM5" s="33"/>
      <c r="TQN5" s="33"/>
      <c r="TQO5" s="33"/>
      <c r="TQP5" s="33"/>
      <c r="TQQ5" s="33"/>
      <c r="TQR5" s="33"/>
      <c r="TQS5" s="33"/>
      <c r="TQT5" s="33"/>
      <c r="TQU5" s="33"/>
      <c r="TQV5" s="33"/>
      <c r="TQW5" s="33"/>
      <c r="TQX5" s="33"/>
      <c r="TQY5" s="33"/>
      <c r="TQZ5" s="33"/>
      <c r="TRA5" s="33"/>
      <c r="TRB5" s="33"/>
      <c r="TRC5" s="33"/>
      <c r="TRD5" s="33"/>
      <c r="TRE5" s="33"/>
      <c r="TRF5" s="33"/>
      <c r="TRG5" s="33"/>
      <c r="TRH5" s="33"/>
      <c r="TRI5" s="33"/>
      <c r="TRJ5" s="33"/>
      <c r="TRK5" s="33"/>
      <c r="TRL5" s="33"/>
      <c r="TRM5" s="33"/>
      <c r="TRN5" s="33"/>
      <c r="TRO5" s="33"/>
      <c r="TRP5" s="33"/>
      <c r="TRQ5" s="33"/>
      <c r="TRR5" s="33"/>
      <c r="TRS5" s="33"/>
      <c r="TRT5" s="33"/>
      <c r="TRU5" s="33"/>
      <c r="TRV5" s="33"/>
      <c r="TRW5" s="33"/>
      <c r="TRX5" s="33"/>
      <c r="TRY5" s="33"/>
      <c r="TRZ5" s="33"/>
      <c r="TSA5" s="33"/>
      <c r="TSB5" s="33"/>
      <c r="TSC5" s="33"/>
      <c r="TSD5" s="33"/>
      <c r="TSE5" s="33"/>
      <c r="TSF5" s="33"/>
      <c r="TSG5" s="33"/>
      <c r="TSH5" s="33"/>
      <c r="TSI5" s="33"/>
      <c r="TSJ5" s="33"/>
      <c r="TSK5" s="33"/>
      <c r="TSL5" s="33"/>
      <c r="TSM5" s="33"/>
      <c r="TSN5" s="33"/>
      <c r="TSO5" s="33"/>
      <c r="TSP5" s="33"/>
      <c r="TSQ5" s="33"/>
      <c r="TSR5" s="33"/>
      <c r="TSS5" s="33"/>
      <c r="TST5" s="33"/>
      <c r="TSU5" s="33"/>
      <c r="TSV5" s="33"/>
      <c r="TSW5" s="33"/>
      <c r="TSX5" s="33"/>
      <c r="TSY5" s="33"/>
      <c r="TSZ5" s="33"/>
      <c r="TTA5" s="33"/>
      <c r="TTB5" s="33"/>
      <c r="TTC5" s="33"/>
      <c r="TTD5" s="33"/>
      <c r="TTE5" s="33"/>
      <c r="TTF5" s="33"/>
      <c r="TTG5" s="33"/>
      <c r="TTH5" s="33"/>
      <c r="TTI5" s="33"/>
      <c r="TTJ5" s="33"/>
      <c r="TTK5" s="33"/>
      <c r="TTL5" s="33"/>
      <c r="TTM5" s="33"/>
      <c r="TTN5" s="33"/>
      <c r="TTO5" s="33"/>
      <c r="TTP5" s="33"/>
      <c r="TTQ5" s="33"/>
      <c r="TTR5" s="33"/>
      <c r="TTS5" s="33"/>
      <c r="TTT5" s="33"/>
      <c r="TTU5" s="33"/>
      <c r="TTV5" s="33"/>
      <c r="TTW5" s="33"/>
      <c r="TTX5" s="33"/>
      <c r="TTY5" s="33"/>
      <c r="TTZ5" s="33"/>
      <c r="TUA5" s="33"/>
      <c r="TUB5" s="33"/>
      <c r="TUC5" s="33"/>
      <c r="TUD5" s="33"/>
      <c r="TUE5" s="33"/>
      <c r="TUF5" s="33"/>
      <c r="TUG5" s="33"/>
      <c r="TUH5" s="33"/>
      <c r="TUI5" s="33"/>
      <c r="TUJ5" s="33"/>
      <c r="TUK5" s="33"/>
      <c r="TUL5" s="33"/>
      <c r="TUM5" s="33"/>
      <c r="TUN5" s="33"/>
      <c r="TUO5" s="33"/>
      <c r="TUP5" s="33"/>
      <c r="TUQ5" s="33"/>
      <c r="TUR5" s="33"/>
      <c r="TUS5" s="33"/>
      <c r="TUT5" s="33"/>
      <c r="TUU5" s="33"/>
      <c r="TUV5" s="33"/>
      <c r="TUW5" s="33"/>
      <c r="TUX5" s="33"/>
      <c r="TUY5" s="33"/>
      <c r="TUZ5" s="33"/>
      <c r="TVA5" s="33"/>
      <c r="TVB5" s="33"/>
      <c r="TVC5" s="33"/>
      <c r="TVD5" s="33"/>
      <c r="TVE5" s="33"/>
      <c r="TVF5" s="33"/>
      <c r="TVG5" s="33"/>
      <c r="TVH5" s="33"/>
      <c r="TVI5" s="33"/>
      <c r="TVJ5" s="33"/>
      <c r="TVK5" s="33"/>
      <c r="TVL5" s="33"/>
      <c r="TVM5" s="33"/>
      <c r="TVN5" s="33"/>
      <c r="TVO5" s="33"/>
      <c r="TVP5" s="33"/>
      <c r="TVQ5" s="33"/>
      <c r="TVR5" s="33"/>
      <c r="TVS5" s="33"/>
      <c r="TVT5" s="33"/>
      <c r="TVU5" s="33"/>
      <c r="TVV5" s="33"/>
      <c r="TVW5" s="33"/>
      <c r="TVX5" s="33"/>
      <c r="TVY5" s="33"/>
      <c r="TVZ5" s="33"/>
      <c r="TWA5" s="33"/>
      <c r="TWB5" s="33"/>
      <c r="TWC5" s="33"/>
      <c r="TWD5" s="33"/>
      <c r="TWE5" s="33"/>
      <c r="TWF5" s="33"/>
      <c r="TWG5" s="33"/>
      <c r="TWH5" s="33"/>
      <c r="TWI5" s="33"/>
      <c r="TWJ5" s="33"/>
      <c r="TWK5" s="33"/>
      <c r="TWL5" s="33"/>
      <c r="TWM5" s="33"/>
      <c r="TWN5" s="33"/>
      <c r="TWO5" s="33"/>
      <c r="TWP5" s="33"/>
      <c r="TWQ5" s="33"/>
      <c r="TWR5" s="33"/>
      <c r="TWS5" s="33"/>
      <c r="TWT5" s="33"/>
      <c r="TWU5" s="33"/>
      <c r="TWV5" s="33"/>
      <c r="TWW5" s="33"/>
      <c r="TWX5" s="33"/>
      <c r="TWY5" s="33"/>
      <c r="TWZ5" s="33"/>
      <c r="TXA5" s="33"/>
      <c r="TXB5" s="33"/>
      <c r="TXC5" s="33"/>
      <c r="TXD5" s="33"/>
      <c r="TXE5" s="33"/>
      <c r="TXF5" s="33"/>
      <c r="TXG5" s="33"/>
      <c r="TXH5" s="33"/>
      <c r="TXI5" s="33"/>
      <c r="TXJ5" s="33"/>
      <c r="TXK5" s="33"/>
      <c r="TXL5" s="33"/>
      <c r="TXM5" s="33"/>
      <c r="TXN5" s="33"/>
      <c r="TXO5" s="33"/>
      <c r="TXP5" s="33"/>
      <c r="TXQ5" s="33"/>
      <c r="TXR5" s="33"/>
      <c r="TXS5" s="33"/>
      <c r="TXT5" s="33"/>
      <c r="TXU5" s="33"/>
      <c r="TXV5" s="33"/>
      <c r="TXW5" s="33"/>
      <c r="TXX5" s="33"/>
      <c r="TXY5" s="33"/>
      <c r="TXZ5" s="33"/>
      <c r="TYA5" s="33"/>
      <c r="TYB5" s="33"/>
      <c r="TYC5" s="33"/>
      <c r="TYD5" s="33"/>
      <c r="TYE5" s="33"/>
      <c r="TYF5" s="33"/>
      <c r="TYG5" s="33"/>
      <c r="TYH5" s="33"/>
      <c r="TYI5" s="33"/>
      <c r="TYJ5" s="33"/>
      <c r="TYK5" s="33"/>
      <c r="TYL5" s="33"/>
      <c r="TYM5" s="33"/>
      <c r="TYN5" s="33"/>
      <c r="TYO5" s="33"/>
      <c r="TYP5" s="33"/>
      <c r="TYQ5" s="33"/>
      <c r="TYR5" s="33"/>
      <c r="TYS5" s="33"/>
      <c r="TYT5" s="33"/>
      <c r="TYU5" s="33"/>
      <c r="TYV5" s="33"/>
      <c r="TYW5" s="33"/>
      <c r="TYX5" s="33"/>
      <c r="TYY5" s="33"/>
      <c r="TYZ5" s="33"/>
      <c r="TZA5" s="33"/>
      <c r="TZB5" s="33"/>
      <c r="TZC5" s="33"/>
      <c r="TZD5" s="33"/>
      <c r="TZE5" s="33"/>
      <c r="TZF5" s="33"/>
      <c r="TZG5" s="33"/>
      <c r="TZH5" s="33"/>
      <c r="TZI5" s="33"/>
      <c r="TZJ5" s="33"/>
      <c r="TZK5" s="33"/>
      <c r="TZL5" s="33"/>
      <c r="TZM5" s="33"/>
      <c r="TZN5" s="33"/>
      <c r="TZO5" s="33"/>
      <c r="TZP5" s="33"/>
      <c r="TZQ5" s="33"/>
      <c r="TZR5" s="33"/>
      <c r="TZS5" s="33"/>
      <c r="TZT5" s="33"/>
      <c r="TZU5" s="33"/>
      <c r="TZV5" s="33"/>
      <c r="TZW5" s="33"/>
      <c r="TZX5" s="33"/>
      <c r="TZY5" s="33"/>
      <c r="TZZ5" s="33"/>
      <c r="UAA5" s="33"/>
      <c r="UAB5" s="33"/>
      <c r="UAC5" s="33"/>
      <c r="UAD5" s="33"/>
      <c r="UAE5" s="33"/>
      <c r="UAF5" s="33"/>
      <c r="UAG5" s="33"/>
      <c r="UAH5" s="33"/>
      <c r="UAI5" s="33"/>
      <c r="UAJ5" s="33"/>
      <c r="UAK5" s="33"/>
      <c r="UAL5" s="33"/>
      <c r="UAM5" s="33"/>
      <c r="UAN5" s="33"/>
      <c r="UAO5" s="33"/>
      <c r="UAP5" s="33"/>
      <c r="UAQ5" s="33"/>
      <c r="UAR5" s="33"/>
      <c r="UAS5" s="33"/>
      <c r="UAT5" s="33"/>
      <c r="UAU5" s="33"/>
      <c r="UAV5" s="33"/>
      <c r="UAW5" s="33"/>
      <c r="UAX5" s="33"/>
      <c r="UAY5" s="33"/>
      <c r="UAZ5" s="33"/>
      <c r="UBA5" s="33"/>
      <c r="UBB5" s="33"/>
      <c r="UBC5" s="33"/>
      <c r="UBD5" s="33"/>
      <c r="UBE5" s="33"/>
      <c r="UBF5" s="33"/>
      <c r="UBG5" s="33"/>
      <c r="UBH5" s="33"/>
      <c r="UBI5" s="33"/>
      <c r="UBJ5" s="33"/>
      <c r="UBK5" s="33"/>
      <c r="UBL5" s="33"/>
      <c r="UBM5" s="33"/>
      <c r="UBN5" s="33"/>
      <c r="UBO5" s="33"/>
      <c r="UBP5" s="33"/>
      <c r="UBQ5" s="33"/>
      <c r="UBR5" s="33"/>
      <c r="UBS5" s="33"/>
      <c r="UBT5" s="33"/>
      <c r="UBU5" s="33"/>
      <c r="UBV5" s="33"/>
      <c r="UBW5" s="33"/>
      <c r="UBX5" s="33"/>
      <c r="UBY5" s="33"/>
      <c r="UBZ5" s="33"/>
      <c r="UCA5" s="33"/>
      <c r="UCB5" s="33"/>
      <c r="UCC5" s="33"/>
      <c r="UCD5" s="33"/>
      <c r="UCE5" s="33"/>
      <c r="UCF5" s="33"/>
      <c r="UCG5" s="33"/>
      <c r="UCH5" s="33"/>
      <c r="UCI5" s="33"/>
      <c r="UCJ5" s="33"/>
      <c r="UCK5" s="33"/>
      <c r="UCL5" s="33"/>
      <c r="UCM5" s="33"/>
      <c r="UCN5" s="33"/>
      <c r="UCO5" s="33"/>
      <c r="UCP5" s="33"/>
      <c r="UCQ5" s="33"/>
      <c r="UCR5" s="33"/>
      <c r="UCS5" s="33"/>
      <c r="UCT5" s="33"/>
      <c r="UCU5" s="33"/>
      <c r="UCV5" s="33"/>
      <c r="UCW5" s="33"/>
      <c r="UCX5" s="33"/>
      <c r="UCY5" s="33"/>
      <c r="UCZ5" s="33"/>
      <c r="UDA5" s="33"/>
      <c r="UDB5" s="33"/>
      <c r="UDC5" s="33"/>
      <c r="UDD5" s="33"/>
      <c r="UDE5" s="33"/>
      <c r="UDF5" s="33"/>
      <c r="UDG5" s="33"/>
      <c r="UDH5" s="33"/>
      <c r="UDI5" s="33"/>
      <c r="UDJ5" s="33"/>
      <c r="UDK5" s="33"/>
      <c r="UDL5" s="33"/>
      <c r="UDM5" s="33"/>
      <c r="UDN5" s="33"/>
      <c r="UDO5" s="33"/>
      <c r="UDP5" s="33"/>
      <c r="UDQ5" s="33"/>
      <c r="UDR5" s="33"/>
      <c r="UDS5" s="33"/>
      <c r="UDT5" s="33"/>
      <c r="UDU5" s="33"/>
      <c r="UDV5" s="33"/>
      <c r="UDW5" s="33"/>
      <c r="UDX5" s="33"/>
      <c r="UDY5" s="33"/>
      <c r="UDZ5" s="33"/>
      <c r="UEA5" s="33"/>
      <c r="UEB5" s="33"/>
      <c r="UEC5" s="33"/>
      <c r="UED5" s="33"/>
      <c r="UEE5" s="33"/>
      <c r="UEF5" s="33"/>
      <c r="UEG5" s="33"/>
      <c r="UEH5" s="33"/>
      <c r="UEI5" s="33"/>
      <c r="UEJ5" s="33"/>
      <c r="UEK5" s="33"/>
      <c r="UEL5" s="33"/>
      <c r="UEM5" s="33"/>
      <c r="UEN5" s="33"/>
      <c r="UEO5" s="33"/>
      <c r="UEP5" s="33"/>
      <c r="UEQ5" s="33"/>
      <c r="UER5" s="33"/>
      <c r="UES5" s="33"/>
      <c r="UET5" s="33"/>
      <c r="UEU5" s="33"/>
      <c r="UEV5" s="33"/>
      <c r="UEW5" s="33"/>
      <c r="UEX5" s="33"/>
      <c r="UEY5" s="33"/>
      <c r="UEZ5" s="33"/>
      <c r="UFA5" s="33"/>
      <c r="UFB5" s="33"/>
      <c r="UFC5" s="33"/>
      <c r="UFD5" s="33"/>
      <c r="UFE5" s="33"/>
      <c r="UFF5" s="33"/>
      <c r="UFG5" s="33"/>
      <c r="UFH5" s="33"/>
      <c r="UFI5" s="33"/>
      <c r="UFJ5" s="33"/>
      <c r="UFK5" s="33"/>
      <c r="UFL5" s="33"/>
      <c r="UFM5" s="33"/>
      <c r="UFN5" s="33"/>
      <c r="UFO5" s="33"/>
      <c r="UFP5" s="33"/>
      <c r="UFQ5" s="33"/>
      <c r="UFR5" s="33"/>
      <c r="UFS5" s="33"/>
      <c r="UFT5" s="33"/>
      <c r="UFU5" s="33"/>
      <c r="UFV5" s="33"/>
      <c r="UFW5" s="33"/>
      <c r="UFX5" s="33"/>
      <c r="UFY5" s="33"/>
      <c r="UFZ5" s="33"/>
      <c r="UGA5" s="33"/>
      <c r="UGB5" s="33"/>
      <c r="UGC5" s="33"/>
      <c r="UGD5" s="33"/>
      <c r="UGE5" s="33"/>
      <c r="UGF5" s="33"/>
      <c r="UGG5" s="33"/>
      <c r="UGH5" s="33"/>
      <c r="UGI5" s="33"/>
      <c r="UGJ5" s="33"/>
      <c r="UGK5" s="33"/>
      <c r="UGL5" s="33"/>
      <c r="UGM5" s="33"/>
      <c r="UGN5" s="33"/>
      <c r="UGO5" s="33"/>
      <c r="UGP5" s="33"/>
      <c r="UGQ5" s="33"/>
      <c r="UGR5" s="33"/>
      <c r="UGS5" s="33"/>
      <c r="UGT5" s="33"/>
      <c r="UGU5" s="33"/>
      <c r="UGV5" s="33"/>
      <c r="UGW5" s="33"/>
      <c r="UGX5" s="33"/>
      <c r="UGY5" s="33"/>
      <c r="UGZ5" s="33"/>
      <c r="UHA5" s="33"/>
      <c r="UHB5" s="33"/>
      <c r="UHC5" s="33"/>
      <c r="UHD5" s="33"/>
      <c r="UHE5" s="33"/>
      <c r="UHF5" s="33"/>
      <c r="UHG5" s="33"/>
      <c r="UHH5" s="33"/>
      <c r="UHI5" s="33"/>
      <c r="UHJ5" s="33"/>
      <c r="UHK5" s="33"/>
      <c r="UHL5" s="33"/>
      <c r="UHM5" s="33"/>
      <c r="UHN5" s="33"/>
      <c r="UHO5" s="33"/>
      <c r="UHP5" s="33"/>
      <c r="UHQ5" s="33"/>
      <c r="UHR5" s="33"/>
      <c r="UHS5" s="33"/>
      <c r="UHT5" s="33"/>
      <c r="UHU5" s="33"/>
      <c r="UHV5" s="33"/>
      <c r="UHW5" s="33"/>
      <c r="UHX5" s="33"/>
      <c r="UHY5" s="33"/>
      <c r="UHZ5" s="33"/>
      <c r="UIA5" s="33"/>
      <c r="UIB5" s="33"/>
      <c r="UIC5" s="33"/>
      <c r="UID5" s="33"/>
      <c r="UIE5" s="33"/>
      <c r="UIF5" s="33"/>
      <c r="UIG5" s="33"/>
      <c r="UIH5" s="33"/>
      <c r="UII5" s="33"/>
      <c r="UIJ5" s="33"/>
      <c r="UIK5" s="33"/>
      <c r="UIL5" s="33"/>
      <c r="UIM5" s="33"/>
      <c r="UIN5" s="33"/>
      <c r="UIO5" s="33"/>
      <c r="UIP5" s="33"/>
      <c r="UIQ5" s="33"/>
      <c r="UIR5" s="33"/>
      <c r="UIS5" s="33"/>
      <c r="UIT5" s="33"/>
      <c r="UIU5" s="33"/>
      <c r="UIV5" s="33"/>
      <c r="UIW5" s="33"/>
      <c r="UIX5" s="33"/>
      <c r="UIY5" s="33"/>
      <c r="UIZ5" s="33"/>
      <c r="UJA5" s="33"/>
      <c r="UJB5" s="33"/>
      <c r="UJC5" s="33"/>
      <c r="UJD5" s="33"/>
      <c r="UJE5" s="33"/>
      <c r="UJF5" s="33"/>
      <c r="UJG5" s="33"/>
      <c r="UJH5" s="33"/>
      <c r="UJI5" s="33"/>
      <c r="UJJ5" s="33"/>
      <c r="UJK5" s="33"/>
      <c r="UJL5" s="33"/>
      <c r="UJM5" s="33"/>
      <c r="UJN5" s="33"/>
      <c r="UJO5" s="33"/>
      <c r="UJP5" s="33"/>
      <c r="UJQ5" s="33"/>
      <c r="UJR5" s="33"/>
      <c r="UJS5" s="33"/>
      <c r="UJT5" s="33"/>
      <c r="UJU5" s="33"/>
      <c r="UJV5" s="33"/>
      <c r="UJW5" s="33"/>
      <c r="UJX5" s="33"/>
      <c r="UJY5" s="33"/>
      <c r="UJZ5" s="33"/>
      <c r="UKA5" s="33"/>
      <c r="UKB5" s="33"/>
      <c r="UKC5" s="33"/>
      <c r="UKD5" s="33"/>
      <c r="UKE5" s="33"/>
      <c r="UKF5" s="33"/>
      <c r="UKG5" s="33"/>
      <c r="UKH5" s="33"/>
      <c r="UKI5" s="33"/>
      <c r="UKJ5" s="33"/>
      <c r="UKK5" s="33"/>
      <c r="UKL5" s="33"/>
      <c r="UKM5" s="33"/>
      <c r="UKN5" s="33"/>
      <c r="UKO5" s="33"/>
      <c r="UKP5" s="33"/>
      <c r="UKQ5" s="33"/>
      <c r="UKR5" s="33"/>
      <c r="UKS5" s="33"/>
      <c r="UKT5" s="33"/>
      <c r="UKU5" s="33"/>
      <c r="UKV5" s="33"/>
      <c r="UKW5" s="33"/>
      <c r="UKX5" s="33"/>
      <c r="UKY5" s="33"/>
      <c r="UKZ5" s="33"/>
      <c r="ULA5" s="33"/>
      <c r="ULB5" s="33"/>
      <c r="ULC5" s="33"/>
      <c r="ULD5" s="33"/>
      <c r="ULE5" s="33"/>
      <c r="ULF5" s="33"/>
      <c r="ULG5" s="33"/>
      <c r="ULH5" s="33"/>
      <c r="ULI5" s="33"/>
      <c r="ULJ5" s="33"/>
      <c r="ULK5" s="33"/>
      <c r="ULL5" s="33"/>
      <c r="ULM5" s="33"/>
      <c r="ULN5" s="33"/>
      <c r="ULO5" s="33"/>
      <c r="ULP5" s="33"/>
      <c r="ULQ5" s="33"/>
      <c r="ULR5" s="33"/>
      <c r="ULS5" s="33"/>
      <c r="ULT5" s="33"/>
      <c r="ULU5" s="33"/>
      <c r="ULV5" s="33"/>
      <c r="ULW5" s="33"/>
      <c r="ULX5" s="33"/>
      <c r="ULY5" s="33"/>
      <c r="ULZ5" s="33"/>
      <c r="UMA5" s="33"/>
      <c r="UMB5" s="33"/>
      <c r="UMC5" s="33"/>
      <c r="UMD5" s="33"/>
      <c r="UME5" s="33"/>
      <c r="UMF5" s="33"/>
      <c r="UMG5" s="33"/>
      <c r="UMH5" s="33"/>
      <c r="UMI5" s="33"/>
      <c r="UMJ5" s="33"/>
      <c r="UMK5" s="33"/>
      <c r="UML5" s="33"/>
      <c r="UMM5" s="33"/>
      <c r="UMN5" s="33"/>
      <c r="UMO5" s="33"/>
      <c r="UMP5" s="33"/>
      <c r="UMQ5" s="33"/>
      <c r="UMR5" s="33"/>
      <c r="UMS5" s="33"/>
      <c r="UMT5" s="33"/>
      <c r="UMU5" s="33"/>
      <c r="UMV5" s="33"/>
      <c r="UMW5" s="33"/>
      <c r="UMX5" s="33"/>
      <c r="UMY5" s="33"/>
      <c r="UMZ5" s="33"/>
      <c r="UNA5" s="33"/>
      <c r="UNB5" s="33"/>
      <c r="UNC5" s="33"/>
      <c r="UND5" s="33"/>
      <c r="UNE5" s="33"/>
      <c r="UNF5" s="33"/>
      <c r="UNG5" s="33"/>
      <c r="UNH5" s="33"/>
      <c r="UNI5" s="33"/>
      <c r="UNJ5" s="33"/>
      <c r="UNK5" s="33"/>
      <c r="UNL5" s="33"/>
      <c r="UNM5" s="33"/>
      <c r="UNN5" s="33"/>
      <c r="UNO5" s="33"/>
      <c r="UNP5" s="33"/>
      <c r="UNQ5" s="33"/>
      <c r="UNR5" s="33"/>
      <c r="UNS5" s="33"/>
      <c r="UNT5" s="33"/>
      <c r="UNU5" s="33"/>
      <c r="UNV5" s="33"/>
      <c r="UNW5" s="33"/>
      <c r="UNX5" s="33"/>
      <c r="UNY5" s="33"/>
      <c r="UNZ5" s="33"/>
      <c r="UOA5" s="33"/>
      <c r="UOB5" s="33"/>
      <c r="UOC5" s="33"/>
      <c r="UOD5" s="33"/>
      <c r="UOE5" s="33"/>
      <c r="UOF5" s="33"/>
      <c r="UOG5" s="33"/>
      <c r="UOH5" s="33"/>
      <c r="UOI5" s="33"/>
      <c r="UOJ5" s="33"/>
      <c r="UOK5" s="33"/>
      <c r="UOL5" s="33"/>
      <c r="UOM5" s="33"/>
      <c r="UON5" s="33"/>
      <c r="UOO5" s="33"/>
      <c r="UOP5" s="33"/>
      <c r="UOQ5" s="33"/>
      <c r="UOR5" s="33"/>
      <c r="UOS5" s="33"/>
      <c r="UOT5" s="33"/>
      <c r="UOU5" s="33"/>
      <c r="UOV5" s="33"/>
      <c r="UOW5" s="33"/>
      <c r="UOX5" s="33"/>
      <c r="UOY5" s="33"/>
      <c r="UOZ5" s="33"/>
      <c r="UPA5" s="33"/>
      <c r="UPB5" s="33"/>
      <c r="UPC5" s="33"/>
      <c r="UPD5" s="33"/>
      <c r="UPE5" s="33"/>
      <c r="UPF5" s="33"/>
      <c r="UPG5" s="33"/>
      <c r="UPH5" s="33"/>
      <c r="UPI5" s="33"/>
      <c r="UPJ5" s="33"/>
      <c r="UPK5" s="33"/>
      <c r="UPL5" s="33"/>
      <c r="UPM5" s="33"/>
      <c r="UPN5" s="33"/>
      <c r="UPO5" s="33"/>
      <c r="UPP5" s="33"/>
      <c r="UPQ5" s="33"/>
      <c r="UPR5" s="33"/>
      <c r="UPS5" s="33"/>
      <c r="UPT5" s="33"/>
      <c r="UPU5" s="33"/>
      <c r="UPV5" s="33"/>
      <c r="UPW5" s="33"/>
      <c r="UPX5" s="33"/>
      <c r="UPY5" s="33"/>
      <c r="UPZ5" s="33"/>
      <c r="UQA5" s="33"/>
      <c r="UQB5" s="33"/>
      <c r="UQC5" s="33"/>
      <c r="UQD5" s="33"/>
      <c r="UQE5" s="33"/>
      <c r="UQF5" s="33"/>
      <c r="UQG5" s="33"/>
      <c r="UQH5" s="33"/>
      <c r="UQI5" s="33"/>
      <c r="UQJ5" s="33"/>
      <c r="UQK5" s="33"/>
      <c r="UQL5" s="33"/>
      <c r="UQM5" s="33"/>
      <c r="UQN5" s="33"/>
      <c r="UQO5" s="33"/>
      <c r="UQP5" s="33"/>
      <c r="UQQ5" s="33"/>
      <c r="UQR5" s="33"/>
      <c r="UQS5" s="33"/>
      <c r="UQT5" s="33"/>
      <c r="UQU5" s="33"/>
      <c r="UQV5" s="33"/>
      <c r="UQW5" s="33"/>
      <c r="UQX5" s="33"/>
      <c r="UQY5" s="33"/>
      <c r="UQZ5" s="33"/>
      <c r="URA5" s="33"/>
      <c r="URB5" s="33"/>
      <c r="URC5" s="33"/>
      <c r="URD5" s="33"/>
      <c r="URE5" s="33"/>
      <c r="URF5" s="33"/>
      <c r="URG5" s="33"/>
      <c r="URH5" s="33"/>
      <c r="URI5" s="33"/>
      <c r="URJ5" s="33"/>
      <c r="URK5" s="33"/>
      <c r="URL5" s="33"/>
      <c r="URM5" s="33"/>
      <c r="URN5" s="33"/>
      <c r="URO5" s="33"/>
      <c r="URP5" s="33"/>
      <c r="URQ5" s="33"/>
      <c r="URR5" s="33"/>
      <c r="URS5" s="33"/>
      <c r="URT5" s="33"/>
      <c r="URU5" s="33"/>
      <c r="URV5" s="33"/>
      <c r="URW5" s="33"/>
      <c r="URX5" s="33"/>
      <c r="URY5" s="33"/>
      <c r="URZ5" s="33"/>
      <c r="USA5" s="33"/>
      <c r="USB5" s="33"/>
      <c r="USC5" s="33"/>
      <c r="USD5" s="33"/>
      <c r="USE5" s="33"/>
      <c r="USF5" s="33"/>
      <c r="USG5" s="33"/>
      <c r="USH5" s="33"/>
      <c r="USI5" s="33"/>
      <c r="USJ5" s="33"/>
      <c r="USK5" s="33"/>
      <c r="USL5" s="33"/>
      <c r="USM5" s="33"/>
      <c r="USN5" s="33"/>
      <c r="USO5" s="33"/>
      <c r="USP5" s="33"/>
      <c r="USQ5" s="33"/>
      <c r="USR5" s="33"/>
      <c r="USS5" s="33"/>
      <c r="UST5" s="33"/>
      <c r="USU5" s="33"/>
      <c r="USV5" s="33"/>
      <c r="USW5" s="33"/>
      <c r="USX5" s="33"/>
      <c r="USY5" s="33"/>
      <c r="USZ5" s="33"/>
      <c r="UTA5" s="33"/>
      <c r="UTB5" s="33"/>
      <c r="UTC5" s="33"/>
      <c r="UTD5" s="33"/>
      <c r="UTE5" s="33"/>
      <c r="UTF5" s="33"/>
      <c r="UTG5" s="33"/>
      <c r="UTH5" s="33"/>
      <c r="UTI5" s="33"/>
      <c r="UTJ5" s="33"/>
      <c r="UTK5" s="33"/>
      <c r="UTL5" s="33"/>
      <c r="UTM5" s="33"/>
      <c r="UTN5" s="33"/>
      <c r="UTO5" s="33"/>
      <c r="UTP5" s="33"/>
      <c r="UTQ5" s="33"/>
      <c r="UTR5" s="33"/>
      <c r="UTS5" s="33"/>
      <c r="UTT5" s="33"/>
      <c r="UTU5" s="33"/>
      <c r="UTV5" s="33"/>
      <c r="UTW5" s="33"/>
      <c r="UTX5" s="33"/>
      <c r="UTY5" s="33"/>
      <c r="UTZ5" s="33"/>
      <c r="UUA5" s="33"/>
      <c r="UUB5" s="33"/>
      <c r="UUC5" s="33"/>
      <c r="UUD5" s="33"/>
      <c r="UUE5" s="33"/>
      <c r="UUF5" s="33"/>
      <c r="UUG5" s="33"/>
      <c r="UUH5" s="33"/>
      <c r="UUI5" s="33"/>
      <c r="UUJ5" s="33"/>
      <c r="UUK5" s="33"/>
      <c r="UUL5" s="33"/>
      <c r="UUM5" s="33"/>
      <c r="UUN5" s="33"/>
      <c r="UUO5" s="33"/>
      <c r="UUP5" s="33"/>
      <c r="UUQ5" s="33"/>
      <c r="UUR5" s="33"/>
      <c r="UUS5" s="33"/>
      <c r="UUT5" s="33"/>
      <c r="UUU5" s="33"/>
      <c r="UUV5" s="33"/>
      <c r="UUW5" s="33"/>
      <c r="UUX5" s="33"/>
      <c r="UUY5" s="33"/>
      <c r="UUZ5" s="33"/>
      <c r="UVA5" s="33"/>
      <c r="UVB5" s="33"/>
      <c r="UVC5" s="33"/>
      <c r="UVD5" s="33"/>
      <c r="UVE5" s="33"/>
      <c r="UVF5" s="33"/>
      <c r="UVG5" s="33"/>
      <c r="UVH5" s="33"/>
      <c r="UVI5" s="33"/>
      <c r="UVJ5" s="33"/>
      <c r="UVK5" s="33"/>
      <c r="UVL5" s="33"/>
      <c r="UVM5" s="33"/>
      <c r="UVN5" s="33"/>
      <c r="UVO5" s="33"/>
      <c r="UVP5" s="33"/>
      <c r="UVQ5" s="33"/>
      <c r="UVR5" s="33"/>
      <c r="UVS5" s="33"/>
      <c r="UVT5" s="33"/>
      <c r="UVU5" s="33"/>
      <c r="UVV5" s="33"/>
      <c r="UVW5" s="33"/>
      <c r="UVX5" s="33"/>
      <c r="UVY5" s="33"/>
      <c r="UVZ5" s="33"/>
      <c r="UWA5" s="33"/>
      <c r="UWB5" s="33"/>
      <c r="UWC5" s="33"/>
      <c r="UWD5" s="33"/>
      <c r="UWE5" s="33"/>
      <c r="UWF5" s="33"/>
      <c r="UWG5" s="33"/>
      <c r="UWH5" s="33"/>
      <c r="UWI5" s="33"/>
      <c r="UWJ5" s="33"/>
      <c r="UWK5" s="33"/>
      <c r="UWL5" s="33"/>
      <c r="UWM5" s="33"/>
      <c r="UWN5" s="33"/>
      <c r="UWO5" s="33"/>
      <c r="UWP5" s="33"/>
      <c r="UWQ5" s="33"/>
      <c r="UWR5" s="33"/>
      <c r="UWS5" s="33"/>
      <c r="UWT5" s="33"/>
      <c r="UWU5" s="33"/>
      <c r="UWV5" s="33"/>
      <c r="UWW5" s="33"/>
      <c r="UWX5" s="33"/>
      <c r="UWY5" s="33"/>
      <c r="UWZ5" s="33"/>
      <c r="UXA5" s="33"/>
      <c r="UXB5" s="33"/>
      <c r="UXC5" s="33"/>
      <c r="UXD5" s="33"/>
      <c r="UXE5" s="33"/>
      <c r="UXF5" s="33"/>
      <c r="UXG5" s="33"/>
      <c r="UXH5" s="33"/>
      <c r="UXI5" s="33"/>
      <c r="UXJ5" s="33"/>
      <c r="UXK5" s="33"/>
      <c r="UXL5" s="33"/>
      <c r="UXM5" s="33"/>
      <c r="UXN5" s="33"/>
      <c r="UXO5" s="33"/>
      <c r="UXP5" s="33"/>
      <c r="UXQ5" s="33"/>
      <c r="UXR5" s="33"/>
      <c r="UXS5" s="33"/>
      <c r="UXT5" s="33"/>
      <c r="UXU5" s="33"/>
      <c r="UXV5" s="33"/>
      <c r="UXW5" s="33"/>
      <c r="UXX5" s="33"/>
      <c r="UXY5" s="33"/>
      <c r="UXZ5" s="33"/>
      <c r="UYA5" s="33"/>
      <c r="UYB5" s="33"/>
      <c r="UYC5" s="33"/>
      <c r="UYD5" s="33"/>
      <c r="UYE5" s="33"/>
      <c r="UYF5" s="33"/>
      <c r="UYG5" s="33"/>
      <c r="UYH5" s="33"/>
      <c r="UYI5" s="33"/>
      <c r="UYJ5" s="33"/>
      <c r="UYK5" s="33"/>
      <c r="UYL5" s="33"/>
      <c r="UYM5" s="33"/>
      <c r="UYN5" s="33"/>
      <c r="UYO5" s="33"/>
      <c r="UYP5" s="33"/>
      <c r="UYQ5" s="33"/>
      <c r="UYR5" s="33"/>
      <c r="UYS5" s="33"/>
      <c r="UYT5" s="33"/>
      <c r="UYU5" s="33"/>
      <c r="UYV5" s="33"/>
      <c r="UYW5" s="33"/>
      <c r="UYX5" s="33"/>
      <c r="UYY5" s="33"/>
      <c r="UYZ5" s="33"/>
      <c r="UZA5" s="33"/>
      <c r="UZB5" s="33"/>
      <c r="UZC5" s="33"/>
      <c r="UZD5" s="33"/>
      <c r="UZE5" s="33"/>
      <c r="UZF5" s="33"/>
      <c r="UZG5" s="33"/>
      <c r="UZH5" s="33"/>
      <c r="UZI5" s="33"/>
      <c r="UZJ5" s="33"/>
      <c r="UZK5" s="33"/>
      <c r="UZL5" s="33"/>
      <c r="UZM5" s="33"/>
      <c r="UZN5" s="33"/>
      <c r="UZO5" s="33"/>
      <c r="UZP5" s="33"/>
      <c r="UZQ5" s="33"/>
      <c r="UZR5" s="33"/>
      <c r="UZS5" s="33"/>
      <c r="UZT5" s="33"/>
      <c r="UZU5" s="33"/>
      <c r="UZV5" s="33"/>
      <c r="UZW5" s="33"/>
      <c r="UZX5" s="33"/>
      <c r="UZY5" s="33"/>
      <c r="UZZ5" s="33"/>
      <c r="VAA5" s="33"/>
      <c r="VAB5" s="33"/>
      <c r="VAC5" s="33"/>
      <c r="VAD5" s="33"/>
      <c r="VAE5" s="33"/>
      <c r="VAF5" s="33"/>
      <c r="VAG5" s="33"/>
      <c r="VAH5" s="33"/>
      <c r="VAI5" s="33"/>
      <c r="VAJ5" s="33"/>
      <c r="VAK5" s="33"/>
      <c r="VAL5" s="33"/>
      <c r="VAM5" s="33"/>
      <c r="VAN5" s="33"/>
      <c r="VAO5" s="33"/>
      <c r="VAP5" s="33"/>
      <c r="VAQ5" s="33"/>
      <c r="VAR5" s="33"/>
      <c r="VAS5" s="33"/>
      <c r="VAT5" s="33"/>
      <c r="VAU5" s="33"/>
      <c r="VAV5" s="33"/>
      <c r="VAW5" s="33"/>
      <c r="VAX5" s="33"/>
      <c r="VAY5" s="33"/>
      <c r="VAZ5" s="33"/>
      <c r="VBA5" s="33"/>
      <c r="VBB5" s="33"/>
      <c r="VBC5" s="33"/>
      <c r="VBD5" s="33"/>
      <c r="VBE5" s="33"/>
      <c r="VBF5" s="33"/>
      <c r="VBG5" s="33"/>
      <c r="VBH5" s="33"/>
      <c r="VBI5" s="33"/>
      <c r="VBJ5" s="33"/>
      <c r="VBK5" s="33"/>
      <c r="VBL5" s="33"/>
      <c r="VBM5" s="33"/>
      <c r="VBN5" s="33"/>
      <c r="VBO5" s="33"/>
      <c r="VBP5" s="33"/>
      <c r="VBQ5" s="33"/>
      <c r="VBR5" s="33"/>
      <c r="VBS5" s="33"/>
      <c r="VBT5" s="33"/>
      <c r="VBU5" s="33"/>
      <c r="VBV5" s="33"/>
      <c r="VBW5" s="33"/>
      <c r="VBX5" s="33"/>
      <c r="VBY5" s="33"/>
      <c r="VBZ5" s="33"/>
      <c r="VCA5" s="33"/>
      <c r="VCB5" s="33"/>
      <c r="VCC5" s="33"/>
      <c r="VCD5" s="33"/>
      <c r="VCE5" s="33"/>
      <c r="VCF5" s="33"/>
      <c r="VCG5" s="33"/>
      <c r="VCH5" s="33"/>
      <c r="VCI5" s="33"/>
      <c r="VCJ5" s="33"/>
      <c r="VCK5" s="33"/>
      <c r="VCL5" s="33"/>
      <c r="VCM5" s="33"/>
      <c r="VCN5" s="33"/>
      <c r="VCO5" s="33"/>
      <c r="VCP5" s="33"/>
      <c r="VCQ5" s="33"/>
      <c r="VCR5" s="33"/>
      <c r="VCS5" s="33"/>
      <c r="VCT5" s="33"/>
      <c r="VCU5" s="33"/>
      <c r="VCV5" s="33"/>
      <c r="VCW5" s="33"/>
      <c r="VCX5" s="33"/>
      <c r="VCY5" s="33"/>
      <c r="VCZ5" s="33"/>
      <c r="VDA5" s="33"/>
      <c r="VDB5" s="33"/>
      <c r="VDC5" s="33"/>
      <c r="VDD5" s="33"/>
      <c r="VDE5" s="33"/>
      <c r="VDF5" s="33"/>
      <c r="VDG5" s="33"/>
      <c r="VDH5" s="33"/>
      <c r="VDI5" s="33"/>
      <c r="VDJ5" s="33"/>
      <c r="VDK5" s="33"/>
      <c r="VDL5" s="33"/>
      <c r="VDM5" s="33"/>
      <c r="VDN5" s="33"/>
      <c r="VDO5" s="33"/>
      <c r="VDP5" s="33"/>
      <c r="VDQ5" s="33"/>
      <c r="VDR5" s="33"/>
      <c r="VDS5" s="33"/>
      <c r="VDT5" s="33"/>
      <c r="VDU5" s="33"/>
      <c r="VDV5" s="33"/>
      <c r="VDW5" s="33"/>
      <c r="VDX5" s="33"/>
      <c r="VDY5" s="33"/>
      <c r="VDZ5" s="33"/>
      <c r="VEA5" s="33"/>
      <c r="VEB5" s="33"/>
      <c r="VEC5" s="33"/>
      <c r="VED5" s="33"/>
      <c r="VEE5" s="33"/>
      <c r="VEF5" s="33"/>
      <c r="VEG5" s="33"/>
      <c r="VEH5" s="33"/>
      <c r="VEI5" s="33"/>
      <c r="VEJ5" s="33"/>
      <c r="VEK5" s="33"/>
      <c r="VEL5" s="33"/>
      <c r="VEM5" s="33"/>
      <c r="VEN5" s="33"/>
      <c r="VEO5" s="33"/>
      <c r="VEP5" s="33"/>
      <c r="VEQ5" s="33"/>
      <c r="VER5" s="33"/>
      <c r="VES5" s="33"/>
      <c r="VET5" s="33"/>
      <c r="VEU5" s="33"/>
      <c r="VEV5" s="33"/>
      <c r="VEW5" s="33"/>
      <c r="VEX5" s="33"/>
      <c r="VEY5" s="33"/>
      <c r="VEZ5" s="33"/>
      <c r="VFA5" s="33"/>
      <c r="VFB5" s="33"/>
      <c r="VFC5" s="33"/>
      <c r="VFD5" s="33"/>
      <c r="VFE5" s="33"/>
      <c r="VFF5" s="33"/>
      <c r="VFG5" s="33"/>
      <c r="VFH5" s="33"/>
      <c r="VFI5" s="33"/>
      <c r="VFJ5" s="33"/>
      <c r="VFK5" s="33"/>
      <c r="VFL5" s="33"/>
      <c r="VFM5" s="33"/>
      <c r="VFN5" s="33"/>
      <c r="VFO5" s="33"/>
      <c r="VFP5" s="33"/>
      <c r="VFQ5" s="33"/>
      <c r="VFR5" s="33"/>
      <c r="VFS5" s="33"/>
      <c r="VFT5" s="33"/>
      <c r="VFU5" s="33"/>
      <c r="VFV5" s="33"/>
      <c r="VFW5" s="33"/>
      <c r="VFX5" s="33"/>
      <c r="VFY5" s="33"/>
      <c r="VFZ5" s="33"/>
      <c r="VGA5" s="33"/>
      <c r="VGB5" s="33"/>
      <c r="VGC5" s="33"/>
      <c r="VGD5" s="33"/>
      <c r="VGE5" s="33"/>
      <c r="VGF5" s="33"/>
      <c r="VGG5" s="33"/>
      <c r="VGH5" s="33"/>
      <c r="VGI5" s="33"/>
      <c r="VGJ5" s="33"/>
      <c r="VGK5" s="33"/>
      <c r="VGL5" s="33"/>
      <c r="VGM5" s="33"/>
      <c r="VGN5" s="33"/>
      <c r="VGO5" s="33"/>
      <c r="VGP5" s="33"/>
      <c r="VGQ5" s="33"/>
      <c r="VGR5" s="33"/>
      <c r="VGS5" s="33"/>
      <c r="VGT5" s="33"/>
      <c r="VGU5" s="33"/>
      <c r="VGV5" s="33"/>
      <c r="VGW5" s="33"/>
      <c r="VGX5" s="33"/>
      <c r="VGY5" s="33"/>
      <c r="VGZ5" s="33"/>
      <c r="VHA5" s="33"/>
      <c r="VHB5" s="33"/>
      <c r="VHC5" s="33"/>
      <c r="VHD5" s="33"/>
      <c r="VHE5" s="33"/>
      <c r="VHF5" s="33"/>
      <c r="VHG5" s="33"/>
      <c r="VHH5" s="33"/>
      <c r="VHI5" s="33"/>
      <c r="VHJ5" s="33"/>
      <c r="VHK5" s="33"/>
      <c r="VHL5" s="33"/>
      <c r="VHM5" s="33"/>
      <c r="VHN5" s="33"/>
      <c r="VHO5" s="33"/>
      <c r="VHP5" s="33"/>
      <c r="VHQ5" s="33"/>
      <c r="VHR5" s="33"/>
      <c r="VHS5" s="33"/>
      <c r="VHT5" s="33"/>
      <c r="VHU5" s="33"/>
      <c r="VHV5" s="33"/>
      <c r="VHW5" s="33"/>
      <c r="VHX5" s="33"/>
      <c r="VHY5" s="33"/>
      <c r="VHZ5" s="33"/>
      <c r="VIA5" s="33"/>
      <c r="VIB5" s="33"/>
      <c r="VIC5" s="33"/>
      <c r="VID5" s="33"/>
      <c r="VIE5" s="33"/>
      <c r="VIF5" s="33"/>
      <c r="VIG5" s="33"/>
      <c r="VIH5" s="33"/>
      <c r="VII5" s="33"/>
      <c r="VIJ5" s="33"/>
      <c r="VIK5" s="33"/>
      <c r="VIL5" s="33"/>
      <c r="VIM5" s="33"/>
      <c r="VIN5" s="33"/>
      <c r="VIO5" s="33"/>
      <c r="VIP5" s="33"/>
      <c r="VIQ5" s="33"/>
      <c r="VIR5" s="33"/>
      <c r="VIS5" s="33"/>
      <c r="VIT5" s="33"/>
      <c r="VIU5" s="33"/>
      <c r="VIV5" s="33"/>
      <c r="VIW5" s="33"/>
      <c r="VIX5" s="33"/>
      <c r="VIY5" s="33"/>
      <c r="VIZ5" s="33"/>
      <c r="VJA5" s="33"/>
      <c r="VJB5" s="33"/>
      <c r="VJC5" s="33"/>
      <c r="VJD5" s="33"/>
      <c r="VJE5" s="33"/>
      <c r="VJF5" s="33"/>
      <c r="VJG5" s="33"/>
      <c r="VJH5" s="33"/>
      <c r="VJI5" s="33"/>
      <c r="VJJ5" s="33"/>
      <c r="VJK5" s="33"/>
      <c r="VJL5" s="33"/>
      <c r="VJM5" s="33"/>
      <c r="VJN5" s="33"/>
      <c r="VJO5" s="33"/>
      <c r="VJP5" s="33"/>
      <c r="VJQ5" s="33"/>
      <c r="VJR5" s="33"/>
      <c r="VJS5" s="33"/>
      <c r="VJT5" s="33"/>
      <c r="VJU5" s="33"/>
      <c r="VJV5" s="33"/>
      <c r="VJW5" s="33"/>
      <c r="VJX5" s="33"/>
      <c r="VJY5" s="33"/>
      <c r="VJZ5" s="33"/>
      <c r="VKA5" s="33"/>
      <c r="VKB5" s="33"/>
      <c r="VKC5" s="33"/>
      <c r="VKD5" s="33"/>
      <c r="VKE5" s="33"/>
      <c r="VKF5" s="33"/>
      <c r="VKG5" s="33"/>
      <c r="VKH5" s="33"/>
      <c r="VKI5" s="33"/>
      <c r="VKJ5" s="33"/>
      <c r="VKK5" s="33"/>
      <c r="VKL5" s="33"/>
      <c r="VKM5" s="33"/>
      <c r="VKN5" s="33"/>
      <c r="VKO5" s="33"/>
      <c r="VKP5" s="33"/>
      <c r="VKQ5" s="33"/>
      <c r="VKR5" s="33"/>
      <c r="VKS5" s="33"/>
      <c r="VKT5" s="33"/>
      <c r="VKU5" s="33"/>
      <c r="VKV5" s="33"/>
      <c r="VKW5" s="33"/>
      <c r="VKX5" s="33"/>
      <c r="VKY5" s="33"/>
      <c r="VKZ5" s="33"/>
      <c r="VLA5" s="33"/>
      <c r="VLB5" s="33"/>
      <c r="VLC5" s="33"/>
      <c r="VLD5" s="33"/>
      <c r="VLE5" s="33"/>
      <c r="VLF5" s="33"/>
      <c r="VLG5" s="33"/>
      <c r="VLH5" s="33"/>
      <c r="VLI5" s="33"/>
      <c r="VLJ5" s="33"/>
      <c r="VLK5" s="33"/>
      <c r="VLL5" s="33"/>
      <c r="VLM5" s="33"/>
      <c r="VLN5" s="33"/>
      <c r="VLO5" s="33"/>
      <c r="VLP5" s="33"/>
      <c r="VLQ5" s="33"/>
      <c r="VLR5" s="33"/>
      <c r="VLS5" s="33"/>
      <c r="VLT5" s="33"/>
      <c r="VLU5" s="33"/>
      <c r="VLV5" s="33"/>
      <c r="VLW5" s="33"/>
      <c r="VLX5" s="33"/>
      <c r="VLY5" s="33"/>
      <c r="VLZ5" s="33"/>
      <c r="VMA5" s="33"/>
      <c r="VMB5" s="33"/>
      <c r="VMC5" s="33"/>
      <c r="VMD5" s="33"/>
      <c r="VME5" s="33"/>
      <c r="VMF5" s="33"/>
      <c r="VMG5" s="33"/>
      <c r="VMH5" s="33"/>
      <c r="VMI5" s="33"/>
      <c r="VMJ5" s="33"/>
      <c r="VMK5" s="33"/>
      <c r="VML5" s="33"/>
      <c r="VMM5" s="33"/>
      <c r="VMN5" s="33"/>
      <c r="VMO5" s="33"/>
      <c r="VMP5" s="33"/>
      <c r="VMQ5" s="33"/>
      <c r="VMR5" s="33"/>
      <c r="VMS5" s="33"/>
      <c r="VMT5" s="33"/>
      <c r="VMU5" s="33"/>
      <c r="VMV5" s="33"/>
      <c r="VMW5" s="33"/>
      <c r="VMX5" s="33"/>
      <c r="VMY5" s="33"/>
      <c r="VMZ5" s="33"/>
      <c r="VNA5" s="33"/>
      <c r="VNB5" s="33"/>
      <c r="VNC5" s="33"/>
      <c r="VND5" s="33"/>
      <c r="VNE5" s="33"/>
      <c r="VNF5" s="33"/>
      <c r="VNG5" s="33"/>
      <c r="VNH5" s="33"/>
      <c r="VNI5" s="33"/>
      <c r="VNJ5" s="33"/>
      <c r="VNK5" s="33"/>
      <c r="VNL5" s="33"/>
      <c r="VNM5" s="33"/>
      <c r="VNN5" s="33"/>
      <c r="VNO5" s="33"/>
      <c r="VNP5" s="33"/>
      <c r="VNQ5" s="33"/>
      <c r="VNR5" s="33"/>
      <c r="VNS5" s="33"/>
      <c r="VNT5" s="33"/>
      <c r="VNU5" s="33"/>
      <c r="VNV5" s="33"/>
      <c r="VNW5" s="33"/>
      <c r="VNX5" s="33"/>
      <c r="VNY5" s="33"/>
      <c r="VNZ5" s="33"/>
      <c r="VOA5" s="33"/>
      <c r="VOB5" s="33"/>
      <c r="VOC5" s="33"/>
      <c r="VOD5" s="33"/>
      <c r="VOE5" s="33"/>
      <c r="VOF5" s="33"/>
      <c r="VOG5" s="33"/>
      <c r="VOH5" s="33"/>
      <c r="VOI5" s="33"/>
      <c r="VOJ5" s="33"/>
      <c r="VOK5" s="33"/>
      <c r="VOL5" s="33"/>
      <c r="VOM5" s="33"/>
      <c r="VON5" s="33"/>
      <c r="VOO5" s="33"/>
      <c r="VOP5" s="33"/>
      <c r="VOQ5" s="33"/>
      <c r="VOR5" s="33"/>
      <c r="VOS5" s="33"/>
      <c r="VOT5" s="33"/>
      <c r="VOU5" s="33"/>
      <c r="VOV5" s="33"/>
      <c r="VOW5" s="33"/>
      <c r="VOX5" s="33"/>
      <c r="VOY5" s="33"/>
      <c r="VOZ5" s="33"/>
      <c r="VPA5" s="33"/>
      <c r="VPB5" s="33"/>
      <c r="VPC5" s="33"/>
      <c r="VPD5" s="33"/>
      <c r="VPE5" s="33"/>
      <c r="VPF5" s="33"/>
      <c r="VPG5" s="33"/>
      <c r="VPH5" s="33"/>
      <c r="VPI5" s="33"/>
      <c r="VPJ5" s="33"/>
      <c r="VPK5" s="33"/>
      <c r="VPL5" s="33"/>
      <c r="VPM5" s="33"/>
      <c r="VPN5" s="33"/>
      <c r="VPO5" s="33"/>
      <c r="VPP5" s="33"/>
      <c r="VPQ5" s="33"/>
      <c r="VPR5" s="33"/>
      <c r="VPS5" s="33"/>
      <c r="VPT5" s="33"/>
      <c r="VPU5" s="33"/>
      <c r="VPV5" s="33"/>
      <c r="VPW5" s="33"/>
      <c r="VPX5" s="33"/>
      <c r="VPY5" s="33"/>
      <c r="VPZ5" s="33"/>
      <c r="VQA5" s="33"/>
      <c r="VQB5" s="33"/>
      <c r="VQC5" s="33"/>
      <c r="VQD5" s="33"/>
      <c r="VQE5" s="33"/>
      <c r="VQF5" s="33"/>
      <c r="VQG5" s="33"/>
      <c r="VQH5" s="33"/>
      <c r="VQI5" s="33"/>
      <c r="VQJ5" s="33"/>
      <c r="VQK5" s="33"/>
      <c r="VQL5" s="33"/>
      <c r="VQM5" s="33"/>
      <c r="VQN5" s="33"/>
      <c r="VQO5" s="33"/>
      <c r="VQP5" s="33"/>
      <c r="VQQ5" s="33"/>
      <c r="VQR5" s="33"/>
      <c r="VQS5" s="33"/>
      <c r="VQT5" s="33"/>
      <c r="VQU5" s="33"/>
      <c r="VQV5" s="33"/>
      <c r="VQW5" s="33"/>
      <c r="VQX5" s="33"/>
      <c r="VQY5" s="33"/>
      <c r="VQZ5" s="33"/>
      <c r="VRA5" s="33"/>
      <c r="VRB5" s="33"/>
      <c r="VRC5" s="33"/>
      <c r="VRD5" s="33"/>
      <c r="VRE5" s="33"/>
      <c r="VRF5" s="33"/>
      <c r="VRG5" s="33"/>
      <c r="VRH5" s="33"/>
      <c r="VRI5" s="33"/>
      <c r="VRJ5" s="33"/>
      <c r="VRK5" s="33"/>
      <c r="VRL5" s="33"/>
      <c r="VRM5" s="33"/>
      <c r="VRN5" s="33"/>
      <c r="VRO5" s="33"/>
      <c r="VRP5" s="33"/>
      <c r="VRQ5" s="33"/>
      <c r="VRR5" s="33"/>
      <c r="VRS5" s="33"/>
      <c r="VRT5" s="33"/>
      <c r="VRU5" s="33"/>
      <c r="VRV5" s="33"/>
      <c r="VRW5" s="33"/>
      <c r="VRX5" s="33"/>
      <c r="VRY5" s="33"/>
      <c r="VRZ5" s="33"/>
      <c r="VSA5" s="33"/>
      <c r="VSB5" s="33"/>
      <c r="VSC5" s="33"/>
      <c r="VSD5" s="33"/>
      <c r="VSE5" s="33"/>
      <c r="VSF5" s="33"/>
      <c r="VSG5" s="33"/>
      <c r="VSH5" s="33"/>
      <c r="VSI5" s="33"/>
      <c r="VSJ5" s="33"/>
      <c r="VSK5" s="33"/>
      <c r="VSL5" s="33"/>
      <c r="VSM5" s="33"/>
      <c r="VSN5" s="33"/>
      <c r="VSO5" s="33"/>
      <c r="VSP5" s="33"/>
      <c r="VSQ5" s="33"/>
      <c r="VSR5" s="33"/>
      <c r="VSS5" s="33"/>
      <c r="VST5" s="33"/>
      <c r="VSU5" s="33"/>
      <c r="VSV5" s="33"/>
      <c r="VSW5" s="33"/>
      <c r="VSX5" s="33"/>
      <c r="VSY5" s="33"/>
      <c r="VSZ5" s="33"/>
      <c r="VTA5" s="33"/>
      <c r="VTB5" s="33"/>
      <c r="VTC5" s="33"/>
      <c r="VTD5" s="33"/>
      <c r="VTE5" s="33"/>
      <c r="VTF5" s="33"/>
      <c r="VTG5" s="33"/>
      <c r="VTH5" s="33"/>
      <c r="VTI5" s="33"/>
      <c r="VTJ5" s="33"/>
      <c r="VTK5" s="33"/>
      <c r="VTL5" s="33"/>
      <c r="VTM5" s="33"/>
      <c r="VTN5" s="33"/>
      <c r="VTO5" s="33"/>
      <c r="VTP5" s="33"/>
      <c r="VTQ5" s="33"/>
      <c r="VTR5" s="33"/>
      <c r="VTS5" s="33"/>
      <c r="VTT5" s="33"/>
      <c r="VTU5" s="33"/>
      <c r="VTV5" s="33"/>
      <c r="VTW5" s="33"/>
      <c r="VTX5" s="33"/>
      <c r="VTY5" s="33"/>
      <c r="VTZ5" s="33"/>
      <c r="VUA5" s="33"/>
      <c r="VUB5" s="33"/>
      <c r="VUC5" s="33"/>
      <c r="VUD5" s="33"/>
      <c r="VUE5" s="33"/>
      <c r="VUF5" s="33"/>
      <c r="VUG5" s="33"/>
      <c r="VUH5" s="33"/>
      <c r="VUI5" s="33"/>
      <c r="VUJ5" s="33"/>
      <c r="VUK5" s="33"/>
      <c r="VUL5" s="33"/>
      <c r="VUM5" s="33"/>
      <c r="VUN5" s="33"/>
      <c r="VUO5" s="33"/>
      <c r="VUP5" s="33"/>
      <c r="VUQ5" s="33"/>
      <c r="VUR5" s="33"/>
      <c r="VUS5" s="33"/>
      <c r="VUT5" s="33"/>
      <c r="VUU5" s="33"/>
      <c r="VUV5" s="33"/>
      <c r="VUW5" s="33"/>
      <c r="VUX5" s="33"/>
      <c r="VUY5" s="33"/>
      <c r="VUZ5" s="33"/>
      <c r="VVA5" s="33"/>
      <c r="VVB5" s="33"/>
      <c r="VVC5" s="33"/>
      <c r="VVD5" s="33"/>
      <c r="VVE5" s="33"/>
      <c r="VVF5" s="33"/>
      <c r="VVG5" s="33"/>
      <c r="VVH5" s="33"/>
      <c r="VVI5" s="33"/>
      <c r="VVJ5" s="33"/>
      <c r="VVK5" s="33"/>
      <c r="VVL5" s="33"/>
      <c r="VVM5" s="33"/>
      <c r="VVN5" s="33"/>
      <c r="VVO5" s="33"/>
      <c r="VVP5" s="33"/>
      <c r="VVQ5" s="33"/>
      <c r="VVR5" s="33"/>
      <c r="VVS5" s="33"/>
      <c r="VVT5" s="33"/>
      <c r="VVU5" s="33"/>
      <c r="VVV5" s="33"/>
      <c r="VVW5" s="33"/>
      <c r="VVX5" s="33"/>
      <c r="VVY5" s="33"/>
      <c r="VVZ5" s="33"/>
      <c r="VWA5" s="33"/>
      <c r="VWB5" s="33"/>
      <c r="VWC5" s="33"/>
      <c r="VWD5" s="33"/>
      <c r="VWE5" s="33"/>
      <c r="VWF5" s="33"/>
      <c r="VWG5" s="33"/>
      <c r="VWH5" s="33"/>
      <c r="VWI5" s="33"/>
      <c r="VWJ5" s="33"/>
      <c r="VWK5" s="33"/>
      <c r="VWL5" s="33"/>
      <c r="VWM5" s="33"/>
      <c r="VWN5" s="33"/>
      <c r="VWO5" s="33"/>
      <c r="VWP5" s="33"/>
      <c r="VWQ5" s="33"/>
      <c r="VWR5" s="33"/>
      <c r="VWS5" s="33"/>
      <c r="VWT5" s="33"/>
      <c r="VWU5" s="33"/>
      <c r="VWV5" s="33"/>
      <c r="VWW5" s="33"/>
      <c r="VWX5" s="33"/>
      <c r="VWY5" s="33"/>
      <c r="VWZ5" s="33"/>
      <c r="VXA5" s="33"/>
      <c r="VXB5" s="33"/>
      <c r="VXC5" s="33"/>
      <c r="VXD5" s="33"/>
      <c r="VXE5" s="33"/>
      <c r="VXF5" s="33"/>
      <c r="VXG5" s="33"/>
      <c r="VXH5" s="33"/>
      <c r="VXI5" s="33"/>
      <c r="VXJ5" s="33"/>
      <c r="VXK5" s="33"/>
      <c r="VXL5" s="33"/>
      <c r="VXM5" s="33"/>
      <c r="VXN5" s="33"/>
      <c r="VXO5" s="33"/>
      <c r="VXP5" s="33"/>
      <c r="VXQ5" s="33"/>
      <c r="VXR5" s="33"/>
      <c r="VXS5" s="33"/>
      <c r="VXT5" s="33"/>
      <c r="VXU5" s="33"/>
      <c r="VXV5" s="33"/>
      <c r="VXW5" s="33"/>
      <c r="VXX5" s="33"/>
      <c r="VXY5" s="33"/>
      <c r="VXZ5" s="33"/>
      <c r="VYA5" s="33"/>
      <c r="VYB5" s="33"/>
      <c r="VYC5" s="33"/>
      <c r="VYD5" s="33"/>
      <c r="VYE5" s="33"/>
      <c r="VYF5" s="33"/>
      <c r="VYG5" s="33"/>
      <c r="VYH5" s="33"/>
      <c r="VYI5" s="33"/>
      <c r="VYJ5" s="33"/>
      <c r="VYK5" s="33"/>
      <c r="VYL5" s="33"/>
      <c r="VYM5" s="33"/>
      <c r="VYN5" s="33"/>
      <c r="VYO5" s="33"/>
      <c r="VYP5" s="33"/>
      <c r="VYQ5" s="33"/>
      <c r="VYR5" s="33"/>
      <c r="VYS5" s="33"/>
      <c r="VYT5" s="33"/>
      <c r="VYU5" s="33"/>
      <c r="VYV5" s="33"/>
      <c r="VYW5" s="33"/>
      <c r="VYX5" s="33"/>
      <c r="VYY5" s="33"/>
      <c r="VYZ5" s="33"/>
      <c r="VZA5" s="33"/>
      <c r="VZB5" s="33"/>
      <c r="VZC5" s="33"/>
      <c r="VZD5" s="33"/>
      <c r="VZE5" s="33"/>
      <c r="VZF5" s="33"/>
      <c r="VZG5" s="33"/>
      <c r="VZH5" s="33"/>
      <c r="VZI5" s="33"/>
      <c r="VZJ5" s="33"/>
      <c r="VZK5" s="33"/>
      <c r="VZL5" s="33"/>
      <c r="VZM5" s="33"/>
      <c r="VZN5" s="33"/>
      <c r="VZO5" s="33"/>
      <c r="VZP5" s="33"/>
      <c r="VZQ5" s="33"/>
      <c r="VZR5" s="33"/>
      <c r="VZS5" s="33"/>
      <c r="VZT5" s="33"/>
      <c r="VZU5" s="33"/>
      <c r="VZV5" s="33"/>
      <c r="VZW5" s="33"/>
      <c r="VZX5" s="33"/>
      <c r="VZY5" s="33"/>
      <c r="VZZ5" s="33"/>
      <c r="WAA5" s="33"/>
      <c r="WAB5" s="33"/>
      <c r="WAC5" s="33"/>
      <c r="WAD5" s="33"/>
      <c r="WAE5" s="33"/>
      <c r="WAF5" s="33"/>
      <c r="WAG5" s="33"/>
      <c r="WAH5" s="33"/>
      <c r="WAI5" s="33"/>
      <c r="WAJ5" s="33"/>
      <c r="WAK5" s="33"/>
      <c r="WAL5" s="33"/>
      <c r="WAM5" s="33"/>
      <c r="WAN5" s="33"/>
      <c r="WAO5" s="33"/>
      <c r="WAP5" s="33"/>
      <c r="WAQ5" s="33"/>
      <c r="WAR5" s="33"/>
      <c r="WAS5" s="33"/>
      <c r="WAT5" s="33"/>
      <c r="WAU5" s="33"/>
      <c r="WAV5" s="33"/>
      <c r="WAW5" s="33"/>
      <c r="WAX5" s="33"/>
      <c r="WAY5" s="33"/>
      <c r="WAZ5" s="33"/>
      <c r="WBA5" s="33"/>
      <c r="WBB5" s="33"/>
      <c r="WBC5" s="33"/>
      <c r="WBD5" s="33"/>
      <c r="WBE5" s="33"/>
      <c r="WBF5" s="33"/>
      <c r="WBG5" s="33"/>
      <c r="WBH5" s="33"/>
      <c r="WBI5" s="33"/>
      <c r="WBJ5" s="33"/>
      <c r="WBK5" s="33"/>
      <c r="WBL5" s="33"/>
      <c r="WBM5" s="33"/>
      <c r="WBN5" s="33"/>
      <c r="WBO5" s="33"/>
      <c r="WBP5" s="33"/>
      <c r="WBQ5" s="33"/>
      <c r="WBR5" s="33"/>
      <c r="WBS5" s="33"/>
      <c r="WBT5" s="33"/>
      <c r="WBU5" s="33"/>
      <c r="WBV5" s="33"/>
      <c r="WBW5" s="33"/>
      <c r="WBX5" s="33"/>
      <c r="WBY5" s="33"/>
      <c r="WBZ5" s="33"/>
      <c r="WCA5" s="33"/>
      <c r="WCB5" s="33"/>
      <c r="WCC5" s="33"/>
      <c r="WCD5" s="33"/>
      <c r="WCE5" s="33"/>
      <c r="WCF5" s="33"/>
      <c r="WCG5" s="33"/>
      <c r="WCH5" s="33"/>
      <c r="WCI5" s="33"/>
      <c r="WCJ5" s="33"/>
      <c r="WCK5" s="33"/>
      <c r="WCL5" s="33"/>
      <c r="WCM5" s="33"/>
      <c r="WCN5" s="33"/>
      <c r="WCO5" s="33"/>
      <c r="WCP5" s="33"/>
      <c r="WCQ5" s="33"/>
      <c r="WCR5" s="33"/>
      <c r="WCS5" s="33"/>
      <c r="WCT5" s="33"/>
      <c r="WCU5" s="33"/>
      <c r="WCV5" s="33"/>
      <c r="WCW5" s="33"/>
      <c r="WCX5" s="33"/>
      <c r="WCY5" s="33"/>
      <c r="WCZ5" s="33"/>
      <c r="WDA5" s="33"/>
      <c r="WDB5" s="33"/>
      <c r="WDC5" s="33"/>
      <c r="WDD5" s="33"/>
      <c r="WDE5" s="33"/>
      <c r="WDF5" s="33"/>
      <c r="WDG5" s="33"/>
      <c r="WDH5" s="33"/>
      <c r="WDI5" s="33"/>
      <c r="WDJ5" s="33"/>
      <c r="WDK5" s="33"/>
      <c r="WDL5" s="33"/>
      <c r="WDM5" s="33"/>
      <c r="WDN5" s="33"/>
      <c r="WDO5" s="33"/>
      <c r="WDP5" s="33"/>
      <c r="WDQ5" s="33"/>
      <c r="WDR5" s="33"/>
      <c r="WDS5" s="33"/>
      <c r="WDT5" s="33"/>
      <c r="WDU5" s="33"/>
      <c r="WDV5" s="33"/>
      <c r="WDW5" s="33"/>
      <c r="WDX5" s="33"/>
      <c r="WDY5" s="33"/>
      <c r="WDZ5" s="33"/>
      <c r="WEA5" s="33"/>
      <c r="WEB5" s="33"/>
      <c r="WEC5" s="33"/>
      <c r="WED5" s="33"/>
      <c r="WEE5" s="33"/>
      <c r="WEF5" s="33"/>
      <c r="WEG5" s="33"/>
      <c r="WEH5" s="33"/>
      <c r="WEI5" s="33"/>
      <c r="WEJ5" s="33"/>
      <c r="WEK5" s="33"/>
      <c r="WEL5" s="33"/>
      <c r="WEM5" s="33"/>
      <c r="WEN5" s="33"/>
      <c r="WEO5" s="33"/>
      <c r="WEP5" s="33"/>
      <c r="WEQ5" s="33"/>
      <c r="WER5" s="33"/>
      <c r="WES5" s="33"/>
      <c r="WET5" s="33"/>
      <c r="WEU5" s="33"/>
      <c r="WEV5" s="33"/>
      <c r="WEW5" s="33"/>
      <c r="WEX5" s="33"/>
      <c r="WEY5" s="33"/>
      <c r="WEZ5" s="33"/>
      <c r="WFA5" s="33"/>
      <c r="WFB5" s="33"/>
      <c r="WFC5" s="33"/>
      <c r="WFD5" s="33"/>
      <c r="WFE5" s="33"/>
      <c r="WFF5" s="33"/>
      <c r="WFG5" s="33"/>
      <c r="WFH5" s="33"/>
      <c r="WFI5" s="33"/>
      <c r="WFJ5" s="33"/>
      <c r="WFK5" s="33"/>
      <c r="WFL5" s="33"/>
      <c r="WFM5" s="33"/>
      <c r="WFN5" s="33"/>
      <c r="WFO5" s="33"/>
      <c r="WFP5" s="33"/>
      <c r="WFQ5" s="33"/>
      <c r="WFR5" s="33"/>
      <c r="WFS5" s="33"/>
      <c r="WFT5" s="33"/>
      <c r="WFU5" s="33"/>
      <c r="WFV5" s="33"/>
      <c r="WFW5" s="33"/>
      <c r="WFX5" s="33"/>
      <c r="WFY5" s="33"/>
      <c r="WFZ5" s="33"/>
      <c r="WGA5" s="33"/>
      <c r="WGB5" s="33"/>
      <c r="WGC5" s="33"/>
      <c r="WGD5" s="33"/>
      <c r="WGE5" s="33"/>
      <c r="WGF5" s="33"/>
      <c r="WGG5" s="33"/>
      <c r="WGH5" s="33"/>
      <c r="WGI5" s="33"/>
      <c r="WGJ5" s="33"/>
      <c r="WGK5" s="33"/>
      <c r="WGL5" s="33"/>
      <c r="WGM5" s="33"/>
      <c r="WGN5" s="33"/>
      <c r="WGO5" s="33"/>
      <c r="WGP5" s="33"/>
      <c r="WGQ5" s="33"/>
      <c r="WGR5" s="33"/>
      <c r="WGS5" s="33"/>
      <c r="WGT5" s="33"/>
      <c r="WGU5" s="33"/>
      <c r="WGV5" s="33"/>
      <c r="WGW5" s="33"/>
      <c r="WGX5" s="33"/>
      <c r="WGY5" s="33"/>
      <c r="WGZ5" s="33"/>
      <c r="WHA5" s="33"/>
      <c r="WHB5" s="33"/>
      <c r="WHC5" s="33"/>
      <c r="WHD5" s="33"/>
      <c r="WHE5" s="33"/>
      <c r="WHF5" s="33"/>
      <c r="WHG5" s="33"/>
      <c r="WHH5" s="33"/>
      <c r="WHI5" s="33"/>
      <c r="WHJ5" s="33"/>
      <c r="WHK5" s="33"/>
      <c r="WHL5" s="33"/>
      <c r="WHM5" s="33"/>
      <c r="WHN5" s="33"/>
      <c r="WHO5" s="33"/>
      <c r="WHP5" s="33"/>
      <c r="WHQ5" s="33"/>
      <c r="WHR5" s="33"/>
      <c r="WHS5" s="33"/>
      <c r="WHT5" s="33"/>
      <c r="WHU5" s="33"/>
      <c r="WHV5" s="33"/>
      <c r="WHW5" s="33"/>
      <c r="WHX5" s="33"/>
      <c r="WHY5" s="33"/>
      <c r="WHZ5" s="33"/>
      <c r="WIA5" s="33"/>
      <c r="WIB5" s="33"/>
      <c r="WIC5" s="33"/>
      <c r="WID5" s="33"/>
      <c r="WIE5" s="33"/>
      <c r="WIF5" s="33"/>
      <c r="WIG5" s="33"/>
      <c r="WIH5" s="33"/>
      <c r="WII5" s="33"/>
      <c r="WIJ5" s="33"/>
      <c r="WIK5" s="33"/>
      <c r="WIL5" s="33"/>
      <c r="WIM5" s="33"/>
      <c r="WIN5" s="33"/>
      <c r="WIO5" s="33"/>
      <c r="WIP5" s="33"/>
      <c r="WIQ5" s="33"/>
      <c r="WIR5" s="33"/>
      <c r="WIS5" s="33"/>
      <c r="WIT5" s="33"/>
      <c r="WIU5" s="33"/>
      <c r="WIV5" s="33"/>
      <c r="WIW5" s="33"/>
      <c r="WIX5" s="33"/>
      <c r="WIY5" s="33"/>
      <c r="WIZ5" s="33"/>
      <c r="WJA5" s="33"/>
      <c r="WJB5" s="33"/>
      <c r="WJC5" s="33"/>
      <c r="WJD5" s="33"/>
      <c r="WJE5" s="33"/>
      <c r="WJF5" s="33"/>
      <c r="WJG5" s="33"/>
      <c r="WJH5" s="33"/>
      <c r="WJI5" s="33"/>
      <c r="WJJ5" s="33"/>
      <c r="WJK5" s="33"/>
      <c r="WJL5" s="33"/>
      <c r="WJM5" s="33"/>
      <c r="WJN5" s="33"/>
      <c r="WJO5" s="33"/>
      <c r="WJP5" s="33"/>
      <c r="WJQ5" s="33"/>
      <c r="WJR5" s="33"/>
      <c r="WJS5" s="33"/>
      <c r="WJT5" s="33"/>
      <c r="WJU5" s="33"/>
      <c r="WJV5" s="33"/>
      <c r="WJW5" s="33"/>
      <c r="WJX5" s="33"/>
      <c r="WJY5" s="33"/>
      <c r="WJZ5" s="33"/>
      <c r="WKA5" s="33"/>
      <c r="WKB5" s="33"/>
      <c r="WKC5" s="33"/>
      <c r="WKD5" s="33"/>
      <c r="WKE5" s="33"/>
      <c r="WKF5" s="33"/>
      <c r="WKG5" s="33"/>
      <c r="WKH5" s="33"/>
      <c r="WKI5" s="33"/>
      <c r="WKJ5" s="33"/>
      <c r="WKK5" s="33"/>
      <c r="WKL5" s="33"/>
      <c r="WKM5" s="33"/>
      <c r="WKN5" s="33"/>
      <c r="WKO5" s="33"/>
      <c r="WKP5" s="33"/>
      <c r="WKQ5" s="33"/>
      <c r="WKR5" s="33"/>
      <c r="WKS5" s="33"/>
      <c r="WKT5" s="33"/>
      <c r="WKU5" s="33"/>
      <c r="WKV5" s="33"/>
      <c r="WKW5" s="33"/>
      <c r="WKX5" s="33"/>
      <c r="WKY5" s="33"/>
      <c r="WKZ5" s="33"/>
      <c r="WLA5" s="33"/>
      <c r="WLB5" s="33"/>
      <c r="WLC5" s="33"/>
      <c r="WLD5" s="33"/>
      <c r="WLE5" s="33"/>
      <c r="WLF5" s="33"/>
      <c r="WLG5" s="33"/>
      <c r="WLH5" s="33"/>
      <c r="WLI5" s="33"/>
      <c r="WLJ5" s="33"/>
      <c r="WLK5" s="33"/>
      <c r="WLL5" s="33"/>
      <c r="WLM5" s="33"/>
      <c r="WLN5" s="33"/>
      <c r="WLO5" s="33"/>
      <c r="WLP5" s="33"/>
      <c r="WLQ5" s="33"/>
      <c r="WLR5" s="33"/>
      <c r="WLS5" s="33"/>
      <c r="WLT5" s="33"/>
      <c r="WLU5" s="33"/>
      <c r="WLV5" s="33"/>
      <c r="WLW5" s="33"/>
      <c r="WLX5" s="33"/>
      <c r="WLY5" s="33"/>
      <c r="WLZ5" s="33"/>
      <c r="WMA5" s="33"/>
      <c r="WMB5" s="33"/>
      <c r="WMC5" s="33"/>
      <c r="WMD5" s="33"/>
      <c r="WME5" s="33"/>
      <c r="WMF5" s="33"/>
      <c r="WMG5" s="33"/>
      <c r="WMH5" s="33"/>
      <c r="WMI5" s="33"/>
      <c r="WMJ5" s="33"/>
      <c r="WMK5" s="33"/>
      <c r="WML5" s="33"/>
      <c r="WMM5" s="33"/>
      <c r="WMN5" s="33"/>
      <c r="WMO5" s="33"/>
      <c r="WMP5" s="33"/>
      <c r="WMQ5" s="33"/>
      <c r="WMR5" s="33"/>
      <c r="WMS5" s="33"/>
      <c r="WMT5" s="33"/>
      <c r="WMU5" s="33"/>
      <c r="WMV5" s="33"/>
      <c r="WMW5" s="33"/>
      <c r="WMX5" s="33"/>
      <c r="WMY5" s="33"/>
      <c r="WMZ5" s="33"/>
      <c r="WNA5" s="33"/>
      <c r="WNB5" s="33"/>
      <c r="WNC5" s="33"/>
      <c r="WND5" s="33"/>
      <c r="WNE5" s="33"/>
      <c r="WNF5" s="33"/>
      <c r="WNG5" s="33"/>
      <c r="WNH5" s="33"/>
      <c r="WNI5" s="33"/>
      <c r="WNJ5" s="33"/>
      <c r="WNK5" s="33"/>
      <c r="WNL5" s="33"/>
      <c r="WNM5" s="33"/>
      <c r="WNN5" s="33"/>
      <c r="WNO5" s="33"/>
      <c r="WNP5" s="33"/>
      <c r="WNQ5" s="33"/>
      <c r="WNR5" s="33"/>
      <c r="WNS5" s="33"/>
      <c r="WNT5" s="33"/>
      <c r="WNU5" s="33"/>
      <c r="WNV5" s="33"/>
      <c r="WNW5" s="33"/>
      <c r="WNX5" s="33"/>
      <c r="WNY5" s="33"/>
      <c r="WNZ5" s="33"/>
      <c r="WOA5" s="33"/>
      <c r="WOB5" s="33"/>
      <c r="WOC5" s="33"/>
      <c r="WOD5" s="33"/>
      <c r="WOE5" s="33"/>
      <c r="WOF5" s="33"/>
      <c r="WOG5" s="33"/>
      <c r="WOH5" s="33"/>
      <c r="WOI5" s="33"/>
      <c r="WOJ5" s="33"/>
      <c r="WOK5" s="33"/>
      <c r="WOL5" s="33"/>
      <c r="WOM5" s="33"/>
      <c r="WON5" s="33"/>
      <c r="WOO5" s="33"/>
      <c r="WOP5" s="33"/>
      <c r="WOQ5" s="33"/>
      <c r="WOR5" s="33"/>
      <c r="WOS5" s="33"/>
      <c r="WOT5" s="33"/>
      <c r="WOU5" s="33"/>
      <c r="WOV5" s="33"/>
      <c r="WOW5" s="33"/>
      <c r="WOX5" s="33"/>
      <c r="WOY5" s="33"/>
      <c r="WOZ5" s="33"/>
      <c r="WPA5" s="33"/>
      <c r="WPB5" s="33"/>
      <c r="WPC5" s="33"/>
      <c r="WPD5" s="33"/>
      <c r="WPE5" s="33"/>
      <c r="WPF5" s="33"/>
      <c r="WPG5" s="33"/>
      <c r="WPH5" s="33"/>
      <c r="WPI5" s="33"/>
      <c r="WPJ5" s="33"/>
      <c r="WPK5" s="33"/>
      <c r="WPL5" s="33"/>
      <c r="WPM5" s="33"/>
      <c r="WPN5" s="33"/>
      <c r="WPO5" s="33"/>
      <c r="WPP5" s="33"/>
      <c r="WPQ5" s="33"/>
      <c r="WPR5" s="33"/>
      <c r="WPS5" s="33"/>
      <c r="WPT5" s="33"/>
      <c r="WPU5" s="33"/>
      <c r="WPV5" s="33"/>
      <c r="WPW5" s="33"/>
      <c r="WPX5" s="33"/>
      <c r="WPY5" s="33"/>
      <c r="WPZ5" s="33"/>
      <c r="WQA5" s="33"/>
      <c r="WQB5" s="33"/>
      <c r="WQC5" s="33"/>
      <c r="WQD5" s="33"/>
      <c r="WQE5" s="33"/>
      <c r="WQF5" s="33"/>
      <c r="WQG5" s="33"/>
      <c r="WQH5" s="33"/>
      <c r="WQI5" s="33"/>
      <c r="WQJ5" s="33"/>
      <c r="WQK5" s="33"/>
      <c r="WQL5" s="33"/>
      <c r="WQM5" s="33"/>
      <c r="WQN5" s="33"/>
      <c r="WQO5" s="33"/>
      <c r="WQP5" s="33"/>
      <c r="WQQ5" s="33"/>
      <c r="WQR5" s="33"/>
      <c r="WQS5" s="33"/>
      <c r="WQT5" s="33"/>
      <c r="WQU5" s="33"/>
      <c r="WQV5" s="33"/>
      <c r="WQW5" s="33"/>
      <c r="WQX5" s="33"/>
      <c r="WQY5" s="33"/>
      <c r="WQZ5" s="33"/>
      <c r="WRA5" s="33"/>
      <c r="WRB5" s="33"/>
      <c r="WRC5" s="33"/>
      <c r="WRD5" s="33"/>
      <c r="WRE5" s="33"/>
      <c r="WRF5" s="33"/>
      <c r="WRG5" s="33"/>
      <c r="WRH5" s="33"/>
      <c r="WRI5" s="33"/>
      <c r="WRJ5" s="33"/>
      <c r="WRK5" s="33"/>
      <c r="WRL5" s="33"/>
      <c r="WRM5" s="33"/>
      <c r="WRN5" s="33"/>
      <c r="WRO5" s="33"/>
      <c r="WRP5" s="33"/>
      <c r="WRQ5" s="33"/>
      <c r="WRR5" s="33"/>
      <c r="WRS5" s="33"/>
      <c r="WRT5" s="33"/>
      <c r="WRU5" s="33"/>
      <c r="WRV5" s="33"/>
      <c r="WRW5" s="33"/>
      <c r="WRX5" s="33"/>
      <c r="WRY5" s="33"/>
      <c r="WRZ5" s="33"/>
      <c r="WSA5" s="33"/>
      <c r="WSB5" s="33"/>
      <c r="WSC5" s="33"/>
      <c r="WSD5" s="33"/>
      <c r="WSE5" s="33"/>
      <c r="WSF5" s="33"/>
      <c r="WSG5" s="33"/>
      <c r="WSH5" s="33"/>
      <c r="WSI5" s="33"/>
      <c r="WSJ5" s="33"/>
      <c r="WSK5" s="33"/>
      <c r="WSL5" s="33"/>
      <c r="WSM5" s="33"/>
      <c r="WSN5" s="33"/>
      <c r="WSO5" s="33"/>
      <c r="WSP5" s="33"/>
      <c r="WSQ5" s="33"/>
      <c r="WSR5" s="33"/>
      <c r="WSS5" s="33"/>
      <c r="WST5" s="33"/>
      <c r="WSU5" s="33"/>
      <c r="WSV5" s="33"/>
      <c r="WSW5" s="33"/>
      <c r="WSX5" s="33"/>
      <c r="WSY5" s="33"/>
      <c r="WSZ5" s="33"/>
      <c r="WTA5" s="33"/>
      <c r="WTB5" s="33"/>
      <c r="WTC5" s="33"/>
      <c r="WTD5" s="33"/>
      <c r="WTE5" s="33"/>
      <c r="WTF5" s="33"/>
      <c r="WTG5" s="33"/>
      <c r="WTH5" s="33"/>
      <c r="WTI5" s="33"/>
      <c r="WTJ5" s="33"/>
      <c r="WTK5" s="33"/>
      <c r="WTL5" s="33"/>
      <c r="WTM5" s="33"/>
      <c r="WTN5" s="33"/>
      <c r="WTO5" s="33"/>
      <c r="WTP5" s="33"/>
      <c r="WTQ5" s="33"/>
      <c r="WTR5" s="33"/>
      <c r="WTS5" s="33"/>
      <c r="WTT5" s="33"/>
      <c r="WTU5" s="33"/>
      <c r="WTV5" s="33"/>
      <c r="WTW5" s="33"/>
      <c r="WTX5" s="33"/>
      <c r="WTY5" s="33"/>
      <c r="WTZ5" s="33"/>
      <c r="WUA5" s="33"/>
      <c r="WUB5" s="33"/>
      <c r="WUC5" s="33"/>
      <c r="WUD5" s="33"/>
      <c r="WUE5" s="33"/>
      <c r="WUF5" s="33"/>
      <c r="WUG5" s="33"/>
      <c r="WUH5" s="33"/>
      <c r="WUI5" s="33"/>
      <c r="WUJ5" s="33"/>
      <c r="WUK5" s="33"/>
      <c r="WUL5" s="33"/>
      <c r="WUM5" s="33"/>
      <c r="WUN5" s="33"/>
      <c r="WUO5" s="33"/>
      <c r="WUP5" s="33"/>
      <c r="WUQ5" s="33"/>
      <c r="WUR5" s="33"/>
      <c r="WUS5" s="33"/>
      <c r="WUT5" s="33"/>
      <c r="WUU5" s="33"/>
      <c r="WUV5" s="33"/>
      <c r="WUW5" s="33"/>
      <c r="WUX5" s="33"/>
      <c r="WUY5" s="33"/>
      <c r="WUZ5" s="33"/>
      <c r="WVA5" s="33"/>
      <c r="WVB5" s="33"/>
      <c r="WVC5" s="33"/>
      <c r="WVD5" s="33"/>
      <c r="WVE5" s="33"/>
      <c r="WVF5" s="33"/>
      <c r="WVG5" s="33"/>
      <c r="WVH5" s="33"/>
      <c r="WVI5" s="33"/>
      <c r="WVJ5" s="33"/>
      <c r="WVK5" s="33"/>
      <c r="WVL5" s="33"/>
      <c r="WVM5" s="33"/>
      <c r="WVN5" s="33"/>
      <c r="WVO5" s="33"/>
      <c r="WVP5" s="33"/>
      <c r="WVQ5" s="33"/>
      <c r="WVR5" s="33"/>
      <c r="WVS5" s="33"/>
      <c r="WVT5" s="33"/>
      <c r="WVU5" s="33"/>
      <c r="WVV5" s="33"/>
      <c r="WVW5" s="33"/>
      <c r="WVX5" s="33"/>
      <c r="WVY5" s="33"/>
      <c r="WVZ5" s="33"/>
      <c r="WWA5" s="33"/>
      <c r="WWB5" s="33"/>
      <c r="WWC5" s="33"/>
      <c r="WWD5" s="33"/>
      <c r="WWE5" s="33"/>
      <c r="WWF5" s="33"/>
      <c r="WWG5" s="33"/>
      <c r="WWH5" s="33"/>
      <c r="WWI5" s="33"/>
      <c r="WWJ5" s="33"/>
      <c r="WWK5" s="33"/>
      <c r="WWL5" s="33"/>
      <c r="WWM5" s="33"/>
      <c r="WWN5" s="33"/>
      <c r="WWO5" s="33"/>
      <c r="WWP5" s="33"/>
      <c r="WWQ5" s="33"/>
      <c r="WWR5" s="33"/>
      <c r="WWS5" s="33"/>
      <c r="WWT5" s="33"/>
      <c r="WWU5" s="33"/>
      <c r="WWV5" s="33"/>
      <c r="WWW5" s="33"/>
      <c r="WWX5" s="33"/>
      <c r="WWY5" s="33"/>
      <c r="WWZ5" s="33"/>
      <c r="WXA5" s="33"/>
      <c r="WXB5" s="33"/>
      <c r="WXC5" s="33"/>
      <c r="WXD5" s="33"/>
      <c r="WXE5" s="33"/>
      <c r="WXF5" s="33"/>
      <c r="WXG5" s="33"/>
      <c r="WXH5" s="33"/>
      <c r="WXI5" s="33"/>
      <c r="WXJ5" s="33"/>
      <c r="WXK5" s="33"/>
      <c r="WXL5" s="33"/>
      <c r="WXM5" s="33"/>
      <c r="WXN5" s="33"/>
      <c r="WXO5" s="33"/>
      <c r="WXP5" s="33"/>
      <c r="WXQ5" s="33"/>
      <c r="WXR5" s="33"/>
      <c r="WXS5" s="33"/>
      <c r="WXT5" s="33"/>
      <c r="WXU5" s="33"/>
      <c r="WXV5" s="33"/>
      <c r="WXW5" s="33"/>
      <c r="WXX5" s="33"/>
      <c r="WXY5" s="33"/>
      <c r="WXZ5" s="33"/>
      <c r="WYA5" s="33"/>
      <c r="WYB5" s="33"/>
      <c r="WYC5" s="33"/>
      <c r="WYD5" s="33"/>
      <c r="WYE5" s="33"/>
      <c r="WYF5" s="33"/>
      <c r="WYG5" s="33"/>
      <c r="WYH5" s="33"/>
      <c r="WYI5" s="33"/>
      <c r="WYJ5" s="33"/>
      <c r="WYK5" s="33"/>
      <c r="WYL5" s="33"/>
      <c r="WYM5" s="33"/>
      <c r="WYN5" s="33"/>
      <c r="WYO5" s="33"/>
      <c r="WYP5" s="33"/>
      <c r="WYQ5" s="33"/>
      <c r="WYR5" s="33"/>
      <c r="WYS5" s="33"/>
      <c r="WYT5" s="33"/>
      <c r="WYU5" s="33"/>
      <c r="WYV5" s="33"/>
      <c r="WYW5" s="33"/>
      <c r="WYX5" s="33"/>
      <c r="WYY5" s="33"/>
      <c r="WYZ5" s="33"/>
      <c r="WZA5" s="33"/>
      <c r="WZB5" s="33"/>
      <c r="WZC5" s="33"/>
      <c r="WZD5" s="33"/>
      <c r="WZE5" s="33"/>
      <c r="WZF5" s="33"/>
      <c r="WZG5" s="33"/>
      <c r="WZH5" s="33"/>
      <c r="WZI5" s="33"/>
      <c r="WZJ5" s="33"/>
      <c r="WZK5" s="33"/>
      <c r="WZL5" s="33"/>
      <c r="WZM5" s="33"/>
      <c r="WZN5" s="33"/>
      <c r="WZO5" s="33"/>
      <c r="WZP5" s="33"/>
      <c r="WZQ5" s="33"/>
      <c r="WZR5" s="33"/>
      <c r="WZS5" s="33"/>
      <c r="WZT5" s="33"/>
      <c r="WZU5" s="33"/>
      <c r="WZV5" s="33"/>
      <c r="WZW5" s="33"/>
      <c r="WZX5" s="33"/>
      <c r="WZY5" s="33"/>
      <c r="WZZ5" s="33"/>
      <c r="XAA5" s="33"/>
      <c r="XAB5" s="33"/>
      <c r="XAC5" s="33"/>
      <c r="XAD5" s="33"/>
      <c r="XAE5" s="33"/>
      <c r="XAF5" s="33"/>
      <c r="XAG5" s="33"/>
      <c r="XAH5" s="33"/>
      <c r="XAI5" s="33"/>
      <c r="XAJ5" s="33"/>
      <c r="XAK5" s="33"/>
      <c r="XAL5" s="33"/>
      <c r="XAM5" s="33"/>
      <c r="XAN5" s="33"/>
      <c r="XAO5" s="33"/>
      <c r="XAP5" s="33"/>
      <c r="XAQ5" s="33"/>
      <c r="XAR5" s="33"/>
      <c r="XAS5" s="33"/>
      <c r="XAT5" s="33"/>
      <c r="XAU5" s="33"/>
      <c r="XAV5" s="33"/>
      <c r="XAW5" s="33"/>
      <c r="XAX5" s="33"/>
      <c r="XAY5" s="33"/>
      <c r="XAZ5" s="33"/>
      <c r="XBA5" s="33"/>
      <c r="XBB5" s="33"/>
      <c r="XBC5" s="33"/>
      <c r="XBD5" s="33"/>
      <c r="XBE5" s="33"/>
      <c r="XBF5" s="33"/>
      <c r="XBG5" s="33"/>
      <c r="XBH5" s="33"/>
      <c r="XBI5" s="33"/>
      <c r="XBJ5" s="33"/>
      <c r="XBK5" s="33"/>
      <c r="XBL5" s="33"/>
      <c r="XBM5" s="33"/>
      <c r="XBN5" s="33"/>
      <c r="XBO5" s="33"/>
      <c r="XBP5" s="33"/>
      <c r="XBQ5" s="33"/>
      <c r="XBR5" s="33"/>
      <c r="XBS5" s="33"/>
      <c r="XBT5" s="33"/>
      <c r="XBU5" s="33"/>
      <c r="XBV5" s="33"/>
      <c r="XBW5" s="33"/>
      <c r="XBX5" s="33"/>
      <c r="XBY5" s="33"/>
      <c r="XBZ5" s="33"/>
      <c r="XCA5" s="33"/>
      <c r="XCB5" s="33"/>
      <c r="XCC5" s="33"/>
      <c r="XCD5" s="33"/>
      <c r="XCE5" s="33"/>
      <c r="XCF5" s="33"/>
      <c r="XCG5" s="33"/>
      <c r="XCH5" s="33"/>
      <c r="XCI5" s="33"/>
      <c r="XCJ5" s="33"/>
      <c r="XCK5" s="33"/>
      <c r="XCL5" s="33"/>
      <c r="XCM5" s="33"/>
      <c r="XCN5" s="33"/>
      <c r="XCO5" s="33"/>
      <c r="XCP5" s="33"/>
      <c r="XCQ5" s="33"/>
      <c r="XCR5" s="33"/>
      <c r="XCS5" s="33"/>
      <c r="XCT5" s="33"/>
      <c r="XCU5" s="33"/>
      <c r="XCV5" s="33"/>
      <c r="XCW5" s="33"/>
      <c r="XCX5" s="33"/>
      <c r="XCY5" s="33"/>
      <c r="XCZ5" s="33"/>
      <c r="XDA5" s="33"/>
      <c r="XDB5" s="33"/>
      <c r="XDC5" s="33"/>
      <c r="XDD5" s="33"/>
      <c r="XDE5" s="33"/>
      <c r="XDF5" s="33"/>
      <c r="XDG5" s="33"/>
      <c r="XDH5" s="33"/>
      <c r="XDI5" s="33"/>
      <c r="XDJ5" s="33"/>
      <c r="XDK5" s="33"/>
      <c r="XDL5" s="33"/>
      <c r="XDM5" s="33"/>
      <c r="XDN5" s="33"/>
      <c r="XDO5" s="33"/>
      <c r="XDP5" s="33"/>
      <c r="XDQ5" s="33"/>
      <c r="XDR5" s="33"/>
      <c r="XDS5" s="33"/>
      <c r="XDT5" s="33"/>
      <c r="XDU5" s="33"/>
      <c r="XDV5" s="33"/>
      <c r="XDW5" s="33"/>
      <c r="XDX5" s="33"/>
      <c r="XDY5" s="33"/>
      <c r="XDZ5" s="33"/>
      <c r="XEA5" s="33"/>
      <c r="XEB5" s="33"/>
      <c r="XEC5" s="33"/>
      <c r="XED5" s="33"/>
      <c r="XEE5" s="33"/>
      <c r="XEF5" s="35"/>
      <c r="XEG5" s="35"/>
      <c r="XEH5" s="35"/>
      <c r="XEI5" s="35"/>
      <c r="XEJ5" s="35"/>
      <c r="XEK5" s="35"/>
      <c r="XEL5" s="35"/>
      <c r="XEM5" s="35"/>
      <c r="XEN5" s="35"/>
      <c r="XEO5" s="35"/>
      <c r="XEP5" s="35"/>
      <c r="XEQ5" s="35"/>
      <c r="XER5" s="35"/>
      <c r="XES5" s="35"/>
      <c r="XET5" s="35"/>
      <c r="XEU5" s="35"/>
      <c r="XEV5" s="35"/>
      <c r="XEW5" s="35"/>
      <c r="XEX5" s="35"/>
      <c r="XEY5" s="35"/>
    </row>
    <row r="6" spans="1:16379" ht="45" customHeight="1">
      <c r="A6" s="14">
        <v>285420</v>
      </c>
      <c r="B6" s="34">
        <v>285412</v>
      </c>
      <c r="XEE6" s="10"/>
    </row>
    <row r="20" spans="5:5">
      <c r="E20" s="15"/>
    </row>
  </sheetData>
  <mergeCells count="4">
    <mergeCell ref="A1:B1"/>
    <mergeCell ref="A2:B2"/>
    <mergeCell ref="A4:A5"/>
    <mergeCell ref="B4:B5"/>
  </mergeCells>
  <phoneticPr fontId="95" type="noConversion"/>
  <pageMargins left="0.75" right="0.75" top="1" bottom="1" header="0.51180555555555596" footer="0.51180555555555596"/>
  <pageSetup paperSize="9" orientation="landscape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7"/>
  <sheetViews>
    <sheetView zoomScale="85" zoomScaleNormal="85" workbookViewId="0">
      <selection activeCell="K10" sqref="K10"/>
    </sheetView>
  </sheetViews>
  <sheetFormatPr defaultColWidth="9" defaultRowHeight="13.5"/>
  <cols>
    <col min="1" max="2" width="35.625" style="9" customWidth="1"/>
    <col min="3" max="16384" width="9" style="9"/>
  </cols>
  <sheetData>
    <row r="1" spans="1:2" customFormat="1" ht="30" customHeight="1">
      <c r="A1" s="258" t="s">
        <v>55</v>
      </c>
      <c r="B1" s="258"/>
    </row>
    <row r="2" spans="1:2" customFormat="1" ht="24.95" customHeight="1">
      <c r="A2" s="11"/>
      <c r="B2" s="12" t="s">
        <v>61</v>
      </c>
    </row>
    <row r="3" spans="1:2" s="25" customFormat="1" ht="37.5" customHeight="1">
      <c r="A3" s="26" t="s">
        <v>1436</v>
      </c>
      <c r="B3" s="27" t="s">
        <v>1437</v>
      </c>
    </row>
    <row r="4" spans="1:2" s="25" customFormat="1" ht="37.5" customHeight="1">
      <c r="A4" s="283" t="s">
        <v>1438</v>
      </c>
      <c r="B4" s="283" t="s">
        <v>1439</v>
      </c>
    </row>
    <row r="5" spans="1:2" s="25" customFormat="1" ht="37.5" customHeight="1">
      <c r="A5" s="283"/>
      <c r="B5" s="283"/>
    </row>
    <row r="6" spans="1:2" customFormat="1" ht="37.5" customHeight="1">
      <c r="A6" s="28">
        <v>161331</v>
      </c>
      <c r="B6" s="29">
        <v>161331</v>
      </c>
    </row>
    <row r="7" spans="1:2" ht="37.5" customHeight="1"/>
  </sheetData>
  <mergeCells count="3">
    <mergeCell ref="A1:B1"/>
    <mergeCell ref="A4:A5"/>
    <mergeCell ref="B4:B5"/>
  </mergeCells>
  <phoneticPr fontId="95" type="noConversion"/>
  <pageMargins left="0.75" right="0.75" top="1" bottom="1" header="0.51180555555555596" footer="0.51180555555555596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Q30"/>
  <sheetViews>
    <sheetView workbookViewId="0">
      <selection activeCell="D18" sqref="D18"/>
    </sheetView>
  </sheetViews>
  <sheetFormatPr defaultColWidth="9" defaultRowHeight="14.25"/>
  <cols>
    <col min="1" max="1" width="57.625" style="17" customWidth="1"/>
    <col min="2" max="2" width="22.75" style="17" customWidth="1"/>
    <col min="3" max="3" width="39.375" style="17" customWidth="1"/>
    <col min="4" max="4" width="16" style="17" customWidth="1"/>
    <col min="5" max="243" width="9" style="17" customWidth="1"/>
    <col min="244" max="16371" width="9" style="17"/>
  </cols>
  <sheetData>
    <row r="1" spans="1:2" s="16" customFormat="1" ht="30" customHeight="1">
      <c r="A1" s="258" t="s">
        <v>56</v>
      </c>
      <c r="B1" s="258"/>
    </row>
    <row r="2" spans="1:2" s="17" customFormat="1" ht="22.5" customHeight="1">
      <c r="A2" s="18"/>
      <c r="B2" s="19" t="s">
        <v>61</v>
      </c>
    </row>
    <row r="3" spans="1:2" s="17" customFormat="1" ht="22.5" customHeight="1">
      <c r="A3" s="20" t="s">
        <v>1318</v>
      </c>
      <c r="B3" s="20" t="s">
        <v>1388</v>
      </c>
    </row>
    <row r="4" spans="1:2" s="17" customFormat="1" ht="22.5" customHeight="1">
      <c r="A4" s="24" t="s">
        <v>1440</v>
      </c>
      <c r="B4" s="22">
        <f>B5+B8</f>
        <v>86171</v>
      </c>
    </row>
    <row r="5" spans="1:2" s="17" customFormat="1" ht="22.5" customHeight="1">
      <c r="A5" s="21" t="s">
        <v>1441</v>
      </c>
      <c r="B5" s="22">
        <f>B6+B7</f>
        <v>34471</v>
      </c>
    </row>
    <row r="6" spans="1:2" s="17" customFormat="1" ht="22.5" customHeight="1">
      <c r="A6" s="21" t="s">
        <v>1442</v>
      </c>
      <c r="B6" s="22">
        <v>20100</v>
      </c>
    </row>
    <row r="7" spans="1:2" s="17" customFormat="1" ht="22.5" customHeight="1">
      <c r="A7" s="21" t="s">
        <v>1443</v>
      </c>
      <c r="B7" s="22">
        <v>14371</v>
      </c>
    </row>
    <row r="8" spans="1:2" s="17" customFormat="1" ht="22.5" customHeight="1">
      <c r="A8" s="21" t="s">
        <v>1444</v>
      </c>
      <c r="B8" s="22">
        <f>B9</f>
        <v>51700</v>
      </c>
    </row>
    <row r="9" spans="1:2" s="17" customFormat="1" ht="22.5" customHeight="1">
      <c r="A9" s="21" t="s">
        <v>1445</v>
      </c>
      <c r="B9" s="22">
        <v>51700</v>
      </c>
    </row>
    <row r="10" spans="1:2" s="17" customFormat="1" ht="22.5" customHeight="1">
      <c r="A10" s="21" t="s">
        <v>1446</v>
      </c>
      <c r="B10" s="22">
        <v>0</v>
      </c>
    </row>
    <row r="11" spans="1:2" s="17" customFormat="1" ht="22.5" customHeight="1">
      <c r="A11" s="24" t="s">
        <v>1447</v>
      </c>
      <c r="B11" s="22">
        <f>B12+B15</f>
        <v>26408</v>
      </c>
    </row>
    <row r="12" spans="1:2" s="17" customFormat="1" ht="22.5" customHeight="1">
      <c r="A12" s="21" t="s">
        <v>1448</v>
      </c>
      <c r="B12" s="22">
        <f>B13+B14</f>
        <v>23349</v>
      </c>
    </row>
    <row r="13" spans="1:2" s="17" customFormat="1" ht="22.5" customHeight="1">
      <c r="A13" s="21" t="s">
        <v>1449</v>
      </c>
      <c r="B13" s="22">
        <v>14371</v>
      </c>
    </row>
    <row r="14" spans="1:2" s="17" customFormat="1" ht="22.5" customHeight="1">
      <c r="A14" s="21" t="s">
        <v>1450</v>
      </c>
      <c r="B14" s="22">
        <v>8978</v>
      </c>
    </row>
    <row r="15" spans="1:2" s="17" customFormat="1" ht="22.5" customHeight="1">
      <c r="A15" s="21" t="s">
        <v>1451</v>
      </c>
      <c r="B15" s="22">
        <f>B16+B17</f>
        <v>3059</v>
      </c>
    </row>
    <row r="16" spans="1:2" s="17" customFormat="1" ht="22.5" customHeight="1">
      <c r="A16" s="21" t="s">
        <v>1452</v>
      </c>
      <c r="B16" s="22"/>
    </row>
    <row r="17" spans="1:17" s="17" customFormat="1" ht="22.5" customHeight="1">
      <c r="A17" s="21" t="s">
        <v>1453</v>
      </c>
      <c r="B17" s="22">
        <v>3059</v>
      </c>
    </row>
    <row r="18" spans="1:17" s="17" customFormat="1"/>
    <row r="19" spans="1:17" s="17" customFormat="1"/>
    <row r="20" spans="1:17" s="17" customFormat="1"/>
    <row r="21" spans="1:17" s="17" customFormat="1"/>
    <row r="22" spans="1:17" s="17" customFormat="1"/>
    <row r="23" spans="1:17" s="17" customFormat="1"/>
    <row r="24" spans="1:17" s="17" customFormat="1"/>
    <row r="25" spans="1:17" s="17" customFormat="1"/>
    <row r="30" spans="1:17">
      <c r="Q30" s="23"/>
    </row>
  </sheetData>
  <mergeCells count="1">
    <mergeCell ref="A1:B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Q30"/>
  <sheetViews>
    <sheetView zoomScale="115" zoomScaleNormal="115" workbookViewId="0">
      <selection activeCell="B12" sqref="B12"/>
    </sheetView>
  </sheetViews>
  <sheetFormatPr defaultColWidth="9" defaultRowHeight="14.25"/>
  <cols>
    <col min="1" max="1" width="57.625" style="17" customWidth="1"/>
    <col min="2" max="2" width="22.75" style="17" customWidth="1"/>
    <col min="3" max="3" width="39.375" style="17" customWidth="1"/>
    <col min="4" max="4" width="16" style="17" customWidth="1"/>
    <col min="5" max="243" width="9" style="17" customWidth="1"/>
    <col min="244" max="16371" width="9" style="17"/>
  </cols>
  <sheetData>
    <row r="1" spans="1:2" s="16" customFormat="1" ht="30" customHeight="1">
      <c r="A1" s="258" t="s">
        <v>57</v>
      </c>
      <c r="B1" s="258"/>
    </row>
    <row r="2" spans="1:2" s="17" customFormat="1" ht="22.5" customHeight="1">
      <c r="A2" s="18"/>
      <c r="B2" s="19" t="s">
        <v>61</v>
      </c>
    </row>
    <row r="3" spans="1:2" s="17" customFormat="1" ht="22.5" customHeight="1">
      <c r="A3" s="20" t="s">
        <v>1318</v>
      </c>
      <c r="B3" s="20" t="s">
        <v>1388</v>
      </c>
    </row>
    <row r="4" spans="1:2" s="17" customFormat="1" ht="22.5" customHeight="1">
      <c r="A4" s="21" t="s">
        <v>1448</v>
      </c>
      <c r="B4" s="22">
        <f>B5+B6</f>
        <v>9543</v>
      </c>
    </row>
    <row r="5" spans="1:2" s="17" customFormat="1" ht="22.5" customHeight="1">
      <c r="A5" s="21" t="s">
        <v>1449</v>
      </c>
      <c r="B5" s="22">
        <v>0</v>
      </c>
    </row>
    <row r="6" spans="1:2" s="17" customFormat="1" ht="22.5" customHeight="1">
      <c r="A6" s="21" t="s">
        <v>1450</v>
      </c>
      <c r="B6" s="22">
        <v>9543</v>
      </c>
    </row>
    <row r="7" spans="1:2" s="17" customFormat="1" ht="22.5" customHeight="1">
      <c r="A7" s="21" t="s">
        <v>1451</v>
      </c>
      <c r="B7" s="22">
        <f>B8+B9</f>
        <v>5664</v>
      </c>
    </row>
    <row r="8" spans="1:2" s="17" customFormat="1" ht="22.5" customHeight="1">
      <c r="A8" s="21" t="s">
        <v>1452</v>
      </c>
      <c r="B8" s="22"/>
    </row>
    <row r="9" spans="1:2" s="17" customFormat="1" ht="22.5" customHeight="1">
      <c r="A9" s="21" t="s">
        <v>1453</v>
      </c>
      <c r="B9" s="22">
        <v>5664</v>
      </c>
    </row>
    <row r="10" spans="1:2" s="17" customFormat="1"/>
    <row r="11" spans="1:2" s="17" customFormat="1"/>
    <row r="12" spans="1:2" s="17" customFormat="1"/>
    <row r="13" spans="1:2" s="17" customFormat="1"/>
    <row r="14" spans="1:2" s="17" customFormat="1"/>
    <row r="15" spans="1:2" s="17" customFormat="1"/>
    <row r="16" spans="1:2" s="17" customFormat="1"/>
    <row r="17" spans="17:17" s="17" customFormat="1"/>
    <row r="30" spans="17:17">
      <c r="Q30" s="23"/>
    </row>
  </sheetData>
  <mergeCells count="1">
    <mergeCell ref="A1:B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P29"/>
  <sheetViews>
    <sheetView zoomScale="130" zoomScaleNormal="130" workbookViewId="0">
      <selection activeCell="B9" sqref="B9"/>
    </sheetView>
  </sheetViews>
  <sheetFormatPr defaultColWidth="18.5" defaultRowHeight="13.5"/>
  <cols>
    <col min="1" max="2" width="45.625" style="9" customWidth="1"/>
    <col min="3" max="16370" width="18.5" style="9" customWidth="1"/>
    <col min="16371" max="16384" width="18.5" style="10"/>
  </cols>
  <sheetData>
    <row r="1" spans="1:16370" ht="30" customHeight="1">
      <c r="A1" s="258" t="s">
        <v>1454</v>
      </c>
      <c r="B1" s="25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</row>
    <row r="2" spans="1:16370" ht="24.95" customHeight="1">
      <c r="A2" s="11"/>
      <c r="B2" s="12" t="s">
        <v>61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</row>
    <row r="3" spans="1:16370" ht="32.25" customHeight="1">
      <c r="A3" s="13" t="s">
        <v>1455</v>
      </c>
      <c r="B3" s="13" t="s">
        <v>1438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</row>
    <row r="4" spans="1:16370" ht="32.25" customHeight="1">
      <c r="A4" s="14" t="s">
        <v>1456</v>
      </c>
      <c r="B4" s="14">
        <v>285420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</row>
    <row r="5" spans="1:16370" ht="40.5" customHeight="1">
      <c r="A5" s="299" t="s">
        <v>1457</v>
      </c>
      <c r="B5" s="299"/>
    </row>
    <row r="29" spans="17:17">
      <c r="Q29" s="15"/>
    </row>
  </sheetData>
  <mergeCells count="2">
    <mergeCell ref="A1:B1"/>
    <mergeCell ref="A5:B5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P29"/>
  <sheetViews>
    <sheetView zoomScale="130" zoomScaleNormal="130" workbookViewId="0">
      <selection activeCell="B8" sqref="B8"/>
    </sheetView>
  </sheetViews>
  <sheetFormatPr defaultColWidth="18.5" defaultRowHeight="13.5"/>
  <cols>
    <col min="1" max="2" width="45.625" style="9" customWidth="1"/>
    <col min="3" max="16370" width="18.5" style="9" customWidth="1"/>
    <col min="16371" max="16384" width="18.5" style="10"/>
  </cols>
  <sheetData>
    <row r="1" spans="1:16370" ht="30" customHeight="1">
      <c r="A1" s="258" t="s">
        <v>1458</v>
      </c>
      <c r="B1" s="258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0"/>
      <c r="BM1" s="10"/>
      <c r="BN1" s="10"/>
      <c r="BO1" s="10"/>
      <c r="BP1" s="10"/>
      <c r="BQ1" s="10"/>
      <c r="BR1" s="10"/>
      <c r="BS1" s="10"/>
      <c r="BT1" s="10"/>
      <c r="BU1" s="10"/>
      <c r="BV1" s="10"/>
      <c r="BW1" s="10"/>
      <c r="BX1" s="10"/>
      <c r="BY1" s="10"/>
      <c r="BZ1" s="10"/>
      <c r="CA1" s="10"/>
      <c r="CB1" s="10"/>
      <c r="CC1" s="10"/>
      <c r="CD1" s="10"/>
      <c r="CE1" s="10"/>
      <c r="CF1" s="10"/>
      <c r="CG1" s="10"/>
      <c r="CH1" s="10"/>
      <c r="CI1" s="10"/>
      <c r="CJ1" s="10"/>
      <c r="CK1" s="10"/>
      <c r="CL1" s="10"/>
      <c r="CM1" s="10"/>
      <c r="CN1" s="10"/>
      <c r="CO1" s="10"/>
      <c r="CP1" s="10"/>
      <c r="CQ1" s="10"/>
      <c r="CR1" s="10"/>
      <c r="CS1" s="10"/>
      <c r="CT1" s="10"/>
      <c r="CU1" s="10"/>
      <c r="CV1" s="10"/>
      <c r="CW1" s="10"/>
      <c r="CX1" s="10"/>
      <c r="CY1" s="10"/>
      <c r="CZ1" s="10"/>
      <c r="DA1" s="10"/>
      <c r="DB1" s="10"/>
      <c r="DC1" s="10"/>
      <c r="DD1" s="10"/>
      <c r="DE1" s="10"/>
      <c r="DF1" s="10"/>
      <c r="DG1" s="10"/>
      <c r="DH1" s="10"/>
      <c r="DI1" s="10"/>
      <c r="DJ1" s="10"/>
      <c r="DK1" s="10"/>
      <c r="DL1" s="10"/>
      <c r="DM1" s="10"/>
      <c r="DN1" s="10"/>
      <c r="DO1" s="10"/>
      <c r="DP1" s="10"/>
      <c r="DQ1" s="10"/>
      <c r="DR1" s="10"/>
      <c r="DS1" s="10"/>
      <c r="DT1" s="10"/>
      <c r="DU1" s="10"/>
      <c r="DV1" s="10"/>
      <c r="DW1" s="10"/>
      <c r="DX1" s="10"/>
      <c r="DY1" s="10"/>
      <c r="DZ1" s="10"/>
      <c r="EA1" s="10"/>
      <c r="EB1" s="10"/>
      <c r="EC1" s="10"/>
      <c r="ED1" s="10"/>
      <c r="EE1" s="10"/>
      <c r="EF1" s="10"/>
      <c r="EG1" s="10"/>
      <c r="EH1" s="10"/>
      <c r="EI1" s="10"/>
      <c r="EJ1" s="10"/>
      <c r="EK1" s="10"/>
      <c r="EL1" s="10"/>
      <c r="EM1" s="10"/>
      <c r="EN1" s="10"/>
      <c r="EO1" s="10"/>
      <c r="EP1" s="10"/>
      <c r="EQ1" s="10"/>
      <c r="ER1" s="10"/>
      <c r="ES1" s="10"/>
      <c r="ET1" s="10"/>
      <c r="EU1" s="10"/>
      <c r="EV1" s="10"/>
      <c r="EW1" s="10"/>
      <c r="EX1" s="10"/>
      <c r="EY1" s="10"/>
      <c r="EZ1" s="10"/>
      <c r="FA1" s="10"/>
      <c r="FB1" s="10"/>
      <c r="FC1" s="10"/>
      <c r="FD1" s="10"/>
      <c r="FE1" s="10"/>
      <c r="FF1" s="10"/>
      <c r="FG1" s="10"/>
      <c r="FH1" s="10"/>
      <c r="FI1" s="10"/>
      <c r="FJ1" s="10"/>
      <c r="FK1" s="10"/>
      <c r="FL1" s="10"/>
      <c r="FM1" s="10"/>
      <c r="FN1" s="10"/>
      <c r="FO1" s="10"/>
      <c r="FP1" s="10"/>
      <c r="FQ1" s="10"/>
      <c r="FR1" s="10"/>
      <c r="FS1" s="10"/>
      <c r="FT1" s="10"/>
      <c r="FU1" s="10"/>
      <c r="FV1" s="10"/>
      <c r="FW1" s="10"/>
      <c r="FX1" s="10"/>
      <c r="FY1" s="10"/>
      <c r="FZ1" s="10"/>
      <c r="GA1" s="10"/>
      <c r="GB1" s="10"/>
      <c r="GC1" s="10"/>
      <c r="GD1" s="10"/>
      <c r="GE1" s="10"/>
      <c r="GF1" s="10"/>
      <c r="GG1" s="10"/>
      <c r="GH1" s="10"/>
      <c r="GI1" s="10"/>
      <c r="GJ1" s="10"/>
      <c r="GK1" s="10"/>
      <c r="GL1" s="10"/>
      <c r="GM1" s="10"/>
      <c r="GN1" s="10"/>
      <c r="GO1" s="10"/>
      <c r="GP1" s="10"/>
      <c r="GQ1" s="10"/>
      <c r="GR1" s="10"/>
      <c r="GS1" s="10"/>
      <c r="GT1" s="10"/>
      <c r="GU1" s="10"/>
      <c r="GV1" s="10"/>
      <c r="GW1" s="10"/>
      <c r="GX1" s="10"/>
      <c r="GY1" s="10"/>
      <c r="GZ1" s="10"/>
      <c r="HA1" s="10"/>
      <c r="HB1" s="10"/>
      <c r="HC1" s="10"/>
      <c r="HD1" s="10"/>
      <c r="HE1" s="10"/>
      <c r="HF1" s="10"/>
      <c r="HG1" s="10"/>
      <c r="HH1" s="10"/>
      <c r="HI1" s="10"/>
      <c r="HJ1" s="10"/>
      <c r="HK1" s="10"/>
      <c r="HL1" s="10"/>
      <c r="HM1" s="10"/>
      <c r="HN1" s="10"/>
      <c r="HO1" s="10"/>
      <c r="HP1" s="10"/>
      <c r="HQ1" s="10"/>
      <c r="HR1" s="10"/>
      <c r="HS1" s="10"/>
      <c r="HT1" s="10"/>
      <c r="HU1" s="10"/>
      <c r="HV1" s="10"/>
      <c r="HW1" s="10"/>
      <c r="HX1" s="10"/>
      <c r="HY1" s="10"/>
      <c r="HZ1" s="10"/>
      <c r="IA1" s="10"/>
      <c r="IB1" s="10"/>
      <c r="IC1" s="10"/>
      <c r="ID1" s="10"/>
      <c r="IE1" s="10"/>
      <c r="IF1" s="10"/>
      <c r="IG1" s="10"/>
      <c r="IH1" s="10"/>
      <c r="II1" s="10"/>
      <c r="IJ1" s="10"/>
      <c r="IK1" s="10"/>
      <c r="IL1" s="10"/>
      <c r="IM1" s="10"/>
      <c r="IN1" s="10"/>
      <c r="IO1" s="10"/>
      <c r="IP1" s="10"/>
      <c r="IQ1" s="10"/>
      <c r="IR1" s="10"/>
      <c r="IS1" s="10"/>
      <c r="IT1" s="10"/>
      <c r="IU1" s="10"/>
      <c r="IV1" s="10"/>
      <c r="IW1" s="10"/>
      <c r="IX1" s="10"/>
      <c r="IY1" s="10"/>
      <c r="IZ1" s="10"/>
      <c r="JA1" s="10"/>
      <c r="JB1" s="10"/>
      <c r="JC1" s="10"/>
      <c r="JD1" s="10"/>
      <c r="JE1" s="10"/>
      <c r="JF1" s="10"/>
      <c r="JG1" s="10"/>
      <c r="JH1" s="10"/>
      <c r="JI1" s="10"/>
      <c r="JJ1" s="10"/>
      <c r="JK1" s="10"/>
      <c r="JL1" s="10"/>
      <c r="JM1" s="10"/>
      <c r="JN1" s="10"/>
      <c r="JO1" s="10"/>
      <c r="JP1" s="10"/>
      <c r="JQ1" s="10"/>
      <c r="JR1" s="10"/>
      <c r="JS1" s="10"/>
      <c r="JT1" s="10"/>
      <c r="JU1" s="10"/>
      <c r="JV1" s="10"/>
      <c r="JW1" s="10"/>
      <c r="JX1" s="10"/>
      <c r="JY1" s="10"/>
      <c r="JZ1" s="10"/>
      <c r="KA1" s="10"/>
      <c r="KB1" s="10"/>
      <c r="KC1" s="10"/>
      <c r="KD1" s="10"/>
      <c r="KE1" s="10"/>
      <c r="KF1" s="10"/>
      <c r="KG1" s="10"/>
      <c r="KH1" s="10"/>
      <c r="KI1" s="10"/>
      <c r="KJ1" s="10"/>
      <c r="KK1" s="10"/>
      <c r="KL1" s="10"/>
      <c r="KM1" s="10"/>
      <c r="KN1" s="10"/>
      <c r="KO1" s="10"/>
      <c r="KP1" s="10"/>
      <c r="KQ1" s="10"/>
      <c r="KR1" s="10"/>
      <c r="KS1" s="10"/>
      <c r="KT1" s="10"/>
      <c r="KU1" s="10"/>
      <c r="KV1" s="10"/>
      <c r="KW1" s="10"/>
      <c r="KX1" s="10"/>
      <c r="KY1" s="10"/>
      <c r="KZ1" s="10"/>
      <c r="LA1" s="10"/>
      <c r="LB1" s="10"/>
      <c r="LC1" s="10"/>
      <c r="LD1" s="10"/>
      <c r="LE1" s="10"/>
      <c r="LF1" s="10"/>
      <c r="LG1" s="10"/>
      <c r="LH1" s="10"/>
      <c r="LI1" s="10"/>
      <c r="LJ1" s="10"/>
      <c r="LK1" s="10"/>
      <c r="LL1" s="10"/>
      <c r="LM1" s="10"/>
      <c r="LN1" s="10"/>
      <c r="LO1" s="10"/>
      <c r="LP1" s="10"/>
      <c r="LQ1" s="10"/>
      <c r="LR1" s="10"/>
      <c r="LS1" s="10"/>
      <c r="LT1" s="10"/>
      <c r="LU1" s="10"/>
      <c r="LV1" s="10"/>
      <c r="LW1" s="10"/>
      <c r="LX1" s="10"/>
      <c r="LY1" s="10"/>
      <c r="LZ1" s="10"/>
      <c r="MA1" s="10"/>
      <c r="MB1" s="10"/>
      <c r="MC1" s="10"/>
      <c r="MD1" s="10"/>
      <c r="ME1" s="10"/>
      <c r="MF1" s="10"/>
      <c r="MG1" s="10"/>
      <c r="MH1" s="10"/>
      <c r="MI1" s="10"/>
      <c r="MJ1" s="10"/>
      <c r="MK1" s="10"/>
      <c r="ML1" s="10"/>
      <c r="MM1" s="10"/>
      <c r="MN1" s="10"/>
      <c r="MO1" s="10"/>
      <c r="MP1" s="10"/>
      <c r="MQ1" s="10"/>
      <c r="MR1" s="10"/>
      <c r="MS1" s="10"/>
      <c r="MT1" s="10"/>
      <c r="MU1" s="10"/>
      <c r="MV1" s="10"/>
      <c r="MW1" s="10"/>
      <c r="MX1" s="10"/>
      <c r="MY1" s="10"/>
      <c r="MZ1" s="10"/>
      <c r="NA1" s="10"/>
      <c r="NB1" s="10"/>
      <c r="NC1" s="10"/>
      <c r="ND1" s="10"/>
      <c r="NE1" s="10"/>
      <c r="NF1" s="10"/>
      <c r="NG1" s="10"/>
      <c r="NH1" s="10"/>
      <c r="NI1" s="10"/>
      <c r="NJ1" s="10"/>
      <c r="NK1" s="10"/>
      <c r="NL1" s="10"/>
      <c r="NM1" s="10"/>
      <c r="NN1" s="10"/>
      <c r="NO1" s="10"/>
      <c r="NP1" s="10"/>
      <c r="NQ1" s="10"/>
      <c r="NR1" s="10"/>
      <c r="NS1" s="10"/>
      <c r="NT1" s="10"/>
      <c r="NU1" s="10"/>
      <c r="NV1" s="10"/>
      <c r="NW1" s="10"/>
      <c r="NX1" s="10"/>
      <c r="NY1" s="10"/>
      <c r="NZ1" s="10"/>
      <c r="OA1" s="10"/>
      <c r="OB1" s="10"/>
      <c r="OC1" s="10"/>
      <c r="OD1" s="10"/>
      <c r="OE1" s="10"/>
      <c r="OF1" s="10"/>
      <c r="OG1" s="10"/>
      <c r="OH1" s="10"/>
      <c r="OI1" s="10"/>
      <c r="OJ1" s="10"/>
      <c r="OK1" s="10"/>
      <c r="OL1" s="10"/>
      <c r="OM1" s="10"/>
      <c r="ON1" s="10"/>
      <c r="OO1" s="10"/>
      <c r="OP1" s="10"/>
      <c r="OQ1" s="10"/>
      <c r="OR1" s="10"/>
      <c r="OS1" s="10"/>
      <c r="OT1" s="10"/>
      <c r="OU1" s="10"/>
      <c r="OV1" s="10"/>
      <c r="OW1" s="10"/>
      <c r="OX1" s="10"/>
      <c r="OY1" s="10"/>
      <c r="OZ1" s="10"/>
      <c r="PA1" s="10"/>
      <c r="PB1" s="10"/>
      <c r="PC1" s="10"/>
      <c r="PD1" s="10"/>
      <c r="PE1" s="10"/>
      <c r="PF1" s="10"/>
      <c r="PG1" s="10"/>
      <c r="PH1" s="10"/>
      <c r="PI1" s="10"/>
      <c r="PJ1" s="10"/>
      <c r="PK1" s="10"/>
      <c r="PL1" s="10"/>
      <c r="PM1" s="10"/>
      <c r="PN1" s="10"/>
      <c r="PO1" s="10"/>
      <c r="PP1" s="10"/>
      <c r="PQ1" s="10"/>
      <c r="PR1" s="10"/>
      <c r="PS1" s="10"/>
      <c r="PT1" s="10"/>
      <c r="PU1" s="10"/>
      <c r="PV1" s="10"/>
      <c r="PW1" s="10"/>
      <c r="PX1" s="10"/>
      <c r="PY1" s="10"/>
      <c r="PZ1" s="10"/>
      <c r="QA1" s="10"/>
      <c r="QB1" s="10"/>
      <c r="QC1" s="10"/>
      <c r="QD1" s="10"/>
      <c r="QE1" s="10"/>
      <c r="QF1" s="10"/>
      <c r="QG1" s="10"/>
      <c r="QH1" s="10"/>
      <c r="QI1" s="10"/>
      <c r="QJ1" s="10"/>
      <c r="QK1" s="10"/>
      <c r="QL1" s="10"/>
      <c r="QM1" s="10"/>
      <c r="QN1" s="10"/>
      <c r="QO1" s="10"/>
      <c r="QP1" s="10"/>
      <c r="QQ1" s="10"/>
      <c r="QR1" s="10"/>
      <c r="QS1" s="10"/>
      <c r="QT1" s="10"/>
      <c r="QU1" s="10"/>
      <c r="QV1" s="10"/>
      <c r="QW1" s="10"/>
      <c r="QX1" s="10"/>
      <c r="QY1" s="10"/>
      <c r="QZ1" s="10"/>
      <c r="RA1" s="10"/>
      <c r="RB1" s="10"/>
      <c r="RC1" s="10"/>
      <c r="RD1" s="10"/>
      <c r="RE1" s="10"/>
      <c r="RF1" s="10"/>
      <c r="RG1" s="10"/>
      <c r="RH1" s="10"/>
      <c r="RI1" s="10"/>
      <c r="RJ1" s="10"/>
      <c r="RK1" s="10"/>
      <c r="RL1" s="10"/>
      <c r="RM1" s="10"/>
      <c r="RN1" s="10"/>
      <c r="RO1" s="10"/>
      <c r="RP1" s="10"/>
      <c r="RQ1" s="10"/>
      <c r="RR1" s="10"/>
      <c r="RS1" s="10"/>
      <c r="RT1" s="10"/>
      <c r="RU1" s="10"/>
      <c r="RV1" s="10"/>
      <c r="RW1" s="10"/>
      <c r="RX1" s="10"/>
      <c r="RY1" s="10"/>
      <c r="RZ1" s="10"/>
      <c r="SA1" s="10"/>
      <c r="SB1" s="10"/>
      <c r="SC1" s="10"/>
      <c r="SD1" s="10"/>
      <c r="SE1" s="10"/>
      <c r="SF1" s="10"/>
      <c r="SG1" s="10"/>
      <c r="SH1" s="10"/>
      <c r="SI1" s="10"/>
      <c r="SJ1" s="10"/>
      <c r="SK1" s="10"/>
      <c r="SL1" s="10"/>
      <c r="SM1" s="10"/>
      <c r="SN1" s="10"/>
      <c r="SO1" s="10"/>
      <c r="SP1" s="10"/>
      <c r="SQ1" s="10"/>
      <c r="SR1" s="10"/>
      <c r="SS1" s="10"/>
      <c r="ST1" s="10"/>
      <c r="SU1" s="10"/>
      <c r="SV1" s="10"/>
      <c r="SW1" s="10"/>
      <c r="SX1" s="10"/>
      <c r="SY1" s="10"/>
      <c r="SZ1" s="10"/>
      <c r="TA1" s="10"/>
      <c r="TB1" s="10"/>
      <c r="TC1" s="10"/>
      <c r="TD1" s="10"/>
      <c r="TE1" s="10"/>
      <c r="TF1" s="10"/>
      <c r="TG1" s="10"/>
      <c r="TH1" s="10"/>
      <c r="TI1" s="10"/>
      <c r="TJ1" s="10"/>
      <c r="TK1" s="10"/>
      <c r="TL1" s="10"/>
      <c r="TM1" s="10"/>
      <c r="TN1" s="10"/>
      <c r="TO1" s="10"/>
      <c r="TP1" s="10"/>
      <c r="TQ1" s="10"/>
      <c r="TR1" s="10"/>
      <c r="TS1" s="10"/>
      <c r="TT1" s="10"/>
      <c r="TU1" s="10"/>
      <c r="TV1" s="10"/>
      <c r="TW1" s="10"/>
      <c r="TX1" s="10"/>
      <c r="TY1" s="10"/>
      <c r="TZ1" s="10"/>
      <c r="UA1" s="10"/>
      <c r="UB1" s="10"/>
      <c r="UC1" s="10"/>
      <c r="UD1" s="10"/>
      <c r="UE1" s="10"/>
      <c r="UF1" s="10"/>
      <c r="UG1" s="10"/>
      <c r="UH1" s="10"/>
      <c r="UI1" s="10"/>
      <c r="UJ1" s="10"/>
      <c r="UK1" s="10"/>
      <c r="UL1" s="10"/>
      <c r="UM1" s="10"/>
      <c r="UN1" s="10"/>
      <c r="UO1" s="10"/>
      <c r="UP1" s="10"/>
      <c r="UQ1" s="10"/>
      <c r="UR1" s="10"/>
      <c r="US1" s="10"/>
      <c r="UT1" s="10"/>
      <c r="UU1" s="10"/>
      <c r="UV1" s="10"/>
      <c r="UW1" s="10"/>
      <c r="UX1" s="10"/>
      <c r="UY1" s="10"/>
      <c r="UZ1" s="10"/>
      <c r="VA1" s="10"/>
      <c r="VB1" s="10"/>
      <c r="VC1" s="10"/>
      <c r="VD1" s="10"/>
      <c r="VE1" s="10"/>
      <c r="VF1" s="10"/>
      <c r="VG1" s="10"/>
      <c r="VH1" s="10"/>
      <c r="VI1" s="10"/>
      <c r="VJ1" s="10"/>
      <c r="VK1" s="10"/>
      <c r="VL1" s="10"/>
      <c r="VM1" s="10"/>
      <c r="VN1" s="10"/>
      <c r="VO1" s="10"/>
      <c r="VP1" s="10"/>
      <c r="VQ1" s="10"/>
      <c r="VR1" s="10"/>
      <c r="VS1" s="10"/>
      <c r="VT1" s="10"/>
      <c r="VU1" s="10"/>
      <c r="VV1" s="10"/>
      <c r="VW1" s="10"/>
      <c r="VX1" s="10"/>
      <c r="VY1" s="10"/>
      <c r="VZ1" s="10"/>
      <c r="WA1" s="10"/>
      <c r="WB1" s="10"/>
      <c r="WC1" s="10"/>
      <c r="WD1" s="10"/>
      <c r="WE1" s="10"/>
      <c r="WF1" s="10"/>
      <c r="WG1" s="10"/>
      <c r="WH1" s="10"/>
      <c r="WI1" s="10"/>
      <c r="WJ1" s="10"/>
      <c r="WK1" s="10"/>
      <c r="WL1" s="10"/>
      <c r="WM1" s="10"/>
      <c r="WN1" s="10"/>
      <c r="WO1" s="10"/>
      <c r="WP1" s="10"/>
      <c r="WQ1" s="10"/>
      <c r="WR1" s="10"/>
      <c r="WS1" s="10"/>
      <c r="WT1" s="10"/>
      <c r="WU1" s="10"/>
      <c r="WV1" s="10"/>
      <c r="WW1" s="10"/>
      <c r="WX1" s="10"/>
      <c r="WY1" s="10"/>
      <c r="WZ1" s="10"/>
      <c r="XA1" s="10"/>
      <c r="XB1" s="10"/>
      <c r="XC1" s="10"/>
      <c r="XD1" s="10"/>
      <c r="XE1" s="10"/>
      <c r="XF1" s="10"/>
      <c r="XG1" s="10"/>
      <c r="XH1" s="10"/>
      <c r="XI1" s="10"/>
      <c r="XJ1" s="10"/>
      <c r="XK1" s="10"/>
      <c r="XL1" s="10"/>
      <c r="XM1" s="10"/>
      <c r="XN1" s="10"/>
      <c r="XO1" s="10"/>
      <c r="XP1" s="10"/>
      <c r="XQ1" s="10"/>
      <c r="XR1" s="10"/>
      <c r="XS1" s="10"/>
      <c r="XT1" s="10"/>
      <c r="XU1" s="10"/>
      <c r="XV1" s="10"/>
      <c r="XW1" s="10"/>
      <c r="XX1" s="10"/>
      <c r="XY1" s="10"/>
      <c r="XZ1" s="10"/>
      <c r="YA1" s="10"/>
      <c r="YB1" s="10"/>
      <c r="YC1" s="10"/>
      <c r="YD1" s="10"/>
      <c r="YE1" s="10"/>
      <c r="YF1" s="10"/>
      <c r="YG1" s="10"/>
      <c r="YH1" s="10"/>
      <c r="YI1" s="10"/>
      <c r="YJ1" s="10"/>
      <c r="YK1" s="10"/>
      <c r="YL1" s="10"/>
      <c r="YM1" s="10"/>
      <c r="YN1" s="10"/>
      <c r="YO1" s="10"/>
      <c r="YP1" s="10"/>
      <c r="YQ1" s="10"/>
      <c r="YR1" s="10"/>
      <c r="YS1" s="10"/>
      <c r="YT1" s="10"/>
      <c r="YU1" s="10"/>
      <c r="YV1" s="10"/>
      <c r="YW1" s="10"/>
      <c r="YX1" s="10"/>
      <c r="YY1" s="10"/>
      <c r="YZ1" s="10"/>
      <c r="ZA1" s="10"/>
      <c r="ZB1" s="10"/>
      <c r="ZC1" s="10"/>
      <c r="ZD1" s="10"/>
      <c r="ZE1" s="10"/>
      <c r="ZF1" s="10"/>
      <c r="ZG1" s="10"/>
      <c r="ZH1" s="10"/>
      <c r="ZI1" s="10"/>
      <c r="ZJ1" s="10"/>
      <c r="ZK1" s="10"/>
      <c r="ZL1" s="10"/>
      <c r="ZM1" s="10"/>
      <c r="ZN1" s="10"/>
      <c r="ZO1" s="10"/>
      <c r="ZP1" s="10"/>
      <c r="ZQ1" s="10"/>
      <c r="ZR1" s="10"/>
      <c r="ZS1" s="10"/>
      <c r="ZT1" s="10"/>
      <c r="ZU1" s="10"/>
      <c r="ZV1" s="10"/>
      <c r="ZW1" s="10"/>
      <c r="ZX1" s="10"/>
      <c r="ZY1" s="10"/>
      <c r="ZZ1" s="10"/>
      <c r="AAA1" s="10"/>
      <c r="AAB1" s="10"/>
      <c r="AAC1" s="10"/>
      <c r="AAD1" s="10"/>
      <c r="AAE1" s="10"/>
      <c r="AAF1" s="10"/>
      <c r="AAG1" s="10"/>
      <c r="AAH1" s="10"/>
      <c r="AAI1" s="10"/>
      <c r="AAJ1" s="10"/>
      <c r="AAK1" s="10"/>
      <c r="AAL1" s="10"/>
      <c r="AAM1" s="10"/>
      <c r="AAN1" s="10"/>
      <c r="AAO1" s="10"/>
      <c r="AAP1" s="10"/>
      <c r="AAQ1" s="10"/>
      <c r="AAR1" s="10"/>
      <c r="AAS1" s="10"/>
      <c r="AAT1" s="10"/>
      <c r="AAU1" s="10"/>
      <c r="AAV1" s="10"/>
      <c r="AAW1" s="10"/>
      <c r="AAX1" s="10"/>
      <c r="AAY1" s="10"/>
      <c r="AAZ1" s="10"/>
      <c r="ABA1" s="10"/>
      <c r="ABB1" s="10"/>
      <c r="ABC1" s="10"/>
      <c r="ABD1" s="10"/>
      <c r="ABE1" s="10"/>
      <c r="ABF1" s="10"/>
      <c r="ABG1" s="10"/>
      <c r="ABH1" s="10"/>
      <c r="ABI1" s="10"/>
      <c r="ABJ1" s="10"/>
      <c r="ABK1" s="10"/>
      <c r="ABL1" s="10"/>
      <c r="ABM1" s="10"/>
      <c r="ABN1" s="10"/>
      <c r="ABO1" s="10"/>
      <c r="ABP1" s="10"/>
      <c r="ABQ1" s="10"/>
      <c r="ABR1" s="10"/>
      <c r="ABS1" s="10"/>
      <c r="ABT1" s="10"/>
      <c r="ABU1" s="10"/>
      <c r="ABV1" s="10"/>
      <c r="ABW1" s="10"/>
      <c r="ABX1" s="10"/>
      <c r="ABY1" s="10"/>
      <c r="ABZ1" s="10"/>
      <c r="ACA1" s="10"/>
      <c r="ACB1" s="10"/>
      <c r="ACC1" s="10"/>
      <c r="ACD1" s="10"/>
      <c r="ACE1" s="10"/>
      <c r="ACF1" s="10"/>
      <c r="ACG1" s="10"/>
      <c r="ACH1" s="10"/>
      <c r="ACI1" s="10"/>
      <c r="ACJ1" s="10"/>
      <c r="ACK1" s="10"/>
      <c r="ACL1" s="10"/>
      <c r="ACM1" s="10"/>
      <c r="ACN1" s="10"/>
      <c r="ACO1" s="10"/>
      <c r="ACP1" s="10"/>
      <c r="ACQ1" s="10"/>
      <c r="ACR1" s="10"/>
      <c r="ACS1" s="10"/>
      <c r="ACT1" s="10"/>
      <c r="ACU1" s="10"/>
      <c r="ACV1" s="10"/>
      <c r="ACW1" s="10"/>
      <c r="ACX1" s="10"/>
      <c r="ACY1" s="10"/>
      <c r="ACZ1" s="10"/>
      <c r="ADA1" s="10"/>
      <c r="ADB1" s="10"/>
      <c r="ADC1" s="10"/>
      <c r="ADD1" s="10"/>
      <c r="ADE1" s="10"/>
      <c r="ADF1" s="10"/>
      <c r="ADG1" s="10"/>
      <c r="ADH1" s="10"/>
      <c r="ADI1" s="10"/>
      <c r="ADJ1" s="10"/>
      <c r="ADK1" s="10"/>
      <c r="ADL1" s="10"/>
      <c r="ADM1" s="10"/>
      <c r="ADN1" s="10"/>
      <c r="ADO1" s="10"/>
      <c r="ADP1" s="10"/>
      <c r="ADQ1" s="10"/>
      <c r="ADR1" s="10"/>
      <c r="ADS1" s="10"/>
      <c r="ADT1" s="10"/>
      <c r="ADU1" s="10"/>
      <c r="ADV1" s="10"/>
      <c r="ADW1" s="10"/>
      <c r="ADX1" s="10"/>
      <c r="ADY1" s="10"/>
      <c r="ADZ1" s="10"/>
      <c r="AEA1" s="10"/>
      <c r="AEB1" s="10"/>
      <c r="AEC1" s="10"/>
      <c r="AED1" s="10"/>
      <c r="AEE1" s="10"/>
      <c r="AEF1" s="10"/>
      <c r="AEG1" s="10"/>
      <c r="AEH1" s="10"/>
      <c r="AEI1" s="10"/>
      <c r="AEJ1" s="10"/>
      <c r="AEK1" s="10"/>
      <c r="AEL1" s="10"/>
      <c r="AEM1" s="10"/>
      <c r="AEN1" s="10"/>
      <c r="AEO1" s="10"/>
      <c r="AEP1" s="10"/>
      <c r="AEQ1" s="10"/>
      <c r="AER1" s="10"/>
      <c r="AES1" s="10"/>
      <c r="AET1" s="10"/>
      <c r="AEU1" s="10"/>
      <c r="AEV1" s="10"/>
      <c r="AEW1" s="10"/>
      <c r="AEX1" s="10"/>
      <c r="AEY1" s="10"/>
      <c r="AEZ1" s="10"/>
      <c r="AFA1" s="10"/>
      <c r="AFB1" s="10"/>
      <c r="AFC1" s="10"/>
      <c r="AFD1" s="10"/>
      <c r="AFE1" s="10"/>
      <c r="AFF1" s="10"/>
      <c r="AFG1" s="10"/>
      <c r="AFH1" s="10"/>
      <c r="AFI1" s="10"/>
      <c r="AFJ1" s="10"/>
      <c r="AFK1" s="10"/>
      <c r="AFL1" s="10"/>
      <c r="AFM1" s="10"/>
      <c r="AFN1" s="10"/>
      <c r="AFO1" s="10"/>
      <c r="AFP1" s="10"/>
      <c r="AFQ1" s="10"/>
      <c r="AFR1" s="10"/>
      <c r="AFS1" s="10"/>
      <c r="AFT1" s="10"/>
      <c r="AFU1" s="10"/>
      <c r="AFV1" s="10"/>
      <c r="AFW1" s="10"/>
      <c r="AFX1" s="10"/>
      <c r="AFY1" s="10"/>
      <c r="AFZ1" s="10"/>
      <c r="AGA1" s="10"/>
      <c r="AGB1" s="10"/>
      <c r="AGC1" s="10"/>
      <c r="AGD1" s="10"/>
      <c r="AGE1" s="10"/>
      <c r="AGF1" s="10"/>
      <c r="AGG1" s="10"/>
      <c r="AGH1" s="10"/>
      <c r="AGI1" s="10"/>
      <c r="AGJ1" s="10"/>
      <c r="AGK1" s="10"/>
      <c r="AGL1" s="10"/>
      <c r="AGM1" s="10"/>
      <c r="AGN1" s="10"/>
      <c r="AGO1" s="10"/>
      <c r="AGP1" s="10"/>
      <c r="AGQ1" s="10"/>
      <c r="AGR1" s="10"/>
      <c r="AGS1" s="10"/>
      <c r="AGT1" s="10"/>
      <c r="AGU1" s="10"/>
      <c r="AGV1" s="10"/>
      <c r="AGW1" s="10"/>
      <c r="AGX1" s="10"/>
      <c r="AGY1" s="10"/>
      <c r="AGZ1" s="10"/>
      <c r="AHA1" s="10"/>
      <c r="AHB1" s="10"/>
      <c r="AHC1" s="10"/>
      <c r="AHD1" s="10"/>
      <c r="AHE1" s="10"/>
      <c r="AHF1" s="10"/>
      <c r="AHG1" s="10"/>
      <c r="AHH1" s="10"/>
      <c r="AHI1" s="10"/>
      <c r="AHJ1" s="10"/>
      <c r="AHK1" s="10"/>
      <c r="AHL1" s="10"/>
      <c r="AHM1" s="10"/>
      <c r="AHN1" s="10"/>
      <c r="AHO1" s="10"/>
      <c r="AHP1" s="10"/>
      <c r="AHQ1" s="10"/>
      <c r="AHR1" s="10"/>
      <c r="AHS1" s="10"/>
      <c r="AHT1" s="10"/>
      <c r="AHU1" s="10"/>
      <c r="AHV1" s="10"/>
      <c r="AHW1" s="10"/>
      <c r="AHX1" s="10"/>
      <c r="AHY1" s="10"/>
      <c r="AHZ1" s="10"/>
      <c r="AIA1" s="10"/>
      <c r="AIB1" s="10"/>
      <c r="AIC1" s="10"/>
      <c r="AID1" s="10"/>
      <c r="AIE1" s="10"/>
      <c r="AIF1" s="10"/>
      <c r="AIG1" s="10"/>
      <c r="AIH1" s="10"/>
      <c r="AII1" s="10"/>
      <c r="AIJ1" s="10"/>
      <c r="AIK1" s="10"/>
      <c r="AIL1" s="10"/>
      <c r="AIM1" s="10"/>
      <c r="AIN1" s="10"/>
      <c r="AIO1" s="10"/>
      <c r="AIP1" s="10"/>
      <c r="AIQ1" s="10"/>
      <c r="AIR1" s="10"/>
      <c r="AIS1" s="10"/>
      <c r="AIT1" s="10"/>
      <c r="AIU1" s="10"/>
      <c r="AIV1" s="10"/>
      <c r="AIW1" s="10"/>
      <c r="AIX1" s="10"/>
      <c r="AIY1" s="10"/>
      <c r="AIZ1" s="10"/>
      <c r="AJA1" s="10"/>
      <c r="AJB1" s="10"/>
      <c r="AJC1" s="10"/>
      <c r="AJD1" s="10"/>
      <c r="AJE1" s="10"/>
      <c r="AJF1" s="10"/>
      <c r="AJG1" s="10"/>
      <c r="AJH1" s="10"/>
      <c r="AJI1" s="10"/>
      <c r="AJJ1" s="10"/>
      <c r="AJK1" s="10"/>
      <c r="AJL1" s="10"/>
      <c r="AJM1" s="10"/>
      <c r="AJN1" s="10"/>
      <c r="AJO1" s="10"/>
      <c r="AJP1" s="10"/>
      <c r="AJQ1" s="10"/>
      <c r="AJR1" s="10"/>
      <c r="AJS1" s="10"/>
      <c r="AJT1" s="10"/>
      <c r="AJU1" s="10"/>
      <c r="AJV1" s="10"/>
      <c r="AJW1" s="10"/>
      <c r="AJX1" s="10"/>
      <c r="AJY1" s="10"/>
      <c r="AJZ1" s="10"/>
      <c r="AKA1" s="10"/>
      <c r="AKB1" s="10"/>
      <c r="AKC1" s="10"/>
      <c r="AKD1" s="10"/>
      <c r="AKE1" s="10"/>
      <c r="AKF1" s="10"/>
      <c r="AKG1" s="10"/>
      <c r="AKH1" s="10"/>
      <c r="AKI1" s="10"/>
      <c r="AKJ1" s="10"/>
      <c r="AKK1" s="10"/>
      <c r="AKL1" s="10"/>
      <c r="AKM1" s="10"/>
      <c r="AKN1" s="10"/>
      <c r="AKO1" s="10"/>
      <c r="AKP1" s="10"/>
      <c r="AKQ1" s="10"/>
      <c r="AKR1" s="10"/>
      <c r="AKS1" s="10"/>
      <c r="AKT1" s="10"/>
      <c r="AKU1" s="10"/>
      <c r="AKV1" s="10"/>
      <c r="AKW1" s="10"/>
      <c r="AKX1" s="10"/>
      <c r="AKY1" s="10"/>
      <c r="AKZ1" s="10"/>
      <c r="ALA1" s="10"/>
      <c r="ALB1" s="10"/>
      <c r="ALC1" s="10"/>
      <c r="ALD1" s="10"/>
      <c r="ALE1" s="10"/>
      <c r="ALF1" s="10"/>
      <c r="ALG1" s="10"/>
      <c r="ALH1" s="10"/>
      <c r="ALI1" s="10"/>
      <c r="ALJ1" s="10"/>
      <c r="ALK1" s="10"/>
      <c r="ALL1" s="10"/>
      <c r="ALM1" s="10"/>
      <c r="ALN1" s="10"/>
      <c r="ALO1" s="10"/>
      <c r="ALP1" s="10"/>
      <c r="ALQ1" s="10"/>
      <c r="ALR1" s="10"/>
      <c r="ALS1" s="10"/>
      <c r="ALT1" s="10"/>
      <c r="ALU1" s="10"/>
      <c r="ALV1" s="10"/>
      <c r="ALW1" s="10"/>
      <c r="ALX1" s="10"/>
      <c r="ALY1" s="10"/>
      <c r="ALZ1" s="10"/>
      <c r="AMA1" s="10"/>
      <c r="AMB1" s="10"/>
      <c r="AMC1" s="10"/>
      <c r="AMD1" s="10"/>
      <c r="AME1" s="10"/>
      <c r="AMF1" s="10"/>
      <c r="AMG1" s="10"/>
      <c r="AMH1" s="10"/>
      <c r="AMI1" s="10"/>
      <c r="AMJ1" s="10"/>
      <c r="AMK1" s="10"/>
      <c r="AML1" s="10"/>
      <c r="AMM1" s="10"/>
      <c r="AMN1" s="10"/>
      <c r="AMO1" s="10"/>
      <c r="AMP1" s="10"/>
      <c r="AMQ1" s="10"/>
      <c r="AMR1" s="10"/>
      <c r="AMS1" s="10"/>
      <c r="AMT1" s="10"/>
      <c r="AMU1" s="10"/>
      <c r="AMV1" s="10"/>
      <c r="AMW1" s="10"/>
      <c r="AMX1" s="10"/>
      <c r="AMY1" s="10"/>
      <c r="AMZ1" s="10"/>
      <c r="ANA1" s="10"/>
      <c r="ANB1" s="10"/>
      <c r="ANC1" s="10"/>
      <c r="AND1" s="10"/>
      <c r="ANE1" s="10"/>
      <c r="ANF1" s="10"/>
      <c r="ANG1" s="10"/>
      <c r="ANH1" s="10"/>
      <c r="ANI1" s="10"/>
      <c r="ANJ1" s="10"/>
      <c r="ANK1" s="10"/>
      <c r="ANL1" s="10"/>
      <c r="ANM1" s="10"/>
      <c r="ANN1" s="10"/>
      <c r="ANO1" s="10"/>
      <c r="ANP1" s="10"/>
      <c r="ANQ1" s="10"/>
      <c r="ANR1" s="10"/>
      <c r="ANS1" s="10"/>
      <c r="ANT1" s="10"/>
      <c r="ANU1" s="10"/>
      <c r="ANV1" s="10"/>
      <c r="ANW1" s="10"/>
      <c r="ANX1" s="10"/>
      <c r="ANY1" s="10"/>
      <c r="ANZ1" s="10"/>
      <c r="AOA1" s="10"/>
      <c r="AOB1" s="10"/>
      <c r="AOC1" s="10"/>
      <c r="AOD1" s="10"/>
      <c r="AOE1" s="10"/>
      <c r="AOF1" s="10"/>
      <c r="AOG1" s="10"/>
      <c r="AOH1" s="10"/>
      <c r="AOI1" s="10"/>
      <c r="AOJ1" s="10"/>
      <c r="AOK1" s="10"/>
      <c r="AOL1" s="10"/>
      <c r="AOM1" s="10"/>
      <c r="AON1" s="10"/>
      <c r="AOO1" s="10"/>
      <c r="AOP1" s="10"/>
      <c r="AOQ1" s="10"/>
      <c r="AOR1" s="10"/>
      <c r="AOS1" s="10"/>
      <c r="AOT1" s="10"/>
      <c r="AOU1" s="10"/>
      <c r="AOV1" s="10"/>
      <c r="AOW1" s="10"/>
      <c r="AOX1" s="10"/>
      <c r="AOY1" s="10"/>
      <c r="AOZ1" s="10"/>
      <c r="APA1" s="10"/>
      <c r="APB1" s="10"/>
      <c r="APC1" s="10"/>
      <c r="APD1" s="10"/>
      <c r="APE1" s="10"/>
      <c r="APF1" s="10"/>
      <c r="APG1" s="10"/>
      <c r="APH1" s="10"/>
      <c r="API1" s="10"/>
      <c r="APJ1" s="10"/>
      <c r="APK1" s="10"/>
      <c r="APL1" s="10"/>
      <c r="APM1" s="10"/>
      <c r="APN1" s="10"/>
      <c r="APO1" s="10"/>
      <c r="APP1" s="10"/>
      <c r="APQ1" s="10"/>
      <c r="APR1" s="10"/>
      <c r="APS1" s="10"/>
      <c r="APT1" s="10"/>
      <c r="APU1" s="10"/>
      <c r="APV1" s="10"/>
      <c r="APW1" s="10"/>
      <c r="APX1" s="10"/>
      <c r="APY1" s="10"/>
      <c r="APZ1" s="10"/>
      <c r="AQA1" s="10"/>
      <c r="AQB1" s="10"/>
      <c r="AQC1" s="10"/>
      <c r="AQD1" s="10"/>
      <c r="AQE1" s="10"/>
      <c r="AQF1" s="10"/>
      <c r="AQG1" s="10"/>
      <c r="AQH1" s="10"/>
      <c r="AQI1" s="10"/>
      <c r="AQJ1" s="10"/>
      <c r="AQK1" s="10"/>
      <c r="AQL1" s="10"/>
      <c r="AQM1" s="10"/>
      <c r="AQN1" s="10"/>
      <c r="AQO1" s="10"/>
      <c r="AQP1" s="10"/>
      <c r="AQQ1" s="10"/>
      <c r="AQR1" s="10"/>
      <c r="AQS1" s="10"/>
      <c r="AQT1" s="10"/>
      <c r="AQU1" s="10"/>
      <c r="AQV1" s="10"/>
      <c r="AQW1" s="10"/>
      <c r="AQX1" s="10"/>
      <c r="AQY1" s="10"/>
      <c r="AQZ1" s="10"/>
      <c r="ARA1" s="10"/>
      <c r="ARB1" s="10"/>
      <c r="ARC1" s="10"/>
      <c r="ARD1" s="10"/>
      <c r="ARE1" s="10"/>
      <c r="ARF1" s="10"/>
      <c r="ARG1" s="10"/>
      <c r="ARH1" s="10"/>
      <c r="ARI1" s="10"/>
      <c r="ARJ1" s="10"/>
      <c r="ARK1" s="10"/>
      <c r="ARL1" s="10"/>
      <c r="ARM1" s="10"/>
      <c r="ARN1" s="10"/>
      <c r="ARO1" s="10"/>
      <c r="ARP1" s="10"/>
      <c r="ARQ1" s="10"/>
      <c r="ARR1" s="10"/>
      <c r="ARS1" s="10"/>
      <c r="ART1" s="10"/>
      <c r="ARU1" s="10"/>
      <c r="ARV1" s="10"/>
      <c r="ARW1" s="10"/>
      <c r="ARX1" s="10"/>
      <c r="ARY1" s="10"/>
      <c r="ARZ1" s="10"/>
      <c r="ASA1" s="10"/>
      <c r="ASB1" s="10"/>
      <c r="ASC1" s="10"/>
      <c r="ASD1" s="10"/>
      <c r="ASE1" s="10"/>
      <c r="ASF1" s="10"/>
      <c r="ASG1" s="10"/>
      <c r="ASH1" s="10"/>
      <c r="ASI1" s="10"/>
      <c r="ASJ1" s="10"/>
      <c r="ASK1" s="10"/>
      <c r="ASL1" s="10"/>
      <c r="ASM1" s="10"/>
      <c r="ASN1" s="10"/>
      <c r="ASO1" s="10"/>
      <c r="ASP1" s="10"/>
      <c r="ASQ1" s="10"/>
      <c r="ASR1" s="10"/>
      <c r="ASS1" s="10"/>
      <c r="AST1" s="10"/>
      <c r="ASU1" s="10"/>
      <c r="ASV1" s="10"/>
      <c r="ASW1" s="10"/>
      <c r="ASX1" s="10"/>
      <c r="ASY1" s="10"/>
      <c r="ASZ1" s="10"/>
      <c r="ATA1" s="10"/>
      <c r="ATB1" s="10"/>
      <c r="ATC1" s="10"/>
      <c r="ATD1" s="10"/>
      <c r="ATE1" s="10"/>
      <c r="ATF1" s="10"/>
      <c r="ATG1" s="10"/>
      <c r="ATH1" s="10"/>
      <c r="ATI1" s="10"/>
      <c r="ATJ1" s="10"/>
      <c r="ATK1" s="10"/>
      <c r="ATL1" s="10"/>
      <c r="ATM1" s="10"/>
      <c r="ATN1" s="10"/>
      <c r="ATO1" s="10"/>
      <c r="ATP1" s="10"/>
      <c r="ATQ1" s="10"/>
      <c r="ATR1" s="10"/>
      <c r="ATS1" s="10"/>
      <c r="ATT1" s="10"/>
      <c r="ATU1" s="10"/>
      <c r="ATV1" s="10"/>
      <c r="ATW1" s="10"/>
      <c r="ATX1" s="10"/>
      <c r="ATY1" s="10"/>
      <c r="ATZ1" s="10"/>
      <c r="AUA1" s="10"/>
      <c r="AUB1" s="10"/>
      <c r="AUC1" s="10"/>
      <c r="AUD1" s="10"/>
      <c r="AUE1" s="10"/>
      <c r="AUF1" s="10"/>
      <c r="AUG1" s="10"/>
      <c r="AUH1" s="10"/>
      <c r="AUI1" s="10"/>
      <c r="AUJ1" s="10"/>
      <c r="AUK1" s="10"/>
      <c r="AUL1" s="10"/>
      <c r="AUM1" s="10"/>
      <c r="AUN1" s="10"/>
      <c r="AUO1" s="10"/>
      <c r="AUP1" s="10"/>
      <c r="AUQ1" s="10"/>
      <c r="AUR1" s="10"/>
      <c r="AUS1" s="10"/>
      <c r="AUT1" s="10"/>
      <c r="AUU1" s="10"/>
      <c r="AUV1" s="10"/>
      <c r="AUW1" s="10"/>
      <c r="AUX1" s="10"/>
      <c r="AUY1" s="10"/>
      <c r="AUZ1" s="10"/>
      <c r="AVA1" s="10"/>
      <c r="AVB1" s="10"/>
      <c r="AVC1" s="10"/>
      <c r="AVD1" s="10"/>
      <c r="AVE1" s="10"/>
      <c r="AVF1" s="10"/>
      <c r="AVG1" s="10"/>
      <c r="AVH1" s="10"/>
      <c r="AVI1" s="10"/>
      <c r="AVJ1" s="10"/>
      <c r="AVK1" s="10"/>
      <c r="AVL1" s="10"/>
      <c r="AVM1" s="10"/>
      <c r="AVN1" s="10"/>
      <c r="AVO1" s="10"/>
      <c r="AVP1" s="10"/>
      <c r="AVQ1" s="10"/>
      <c r="AVR1" s="10"/>
      <c r="AVS1" s="10"/>
      <c r="AVT1" s="10"/>
      <c r="AVU1" s="10"/>
      <c r="AVV1" s="10"/>
      <c r="AVW1" s="10"/>
      <c r="AVX1" s="10"/>
      <c r="AVY1" s="10"/>
      <c r="AVZ1" s="10"/>
      <c r="AWA1" s="10"/>
      <c r="AWB1" s="10"/>
      <c r="AWC1" s="10"/>
      <c r="AWD1" s="10"/>
      <c r="AWE1" s="10"/>
      <c r="AWF1" s="10"/>
      <c r="AWG1" s="10"/>
      <c r="AWH1" s="10"/>
      <c r="AWI1" s="10"/>
      <c r="AWJ1" s="10"/>
      <c r="AWK1" s="10"/>
      <c r="AWL1" s="10"/>
      <c r="AWM1" s="10"/>
      <c r="AWN1" s="10"/>
      <c r="AWO1" s="10"/>
      <c r="AWP1" s="10"/>
      <c r="AWQ1" s="10"/>
      <c r="AWR1" s="10"/>
      <c r="AWS1" s="10"/>
      <c r="AWT1" s="10"/>
      <c r="AWU1" s="10"/>
      <c r="AWV1" s="10"/>
      <c r="AWW1" s="10"/>
      <c r="AWX1" s="10"/>
      <c r="AWY1" s="10"/>
      <c r="AWZ1" s="10"/>
      <c r="AXA1" s="10"/>
      <c r="AXB1" s="10"/>
      <c r="AXC1" s="10"/>
      <c r="AXD1" s="10"/>
      <c r="AXE1" s="10"/>
      <c r="AXF1" s="10"/>
      <c r="AXG1" s="10"/>
      <c r="AXH1" s="10"/>
      <c r="AXI1" s="10"/>
      <c r="AXJ1" s="10"/>
      <c r="AXK1" s="10"/>
      <c r="AXL1" s="10"/>
      <c r="AXM1" s="10"/>
      <c r="AXN1" s="10"/>
      <c r="AXO1" s="10"/>
      <c r="AXP1" s="10"/>
      <c r="AXQ1" s="10"/>
      <c r="AXR1" s="10"/>
      <c r="AXS1" s="10"/>
      <c r="AXT1" s="10"/>
      <c r="AXU1" s="10"/>
      <c r="AXV1" s="10"/>
      <c r="AXW1" s="10"/>
      <c r="AXX1" s="10"/>
      <c r="AXY1" s="10"/>
      <c r="AXZ1" s="10"/>
      <c r="AYA1" s="10"/>
      <c r="AYB1" s="10"/>
      <c r="AYC1" s="10"/>
      <c r="AYD1" s="10"/>
      <c r="AYE1" s="10"/>
      <c r="AYF1" s="10"/>
      <c r="AYG1" s="10"/>
      <c r="AYH1" s="10"/>
      <c r="AYI1" s="10"/>
      <c r="AYJ1" s="10"/>
      <c r="AYK1" s="10"/>
      <c r="AYL1" s="10"/>
      <c r="AYM1" s="10"/>
      <c r="AYN1" s="10"/>
      <c r="AYO1" s="10"/>
      <c r="AYP1" s="10"/>
      <c r="AYQ1" s="10"/>
      <c r="AYR1" s="10"/>
      <c r="AYS1" s="10"/>
      <c r="AYT1" s="10"/>
      <c r="AYU1" s="10"/>
      <c r="AYV1" s="10"/>
      <c r="AYW1" s="10"/>
      <c r="AYX1" s="10"/>
      <c r="AYY1" s="10"/>
      <c r="AYZ1" s="10"/>
      <c r="AZA1" s="10"/>
      <c r="AZB1" s="10"/>
      <c r="AZC1" s="10"/>
      <c r="AZD1" s="10"/>
      <c r="AZE1" s="10"/>
      <c r="AZF1" s="10"/>
      <c r="AZG1" s="10"/>
      <c r="AZH1" s="10"/>
      <c r="AZI1" s="10"/>
      <c r="AZJ1" s="10"/>
      <c r="AZK1" s="10"/>
      <c r="AZL1" s="10"/>
      <c r="AZM1" s="10"/>
      <c r="AZN1" s="10"/>
      <c r="AZO1" s="10"/>
      <c r="AZP1" s="10"/>
      <c r="AZQ1" s="10"/>
      <c r="AZR1" s="10"/>
      <c r="AZS1" s="10"/>
      <c r="AZT1" s="10"/>
      <c r="AZU1" s="10"/>
      <c r="AZV1" s="10"/>
      <c r="AZW1" s="10"/>
      <c r="AZX1" s="10"/>
      <c r="AZY1" s="10"/>
      <c r="AZZ1" s="10"/>
      <c r="BAA1" s="10"/>
      <c r="BAB1" s="10"/>
      <c r="BAC1" s="10"/>
      <c r="BAD1" s="10"/>
      <c r="BAE1" s="10"/>
      <c r="BAF1" s="10"/>
      <c r="BAG1" s="10"/>
      <c r="BAH1" s="10"/>
      <c r="BAI1" s="10"/>
      <c r="BAJ1" s="10"/>
      <c r="BAK1" s="10"/>
      <c r="BAL1" s="10"/>
      <c r="BAM1" s="10"/>
      <c r="BAN1" s="10"/>
      <c r="BAO1" s="10"/>
      <c r="BAP1" s="10"/>
      <c r="BAQ1" s="10"/>
      <c r="BAR1" s="10"/>
      <c r="BAS1" s="10"/>
      <c r="BAT1" s="10"/>
      <c r="BAU1" s="10"/>
      <c r="BAV1" s="10"/>
      <c r="BAW1" s="10"/>
      <c r="BAX1" s="10"/>
      <c r="BAY1" s="10"/>
      <c r="BAZ1" s="10"/>
      <c r="BBA1" s="10"/>
      <c r="BBB1" s="10"/>
      <c r="BBC1" s="10"/>
      <c r="BBD1" s="10"/>
      <c r="BBE1" s="10"/>
      <c r="BBF1" s="10"/>
      <c r="BBG1" s="10"/>
      <c r="BBH1" s="10"/>
      <c r="BBI1" s="10"/>
      <c r="BBJ1" s="10"/>
      <c r="BBK1" s="10"/>
      <c r="BBL1" s="10"/>
      <c r="BBM1" s="10"/>
      <c r="BBN1" s="10"/>
      <c r="BBO1" s="10"/>
      <c r="BBP1" s="10"/>
      <c r="BBQ1" s="10"/>
      <c r="BBR1" s="10"/>
      <c r="BBS1" s="10"/>
      <c r="BBT1" s="10"/>
      <c r="BBU1" s="10"/>
      <c r="BBV1" s="10"/>
      <c r="BBW1" s="10"/>
      <c r="BBX1" s="10"/>
      <c r="BBY1" s="10"/>
      <c r="BBZ1" s="10"/>
      <c r="BCA1" s="10"/>
      <c r="BCB1" s="10"/>
      <c r="BCC1" s="10"/>
      <c r="BCD1" s="10"/>
      <c r="BCE1" s="10"/>
      <c r="BCF1" s="10"/>
      <c r="BCG1" s="10"/>
      <c r="BCH1" s="10"/>
      <c r="BCI1" s="10"/>
      <c r="BCJ1" s="10"/>
      <c r="BCK1" s="10"/>
      <c r="BCL1" s="10"/>
      <c r="BCM1" s="10"/>
      <c r="BCN1" s="10"/>
      <c r="BCO1" s="10"/>
      <c r="BCP1" s="10"/>
      <c r="BCQ1" s="10"/>
      <c r="BCR1" s="10"/>
      <c r="BCS1" s="10"/>
      <c r="BCT1" s="10"/>
      <c r="BCU1" s="10"/>
      <c r="BCV1" s="10"/>
      <c r="BCW1" s="10"/>
      <c r="BCX1" s="10"/>
      <c r="BCY1" s="10"/>
      <c r="BCZ1" s="10"/>
      <c r="BDA1" s="10"/>
      <c r="BDB1" s="10"/>
      <c r="BDC1" s="10"/>
      <c r="BDD1" s="10"/>
      <c r="BDE1" s="10"/>
      <c r="BDF1" s="10"/>
      <c r="BDG1" s="10"/>
      <c r="BDH1" s="10"/>
      <c r="BDI1" s="10"/>
      <c r="BDJ1" s="10"/>
      <c r="BDK1" s="10"/>
      <c r="BDL1" s="10"/>
      <c r="BDM1" s="10"/>
      <c r="BDN1" s="10"/>
      <c r="BDO1" s="10"/>
      <c r="BDP1" s="10"/>
      <c r="BDQ1" s="10"/>
      <c r="BDR1" s="10"/>
      <c r="BDS1" s="10"/>
      <c r="BDT1" s="10"/>
      <c r="BDU1" s="10"/>
      <c r="BDV1" s="10"/>
      <c r="BDW1" s="10"/>
      <c r="BDX1" s="10"/>
      <c r="BDY1" s="10"/>
      <c r="BDZ1" s="10"/>
      <c r="BEA1" s="10"/>
      <c r="BEB1" s="10"/>
      <c r="BEC1" s="10"/>
      <c r="BED1" s="10"/>
      <c r="BEE1" s="10"/>
      <c r="BEF1" s="10"/>
      <c r="BEG1" s="10"/>
      <c r="BEH1" s="10"/>
      <c r="BEI1" s="10"/>
      <c r="BEJ1" s="10"/>
      <c r="BEK1" s="10"/>
      <c r="BEL1" s="10"/>
      <c r="BEM1" s="10"/>
      <c r="BEN1" s="10"/>
      <c r="BEO1" s="10"/>
      <c r="BEP1" s="10"/>
      <c r="BEQ1" s="10"/>
      <c r="BER1" s="10"/>
      <c r="BES1" s="10"/>
      <c r="BET1" s="10"/>
      <c r="BEU1" s="10"/>
      <c r="BEV1" s="10"/>
      <c r="BEW1" s="10"/>
      <c r="BEX1" s="10"/>
      <c r="BEY1" s="10"/>
      <c r="BEZ1" s="10"/>
      <c r="BFA1" s="10"/>
      <c r="BFB1" s="10"/>
      <c r="BFC1" s="10"/>
      <c r="BFD1" s="10"/>
      <c r="BFE1" s="10"/>
      <c r="BFF1" s="10"/>
      <c r="BFG1" s="10"/>
      <c r="BFH1" s="10"/>
      <c r="BFI1" s="10"/>
      <c r="BFJ1" s="10"/>
      <c r="BFK1" s="10"/>
      <c r="BFL1" s="10"/>
      <c r="BFM1" s="10"/>
      <c r="BFN1" s="10"/>
      <c r="BFO1" s="10"/>
      <c r="BFP1" s="10"/>
      <c r="BFQ1" s="10"/>
      <c r="BFR1" s="10"/>
      <c r="BFS1" s="10"/>
      <c r="BFT1" s="10"/>
      <c r="BFU1" s="10"/>
      <c r="BFV1" s="10"/>
      <c r="BFW1" s="10"/>
      <c r="BFX1" s="10"/>
      <c r="BFY1" s="10"/>
      <c r="BFZ1" s="10"/>
      <c r="BGA1" s="10"/>
      <c r="BGB1" s="10"/>
      <c r="BGC1" s="10"/>
      <c r="BGD1" s="10"/>
      <c r="BGE1" s="10"/>
      <c r="BGF1" s="10"/>
      <c r="BGG1" s="10"/>
      <c r="BGH1" s="10"/>
      <c r="BGI1" s="10"/>
      <c r="BGJ1" s="10"/>
      <c r="BGK1" s="10"/>
      <c r="BGL1" s="10"/>
      <c r="BGM1" s="10"/>
      <c r="BGN1" s="10"/>
      <c r="BGO1" s="10"/>
      <c r="BGP1" s="10"/>
      <c r="BGQ1" s="10"/>
      <c r="BGR1" s="10"/>
      <c r="BGS1" s="10"/>
      <c r="BGT1" s="10"/>
      <c r="BGU1" s="10"/>
      <c r="BGV1" s="10"/>
      <c r="BGW1" s="10"/>
      <c r="BGX1" s="10"/>
      <c r="BGY1" s="10"/>
      <c r="BGZ1" s="10"/>
      <c r="BHA1" s="10"/>
      <c r="BHB1" s="10"/>
      <c r="BHC1" s="10"/>
      <c r="BHD1" s="10"/>
      <c r="BHE1" s="10"/>
      <c r="BHF1" s="10"/>
      <c r="BHG1" s="10"/>
      <c r="BHH1" s="10"/>
      <c r="BHI1" s="10"/>
      <c r="BHJ1" s="10"/>
      <c r="BHK1" s="10"/>
      <c r="BHL1" s="10"/>
      <c r="BHM1" s="10"/>
      <c r="BHN1" s="10"/>
      <c r="BHO1" s="10"/>
      <c r="BHP1" s="10"/>
      <c r="BHQ1" s="10"/>
      <c r="BHR1" s="10"/>
      <c r="BHS1" s="10"/>
      <c r="BHT1" s="10"/>
      <c r="BHU1" s="10"/>
      <c r="BHV1" s="10"/>
      <c r="BHW1" s="10"/>
      <c r="BHX1" s="10"/>
      <c r="BHY1" s="10"/>
      <c r="BHZ1" s="10"/>
      <c r="BIA1" s="10"/>
      <c r="BIB1" s="10"/>
      <c r="BIC1" s="10"/>
      <c r="BID1" s="10"/>
      <c r="BIE1" s="10"/>
      <c r="BIF1" s="10"/>
      <c r="BIG1" s="10"/>
      <c r="BIH1" s="10"/>
      <c r="BII1" s="10"/>
      <c r="BIJ1" s="10"/>
      <c r="BIK1" s="10"/>
      <c r="BIL1" s="10"/>
      <c r="BIM1" s="10"/>
      <c r="BIN1" s="10"/>
      <c r="BIO1" s="10"/>
      <c r="BIP1" s="10"/>
      <c r="BIQ1" s="10"/>
      <c r="BIR1" s="10"/>
      <c r="BIS1" s="10"/>
      <c r="BIT1" s="10"/>
      <c r="BIU1" s="10"/>
      <c r="BIV1" s="10"/>
      <c r="BIW1" s="10"/>
      <c r="BIX1" s="10"/>
      <c r="BIY1" s="10"/>
      <c r="BIZ1" s="10"/>
      <c r="BJA1" s="10"/>
      <c r="BJB1" s="10"/>
      <c r="BJC1" s="10"/>
      <c r="BJD1" s="10"/>
      <c r="BJE1" s="10"/>
      <c r="BJF1" s="10"/>
      <c r="BJG1" s="10"/>
      <c r="BJH1" s="10"/>
      <c r="BJI1" s="10"/>
      <c r="BJJ1" s="10"/>
      <c r="BJK1" s="10"/>
      <c r="BJL1" s="10"/>
      <c r="BJM1" s="10"/>
      <c r="BJN1" s="10"/>
      <c r="BJO1" s="10"/>
      <c r="BJP1" s="10"/>
      <c r="BJQ1" s="10"/>
      <c r="BJR1" s="10"/>
      <c r="BJS1" s="10"/>
      <c r="BJT1" s="10"/>
      <c r="BJU1" s="10"/>
      <c r="BJV1" s="10"/>
      <c r="BJW1" s="10"/>
      <c r="BJX1" s="10"/>
      <c r="BJY1" s="10"/>
      <c r="BJZ1" s="10"/>
      <c r="BKA1" s="10"/>
      <c r="BKB1" s="10"/>
      <c r="BKC1" s="10"/>
      <c r="BKD1" s="10"/>
      <c r="BKE1" s="10"/>
      <c r="BKF1" s="10"/>
      <c r="BKG1" s="10"/>
      <c r="BKH1" s="10"/>
      <c r="BKI1" s="10"/>
      <c r="BKJ1" s="10"/>
      <c r="BKK1" s="10"/>
      <c r="BKL1" s="10"/>
      <c r="BKM1" s="10"/>
      <c r="BKN1" s="10"/>
      <c r="BKO1" s="10"/>
      <c r="BKP1" s="10"/>
      <c r="BKQ1" s="10"/>
      <c r="BKR1" s="10"/>
      <c r="BKS1" s="10"/>
      <c r="BKT1" s="10"/>
      <c r="BKU1" s="10"/>
      <c r="BKV1" s="10"/>
      <c r="BKW1" s="10"/>
      <c r="BKX1" s="10"/>
      <c r="BKY1" s="10"/>
      <c r="BKZ1" s="10"/>
      <c r="BLA1" s="10"/>
      <c r="BLB1" s="10"/>
      <c r="BLC1" s="10"/>
      <c r="BLD1" s="10"/>
      <c r="BLE1" s="10"/>
      <c r="BLF1" s="10"/>
      <c r="BLG1" s="10"/>
      <c r="BLH1" s="10"/>
      <c r="BLI1" s="10"/>
      <c r="BLJ1" s="10"/>
      <c r="BLK1" s="10"/>
      <c r="BLL1" s="10"/>
      <c r="BLM1" s="10"/>
      <c r="BLN1" s="10"/>
      <c r="BLO1" s="10"/>
      <c r="BLP1" s="10"/>
      <c r="BLQ1" s="10"/>
      <c r="BLR1" s="10"/>
      <c r="BLS1" s="10"/>
      <c r="BLT1" s="10"/>
      <c r="BLU1" s="10"/>
      <c r="BLV1" s="10"/>
      <c r="BLW1" s="10"/>
      <c r="BLX1" s="10"/>
      <c r="BLY1" s="10"/>
      <c r="BLZ1" s="10"/>
      <c r="BMA1" s="10"/>
      <c r="BMB1" s="10"/>
      <c r="BMC1" s="10"/>
      <c r="BMD1" s="10"/>
      <c r="BME1" s="10"/>
      <c r="BMF1" s="10"/>
      <c r="BMG1" s="10"/>
      <c r="BMH1" s="10"/>
      <c r="BMI1" s="10"/>
      <c r="BMJ1" s="10"/>
      <c r="BMK1" s="10"/>
      <c r="BML1" s="10"/>
      <c r="BMM1" s="10"/>
      <c r="BMN1" s="10"/>
      <c r="BMO1" s="10"/>
      <c r="BMP1" s="10"/>
      <c r="BMQ1" s="10"/>
      <c r="BMR1" s="10"/>
      <c r="BMS1" s="10"/>
      <c r="BMT1" s="10"/>
      <c r="BMU1" s="10"/>
      <c r="BMV1" s="10"/>
      <c r="BMW1" s="10"/>
      <c r="BMX1" s="10"/>
      <c r="BMY1" s="10"/>
      <c r="BMZ1" s="10"/>
      <c r="BNA1" s="10"/>
      <c r="BNB1" s="10"/>
      <c r="BNC1" s="10"/>
      <c r="BND1" s="10"/>
      <c r="BNE1" s="10"/>
      <c r="BNF1" s="10"/>
      <c r="BNG1" s="10"/>
      <c r="BNH1" s="10"/>
      <c r="BNI1" s="10"/>
      <c r="BNJ1" s="10"/>
      <c r="BNK1" s="10"/>
      <c r="BNL1" s="10"/>
      <c r="BNM1" s="10"/>
      <c r="BNN1" s="10"/>
      <c r="BNO1" s="10"/>
      <c r="BNP1" s="10"/>
      <c r="BNQ1" s="10"/>
      <c r="BNR1" s="10"/>
      <c r="BNS1" s="10"/>
      <c r="BNT1" s="10"/>
      <c r="BNU1" s="10"/>
      <c r="BNV1" s="10"/>
      <c r="BNW1" s="10"/>
      <c r="BNX1" s="10"/>
      <c r="BNY1" s="10"/>
      <c r="BNZ1" s="10"/>
      <c r="BOA1" s="10"/>
      <c r="BOB1" s="10"/>
      <c r="BOC1" s="10"/>
      <c r="BOD1" s="10"/>
      <c r="BOE1" s="10"/>
      <c r="BOF1" s="10"/>
      <c r="BOG1" s="10"/>
      <c r="BOH1" s="10"/>
      <c r="BOI1" s="10"/>
      <c r="BOJ1" s="10"/>
      <c r="BOK1" s="10"/>
      <c r="BOL1" s="10"/>
      <c r="BOM1" s="10"/>
      <c r="BON1" s="10"/>
      <c r="BOO1" s="10"/>
      <c r="BOP1" s="10"/>
      <c r="BOQ1" s="10"/>
      <c r="BOR1" s="10"/>
      <c r="BOS1" s="10"/>
      <c r="BOT1" s="10"/>
      <c r="BOU1" s="10"/>
      <c r="BOV1" s="10"/>
      <c r="BOW1" s="10"/>
      <c r="BOX1" s="10"/>
      <c r="BOY1" s="10"/>
      <c r="BOZ1" s="10"/>
      <c r="BPA1" s="10"/>
      <c r="BPB1" s="10"/>
      <c r="BPC1" s="10"/>
      <c r="BPD1" s="10"/>
      <c r="BPE1" s="10"/>
      <c r="BPF1" s="10"/>
      <c r="BPG1" s="10"/>
      <c r="BPH1" s="10"/>
      <c r="BPI1" s="10"/>
      <c r="BPJ1" s="10"/>
      <c r="BPK1" s="10"/>
      <c r="BPL1" s="10"/>
      <c r="BPM1" s="10"/>
      <c r="BPN1" s="10"/>
      <c r="BPO1" s="10"/>
      <c r="BPP1" s="10"/>
      <c r="BPQ1" s="10"/>
      <c r="BPR1" s="10"/>
      <c r="BPS1" s="10"/>
      <c r="BPT1" s="10"/>
      <c r="BPU1" s="10"/>
      <c r="BPV1" s="10"/>
      <c r="BPW1" s="10"/>
      <c r="BPX1" s="10"/>
      <c r="BPY1" s="10"/>
      <c r="BPZ1" s="10"/>
      <c r="BQA1" s="10"/>
      <c r="BQB1" s="10"/>
      <c r="BQC1" s="10"/>
      <c r="BQD1" s="10"/>
      <c r="BQE1" s="10"/>
      <c r="BQF1" s="10"/>
      <c r="BQG1" s="10"/>
      <c r="BQH1" s="10"/>
      <c r="BQI1" s="10"/>
      <c r="BQJ1" s="10"/>
      <c r="BQK1" s="10"/>
      <c r="BQL1" s="10"/>
      <c r="BQM1" s="10"/>
      <c r="BQN1" s="10"/>
      <c r="BQO1" s="10"/>
      <c r="BQP1" s="10"/>
      <c r="BQQ1" s="10"/>
      <c r="BQR1" s="10"/>
      <c r="BQS1" s="10"/>
      <c r="BQT1" s="10"/>
      <c r="BQU1" s="10"/>
      <c r="BQV1" s="10"/>
      <c r="BQW1" s="10"/>
      <c r="BQX1" s="10"/>
      <c r="BQY1" s="10"/>
      <c r="BQZ1" s="10"/>
      <c r="BRA1" s="10"/>
      <c r="BRB1" s="10"/>
      <c r="BRC1" s="10"/>
      <c r="BRD1" s="10"/>
      <c r="BRE1" s="10"/>
      <c r="BRF1" s="10"/>
      <c r="BRG1" s="10"/>
      <c r="BRH1" s="10"/>
      <c r="BRI1" s="10"/>
      <c r="BRJ1" s="10"/>
      <c r="BRK1" s="10"/>
      <c r="BRL1" s="10"/>
      <c r="BRM1" s="10"/>
      <c r="BRN1" s="10"/>
      <c r="BRO1" s="10"/>
      <c r="BRP1" s="10"/>
      <c r="BRQ1" s="10"/>
      <c r="BRR1" s="10"/>
      <c r="BRS1" s="10"/>
      <c r="BRT1" s="10"/>
      <c r="BRU1" s="10"/>
      <c r="BRV1" s="10"/>
      <c r="BRW1" s="10"/>
      <c r="BRX1" s="10"/>
      <c r="BRY1" s="10"/>
      <c r="BRZ1" s="10"/>
      <c r="BSA1" s="10"/>
      <c r="BSB1" s="10"/>
      <c r="BSC1" s="10"/>
      <c r="BSD1" s="10"/>
      <c r="BSE1" s="10"/>
      <c r="BSF1" s="10"/>
      <c r="BSG1" s="10"/>
      <c r="BSH1" s="10"/>
      <c r="BSI1" s="10"/>
      <c r="BSJ1" s="10"/>
      <c r="BSK1" s="10"/>
      <c r="BSL1" s="10"/>
      <c r="BSM1" s="10"/>
      <c r="BSN1" s="10"/>
      <c r="BSO1" s="10"/>
      <c r="BSP1" s="10"/>
      <c r="BSQ1" s="10"/>
      <c r="BSR1" s="10"/>
      <c r="BSS1" s="10"/>
      <c r="BST1" s="10"/>
      <c r="BSU1" s="10"/>
      <c r="BSV1" s="10"/>
      <c r="BSW1" s="10"/>
      <c r="BSX1" s="10"/>
      <c r="BSY1" s="10"/>
      <c r="BSZ1" s="10"/>
      <c r="BTA1" s="10"/>
      <c r="BTB1" s="10"/>
      <c r="BTC1" s="10"/>
      <c r="BTD1" s="10"/>
      <c r="BTE1" s="10"/>
      <c r="BTF1" s="10"/>
      <c r="BTG1" s="10"/>
      <c r="BTH1" s="10"/>
      <c r="BTI1" s="10"/>
      <c r="BTJ1" s="10"/>
      <c r="BTK1" s="10"/>
      <c r="BTL1" s="10"/>
      <c r="BTM1" s="10"/>
      <c r="BTN1" s="10"/>
      <c r="BTO1" s="10"/>
      <c r="BTP1" s="10"/>
      <c r="BTQ1" s="10"/>
      <c r="BTR1" s="10"/>
      <c r="BTS1" s="10"/>
      <c r="BTT1" s="10"/>
      <c r="BTU1" s="10"/>
      <c r="BTV1" s="10"/>
      <c r="BTW1" s="10"/>
      <c r="BTX1" s="10"/>
      <c r="BTY1" s="10"/>
      <c r="BTZ1" s="10"/>
      <c r="BUA1" s="10"/>
      <c r="BUB1" s="10"/>
      <c r="BUC1" s="10"/>
      <c r="BUD1" s="10"/>
      <c r="BUE1" s="10"/>
      <c r="BUF1" s="10"/>
      <c r="BUG1" s="10"/>
      <c r="BUH1" s="10"/>
      <c r="BUI1" s="10"/>
      <c r="BUJ1" s="10"/>
      <c r="BUK1" s="10"/>
      <c r="BUL1" s="10"/>
      <c r="BUM1" s="10"/>
      <c r="BUN1" s="10"/>
      <c r="BUO1" s="10"/>
      <c r="BUP1" s="10"/>
      <c r="BUQ1" s="10"/>
      <c r="BUR1" s="10"/>
      <c r="BUS1" s="10"/>
      <c r="BUT1" s="10"/>
      <c r="BUU1" s="10"/>
      <c r="BUV1" s="10"/>
      <c r="BUW1" s="10"/>
      <c r="BUX1" s="10"/>
      <c r="BUY1" s="10"/>
      <c r="BUZ1" s="10"/>
      <c r="BVA1" s="10"/>
      <c r="BVB1" s="10"/>
      <c r="BVC1" s="10"/>
      <c r="BVD1" s="10"/>
      <c r="BVE1" s="10"/>
      <c r="BVF1" s="10"/>
      <c r="BVG1" s="10"/>
      <c r="BVH1" s="10"/>
      <c r="BVI1" s="10"/>
      <c r="BVJ1" s="10"/>
      <c r="BVK1" s="10"/>
      <c r="BVL1" s="10"/>
      <c r="BVM1" s="10"/>
      <c r="BVN1" s="10"/>
      <c r="BVO1" s="10"/>
      <c r="BVP1" s="10"/>
      <c r="BVQ1" s="10"/>
      <c r="BVR1" s="10"/>
      <c r="BVS1" s="10"/>
      <c r="BVT1" s="10"/>
      <c r="BVU1" s="10"/>
      <c r="BVV1" s="10"/>
      <c r="BVW1" s="10"/>
      <c r="BVX1" s="10"/>
      <c r="BVY1" s="10"/>
      <c r="BVZ1" s="10"/>
      <c r="BWA1" s="10"/>
      <c r="BWB1" s="10"/>
      <c r="BWC1" s="10"/>
      <c r="BWD1" s="10"/>
      <c r="BWE1" s="10"/>
      <c r="BWF1" s="10"/>
      <c r="BWG1" s="10"/>
      <c r="BWH1" s="10"/>
      <c r="BWI1" s="10"/>
      <c r="BWJ1" s="10"/>
      <c r="BWK1" s="10"/>
      <c r="BWL1" s="10"/>
      <c r="BWM1" s="10"/>
      <c r="BWN1" s="10"/>
      <c r="BWO1" s="10"/>
      <c r="BWP1" s="10"/>
      <c r="BWQ1" s="10"/>
      <c r="BWR1" s="10"/>
      <c r="BWS1" s="10"/>
      <c r="BWT1" s="10"/>
      <c r="BWU1" s="10"/>
      <c r="BWV1" s="10"/>
      <c r="BWW1" s="10"/>
      <c r="BWX1" s="10"/>
      <c r="BWY1" s="10"/>
      <c r="BWZ1" s="10"/>
      <c r="BXA1" s="10"/>
      <c r="BXB1" s="10"/>
      <c r="BXC1" s="10"/>
      <c r="BXD1" s="10"/>
      <c r="BXE1" s="10"/>
      <c r="BXF1" s="10"/>
      <c r="BXG1" s="10"/>
      <c r="BXH1" s="10"/>
      <c r="BXI1" s="10"/>
      <c r="BXJ1" s="10"/>
      <c r="BXK1" s="10"/>
      <c r="BXL1" s="10"/>
      <c r="BXM1" s="10"/>
      <c r="BXN1" s="10"/>
      <c r="BXO1" s="10"/>
      <c r="BXP1" s="10"/>
      <c r="BXQ1" s="10"/>
      <c r="BXR1" s="10"/>
      <c r="BXS1" s="10"/>
      <c r="BXT1" s="10"/>
      <c r="BXU1" s="10"/>
      <c r="BXV1" s="10"/>
      <c r="BXW1" s="10"/>
      <c r="BXX1" s="10"/>
      <c r="BXY1" s="10"/>
      <c r="BXZ1" s="10"/>
      <c r="BYA1" s="10"/>
      <c r="BYB1" s="10"/>
      <c r="BYC1" s="10"/>
      <c r="BYD1" s="10"/>
      <c r="BYE1" s="10"/>
      <c r="BYF1" s="10"/>
      <c r="BYG1" s="10"/>
      <c r="BYH1" s="10"/>
      <c r="BYI1" s="10"/>
      <c r="BYJ1" s="10"/>
      <c r="BYK1" s="10"/>
      <c r="BYL1" s="10"/>
      <c r="BYM1" s="10"/>
      <c r="BYN1" s="10"/>
      <c r="BYO1" s="10"/>
      <c r="BYP1" s="10"/>
      <c r="BYQ1" s="10"/>
      <c r="BYR1" s="10"/>
      <c r="BYS1" s="10"/>
      <c r="BYT1" s="10"/>
      <c r="BYU1" s="10"/>
      <c r="BYV1" s="10"/>
      <c r="BYW1" s="10"/>
      <c r="BYX1" s="10"/>
      <c r="BYY1" s="10"/>
      <c r="BYZ1" s="10"/>
      <c r="BZA1" s="10"/>
      <c r="BZB1" s="10"/>
      <c r="BZC1" s="10"/>
      <c r="BZD1" s="10"/>
      <c r="BZE1" s="10"/>
      <c r="BZF1" s="10"/>
      <c r="BZG1" s="10"/>
      <c r="BZH1" s="10"/>
      <c r="BZI1" s="10"/>
      <c r="BZJ1" s="10"/>
      <c r="BZK1" s="10"/>
      <c r="BZL1" s="10"/>
      <c r="BZM1" s="10"/>
      <c r="BZN1" s="10"/>
      <c r="BZO1" s="10"/>
      <c r="BZP1" s="10"/>
      <c r="BZQ1" s="10"/>
      <c r="BZR1" s="10"/>
      <c r="BZS1" s="10"/>
      <c r="BZT1" s="10"/>
      <c r="BZU1" s="10"/>
      <c r="BZV1" s="10"/>
      <c r="BZW1" s="10"/>
      <c r="BZX1" s="10"/>
      <c r="BZY1" s="10"/>
      <c r="BZZ1" s="10"/>
      <c r="CAA1" s="10"/>
      <c r="CAB1" s="10"/>
      <c r="CAC1" s="10"/>
      <c r="CAD1" s="10"/>
      <c r="CAE1" s="10"/>
      <c r="CAF1" s="10"/>
      <c r="CAG1" s="10"/>
      <c r="CAH1" s="10"/>
      <c r="CAI1" s="10"/>
      <c r="CAJ1" s="10"/>
      <c r="CAK1" s="10"/>
      <c r="CAL1" s="10"/>
      <c r="CAM1" s="10"/>
      <c r="CAN1" s="10"/>
      <c r="CAO1" s="10"/>
      <c r="CAP1" s="10"/>
      <c r="CAQ1" s="10"/>
      <c r="CAR1" s="10"/>
      <c r="CAS1" s="10"/>
      <c r="CAT1" s="10"/>
      <c r="CAU1" s="10"/>
      <c r="CAV1" s="10"/>
      <c r="CAW1" s="10"/>
      <c r="CAX1" s="10"/>
      <c r="CAY1" s="10"/>
      <c r="CAZ1" s="10"/>
      <c r="CBA1" s="10"/>
      <c r="CBB1" s="10"/>
      <c r="CBC1" s="10"/>
      <c r="CBD1" s="10"/>
      <c r="CBE1" s="10"/>
      <c r="CBF1" s="10"/>
      <c r="CBG1" s="10"/>
      <c r="CBH1" s="10"/>
      <c r="CBI1" s="10"/>
      <c r="CBJ1" s="10"/>
      <c r="CBK1" s="10"/>
      <c r="CBL1" s="10"/>
      <c r="CBM1" s="10"/>
      <c r="CBN1" s="10"/>
      <c r="CBO1" s="10"/>
      <c r="CBP1" s="10"/>
      <c r="CBQ1" s="10"/>
      <c r="CBR1" s="10"/>
      <c r="CBS1" s="10"/>
      <c r="CBT1" s="10"/>
      <c r="CBU1" s="10"/>
      <c r="CBV1" s="10"/>
      <c r="CBW1" s="10"/>
      <c r="CBX1" s="10"/>
      <c r="CBY1" s="10"/>
      <c r="CBZ1" s="10"/>
      <c r="CCA1" s="10"/>
      <c r="CCB1" s="10"/>
      <c r="CCC1" s="10"/>
      <c r="CCD1" s="10"/>
      <c r="CCE1" s="10"/>
      <c r="CCF1" s="10"/>
      <c r="CCG1" s="10"/>
      <c r="CCH1" s="10"/>
      <c r="CCI1" s="10"/>
      <c r="CCJ1" s="10"/>
      <c r="CCK1" s="10"/>
      <c r="CCL1" s="10"/>
      <c r="CCM1" s="10"/>
      <c r="CCN1" s="10"/>
      <c r="CCO1" s="10"/>
      <c r="CCP1" s="10"/>
      <c r="CCQ1" s="10"/>
      <c r="CCR1" s="10"/>
      <c r="CCS1" s="10"/>
      <c r="CCT1" s="10"/>
      <c r="CCU1" s="10"/>
      <c r="CCV1" s="10"/>
      <c r="CCW1" s="10"/>
      <c r="CCX1" s="10"/>
      <c r="CCY1" s="10"/>
      <c r="CCZ1" s="10"/>
      <c r="CDA1" s="10"/>
      <c r="CDB1" s="10"/>
      <c r="CDC1" s="10"/>
      <c r="CDD1" s="10"/>
      <c r="CDE1" s="10"/>
      <c r="CDF1" s="10"/>
      <c r="CDG1" s="10"/>
      <c r="CDH1" s="10"/>
      <c r="CDI1" s="10"/>
      <c r="CDJ1" s="10"/>
      <c r="CDK1" s="10"/>
      <c r="CDL1" s="10"/>
      <c r="CDM1" s="10"/>
      <c r="CDN1" s="10"/>
      <c r="CDO1" s="10"/>
      <c r="CDP1" s="10"/>
      <c r="CDQ1" s="10"/>
      <c r="CDR1" s="10"/>
      <c r="CDS1" s="10"/>
      <c r="CDT1" s="10"/>
      <c r="CDU1" s="10"/>
      <c r="CDV1" s="10"/>
      <c r="CDW1" s="10"/>
      <c r="CDX1" s="10"/>
      <c r="CDY1" s="10"/>
      <c r="CDZ1" s="10"/>
      <c r="CEA1" s="10"/>
      <c r="CEB1" s="10"/>
      <c r="CEC1" s="10"/>
      <c r="CED1" s="10"/>
      <c r="CEE1" s="10"/>
      <c r="CEF1" s="10"/>
      <c r="CEG1" s="10"/>
      <c r="CEH1" s="10"/>
      <c r="CEI1" s="10"/>
      <c r="CEJ1" s="10"/>
      <c r="CEK1" s="10"/>
      <c r="CEL1" s="10"/>
      <c r="CEM1" s="10"/>
      <c r="CEN1" s="10"/>
      <c r="CEO1" s="10"/>
      <c r="CEP1" s="10"/>
      <c r="CEQ1" s="10"/>
      <c r="CER1" s="10"/>
      <c r="CES1" s="10"/>
      <c r="CET1" s="10"/>
      <c r="CEU1" s="10"/>
      <c r="CEV1" s="10"/>
      <c r="CEW1" s="10"/>
      <c r="CEX1" s="10"/>
      <c r="CEY1" s="10"/>
      <c r="CEZ1" s="10"/>
      <c r="CFA1" s="10"/>
      <c r="CFB1" s="10"/>
      <c r="CFC1" s="10"/>
      <c r="CFD1" s="10"/>
      <c r="CFE1" s="10"/>
      <c r="CFF1" s="10"/>
      <c r="CFG1" s="10"/>
      <c r="CFH1" s="10"/>
      <c r="CFI1" s="10"/>
      <c r="CFJ1" s="10"/>
      <c r="CFK1" s="10"/>
      <c r="CFL1" s="10"/>
      <c r="CFM1" s="10"/>
      <c r="CFN1" s="10"/>
      <c r="CFO1" s="10"/>
      <c r="CFP1" s="10"/>
      <c r="CFQ1" s="10"/>
      <c r="CFR1" s="10"/>
      <c r="CFS1" s="10"/>
      <c r="CFT1" s="10"/>
      <c r="CFU1" s="10"/>
      <c r="CFV1" s="10"/>
      <c r="CFW1" s="10"/>
      <c r="CFX1" s="10"/>
      <c r="CFY1" s="10"/>
      <c r="CFZ1" s="10"/>
      <c r="CGA1" s="10"/>
      <c r="CGB1" s="10"/>
      <c r="CGC1" s="10"/>
      <c r="CGD1" s="10"/>
      <c r="CGE1" s="10"/>
      <c r="CGF1" s="10"/>
      <c r="CGG1" s="10"/>
      <c r="CGH1" s="10"/>
      <c r="CGI1" s="10"/>
      <c r="CGJ1" s="10"/>
      <c r="CGK1" s="10"/>
      <c r="CGL1" s="10"/>
      <c r="CGM1" s="10"/>
      <c r="CGN1" s="10"/>
      <c r="CGO1" s="10"/>
      <c r="CGP1" s="10"/>
      <c r="CGQ1" s="10"/>
      <c r="CGR1" s="10"/>
      <c r="CGS1" s="10"/>
      <c r="CGT1" s="10"/>
      <c r="CGU1" s="10"/>
      <c r="CGV1" s="10"/>
      <c r="CGW1" s="10"/>
      <c r="CGX1" s="10"/>
      <c r="CGY1" s="10"/>
      <c r="CGZ1" s="10"/>
      <c r="CHA1" s="10"/>
      <c r="CHB1" s="10"/>
      <c r="CHC1" s="10"/>
      <c r="CHD1" s="10"/>
      <c r="CHE1" s="10"/>
      <c r="CHF1" s="10"/>
      <c r="CHG1" s="10"/>
      <c r="CHH1" s="10"/>
      <c r="CHI1" s="10"/>
      <c r="CHJ1" s="10"/>
      <c r="CHK1" s="10"/>
      <c r="CHL1" s="10"/>
      <c r="CHM1" s="10"/>
      <c r="CHN1" s="10"/>
      <c r="CHO1" s="10"/>
      <c r="CHP1" s="10"/>
      <c r="CHQ1" s="10"/>
      <c r="CHR1" s="10"/>
      <c r="CHS1" s="10"/>
      <c r="CHT1" s="10"/>
      <c r="CHU1" s="10"/>
      <c r="CHV1" s="10"/>
      <c r="CHW1" s="10"/>
      <c r="CHX1" s="10"/>
      <c r="CHY1" s="10"/>
      <c r="CHZ1" s="10"/>
      <c r="CIA1" s="10"/>
      <c r="CIB1" s="10"/>
      <c r="CIC1" s="10"/>
      <c r="CID1" s="10"/>
      <c r="CIE1" s="10"/>
      <c r="CIF1" s="10"/>
      <c r="CIG1" s="10"/>
      <c r="CIH1" s="10"/>
      <c r="CII1" s="10"/>
      <c r="CIJ1" s="10"/>
      <c r="CIK1" s="10"/>
      <c r="CIL1" s="10"/>
      <c r="CIM1" s="10"/>
      <c r="CIN1" s="10"/>
      <c r="CIO1" s="10"/>
      <c r="CIP1" s="10"/>
      <c r="CIQ1" s="10"/>
      <c r="CIR1" s="10"/>
      <c r="CIS1" s="10"/>
      <c r="CIT1" s="10"/>
      <c r="CIU1" s="10"/>
      <c r="CIV1" s="10"/>
      <c r="CIW1" s="10"/>
      <c r="CIX1" s="10"/>
      <c r="CIY1" s="10"/>
      <c r="CIZ1" s="10"/>
      <c r="CJA1" s="10"/>
      <c r="CJB1" s="10"/>
      <c r="CJC1" s="10"/>
      <c r="CJD1" s="10"/>
      <c r="CJE1" s="10"/>
      <c r="CJF1" s="10"/>
      <c r="CJG1" s="10"/>
      <c r="CJH1" s="10"/>
      <c r="CJI1" s="10"/>
      <c r="CJJ1" s="10"/>
      <c r="CJK1" s="10"/>
      <c r="CJL1" s="10"/>
      <c r="CJM1" s="10"/>
      <c r="CJN1" s="10"/>
      <c r="CJO1" s="10"/>
      <c r="CJP1" s="10"/>
      <c r="CJQ1" s="10"/>
      <c r="CJR1" s="10"/>
      <c r="CJS1" s="10"/>
      <c r="CJT1" s="10"/>
      <c r="CJU1" s="10"/>
      <c r="CJV1" s="10"/>
      <c r="CJW1" s="10"/>
      <c r="CJX1" s="10"/>
      <c r="CJY1" s="10"/>
      <c r="CJZ1" s="10"/>
      <c r="CKA1" s="10"/>
      <c r="CKB1" s="10"/>
      <c r="CKC1" s="10"/>
      <c r="CKD1" s="10"/>
      <c r="CKE1" s="10"/>
      <c r="CKF1" s="10"/>
      <c r="CKG1" s="10"/>
      <c r="CKH1" s="10"/>
      <c r="CKI1" s="10"/>
      <c r="CKJ1" s="10"/>
      <c r="CKK1" s="10"/>
      <c r="CKL1" s="10"/>
      <c r="CKM1" s="10"/>
      <c r="CKN1" s="10"/>
      <c r="CKO1" s="10"/>
      <c r="CKP1" s="10"/>
      <c r="CKQ1" s="10"/>
      <c r="CKR1" s="10"/>
      <c r="CKS1" s="10"/>
      <c r="CKT1" s="10"/>
      <c r="CKU1" s="10"/>
      <c r="CKV1" s="10"/>
      <c r="CKW1" s="10"/>
      <c r="CKX1" s="10"/>
      <c r="CKY1" s="10"/>
      <c r="CKZ1" s="10"/>
      <c r="CLA1" s="10"/>
      <c r="CLB1" s="10"/>
      <c r="CLC1" s="10"/>
      <c r="CLD1" s="10"/>
      <c r="CLE1" s="10"/>
      <c r="CLF1" s="10"/>
      <c r="CLG1" s="10"/>
      <c r="CLH1" s="10"/>
      <c r="CLI1" s="10"/>
      <c r="CLJ1" s="10"/>
      <c r="CLK1" s="10"/>
      <c r="CLL1" s="10"/>
      <c r="CLM1" s="10"/>
      <c r="CLN1" s="10"/>
      <c r="CLO1" s="10"/>
      <c r="CLP1" s="10"/>
      <c r="CLQ1" s="10"/>
      <c r="CLR1" s="10"/>
      <c r="CLS1" s="10"/>
      <c r="CLT1" s="10"/>
      <c r="CLU1" s="10"/>
      <c r="CLV1" s="10"/>
      <c r="CLW1" s="10"/>
      <c r="CLX1" s="10"/>
      <c r="CLY1" s="10"/>
      <c r="CLZ1" s="10"/>
      <c r="CMA1" s="10"/>
      <c r="CMB1" s="10"/>
      <c r="CMC1" s="10"/>
      <c r="CMD1" s="10"/>
      <c r="CME1" s="10"/>
      <c r="CMF1" s="10"/>
      <c r="CMG1" s="10"/>
      <c r="CMH1" s="10"/>
      <c r="CMI1" s="10"/>
      <c r="CMJ1" s="10"/>
      <c r="CMK1" s="10"/>
      <c r="CML1" s="10"/>
      <c r="CMM1" s="10"/>
      <c r="CMN1" s="10"/>
      <c r="CMO1" s="10"/>
      <c r="CMP1" s="10"/>
      <c r="CMQ1" s="10"/>
      <c r="CMR1" s="10"/>
      <c r="CMS1" s="10"/>
      <c r="CMT1" s="10"/>
      <c r="CMU1" s="10"/>
      <c r="CMV1" s="10"/>
      <c r="CMW1" s="10"/>
      <c r="CMX1" s="10"/>
      <c r="CMY1" s="10"/>
      <c r="CMZ1" s="10"/>
      <c r="CNA1" s="10"/>
      <c r="CNB1" s="10"/>
      <c r="CNC1" s="10"/>
      <c r="CND1" s="10"/>
      <c r="CNE1" s="10"/>
      <c r="CNF1" s="10"/>
      <c r="CNG1" s="10"/>
      <c r="CNH1" s="10"/>
      <c r="CNI1" s="10"/>
      <c r="CNJ1" s="10"/>
      <c r="CNK1" s="10"/>
      <c r="CNL1" s="10"/>
      <c r="CNM1" s="10"/>
      <c r="CNN1" s="10"/>
      <c r="CNO1" s="10"/>
      <c r="CNP1" s="10"/>
      <c r="CNQ1" s="10"/>
      <c r="CNR1" s="10"/>
      <c r="CNS1" s="10"/>
      <c r="CNT1" s="10"/>
      <c r="CNU1" s="10"/>
      <c r="CNV1" s="10"/>
      <c r="CNW1" s="10"/>
      <c r="CNX1" s="10"/>
      <c r="CNY1" s="10"/>
      <c r="CNZ1" s="10"/>
      <c r="COA1" s="10"/>
      <c r="COB1" s="10"/>
      <c r="COC1" s="10"/>
      <c r="COD1" s="10"/>
      <c r="COE1" s="10"/>
      <c r="COF1" s="10"/>
      <c r="COG1" s="10"/>
      <c r="COH1" s="10"/>
      <c r="COI1" s="10"/>
      <c r="COJ1" s="10"/>
      <c r="COK1" s="10"/>
      <c r="COL1" s="10"/>
      <c r="COM1" s="10"/>
      <c r="CON1" s="10"/>
      <c r="COO1" s="10"/>
      <c r="COP1" s="10"/>
      <c r="COQ1" s="10"/>
      <c r="COR1" s="10"/>
      <c r="COS1" s="10"/>
      <c r="COT1" s="10"/>
      <c r="COU1" s="10"/>
      <c r="COV1" s="10"/>
      <c r="COW1" s="10"/>
      <c r="COX1" s="10"/>
      <c r="COY1" s="10"/>
      <c r="COZ1" s="10"/>
      <c r="CPA1" s="10"/>
      <c r="CPB1" s="10"/>
      <c r="CPC1" s="10"/>
      <c r="CPD1" s="10"/>
      <c r="CPE1" s="10"/>
      <c r="CPF1" s="10"/>
      <c r="CPG1" s="10"/>
      <c r="CPH1" s="10"/>
      <c r="CPI1" s="10"/>
      <c r="CPJ1" s="10"/>
      <c r="CPK1" s="10"/>
      <c r="CPL1" s="10"/>
      <c r="CPM1" s="10"/>
      <c r="CPN1" s="10"/>
      <c r="CPO1" s="10"/>
      <c r="CPP1" s="10"/>
      <c r="CPQ1" s="10"/>
      <c r="CPR1" s="10"/>
      <c r="CPS1" s="10"/>
      <c r="CPT1" s="10"/>
      <c r="CPU1" s="10"/>
      <c r="CPV1" s="10"/>
      <c r="CPW1" s="10"/>
      <c r="CPX1" s="10"/>
      <c r="CPY1" s="10"/>
      <c r="CPZ1" s="10"/>
      <c r="CQA1" s="10"/>
      <c r="CQB1" s="10"/>
      <c r="CQC1" s="10"/>
      <c r="CQD1" s="10"/>
      <c r="CQE1" s="10"/>
      <c r="CQF1" s="10"/>
      <c r="CQG1" s="10"/>
      <c r="CQH1" s="10"/>
      <c r="CQI1" s="10"/>
      <c r="CQJ1" s="10"/>
      <c r="CQK1" s="10"/>
      <c r="CQL1" s="10"/>
      <c r="CQM1" s="10"/>
      <c r="CQN1" s="10"/>
      <c r="CQO1" s="10"/>
      <c r="CQP1" s="10"/>
      <c r="CQQ1" s="10"/>
      <c r="CQR1" s="10"/>
      <c r="CQS1" s="10"/>
      <c r="CQT1" s="10"/>
      <c r="CQU1" s="10"/>
      <c r="CQV1" s="10"/>
      <c r="CQW1" s="10"/>
      <c r="CQX1" s="10"/>
      <c r="CQY1" s="10"/>
      <c r="CQZ1" s="10"/>
      <c r="CRA1" s="10"/>
      <c r="CRB1" s="10"/>
      <c r="CRC1" s="10"/>
      <c r="CRD1" s="10"/>
      <c r="CRE1" s="10"/>
      <c r="CRF1" s="10"/>
      <c r="CRG1" s="10"/>
      <c r="CRH1" s="10"/>
      <c r="CRI1" s="10"/>
      <c r="CRJ1" s="10"/>
      <c r="CRK1" s="10"/>
      <c r="CRL1" s="10"/>
      <c r="CRM1" s="10"/>
      <c r="CRN1" s="10"/>
      <c r="CRO1" s="10"/>
      <c r="CRP1" s="10"/>
      <c r="CRQ1" s="10"/>
      <c r="CRR1" s="10"/>
      <c r="CRS1" s="10"/>
      <c r="CRT1" s="10"/>
      <c r="CRU1" s="10"/>
      <c r="CRV1" s="10"/>
      <c r="CRW1" s="10"/>
      <c r="CRX1" s="10"/>
      <c r="CRY1" s="10"/>
      <c r="CRZ1" s="10"/>
      <c r="CSA1" s="10"/>
      <c r="CSB1" s="10"/>
      <c r="CSC1" s="10"/>
      <c r="CSD1" s="10"/>
      <c r="CSE1" s="10"/>
      <c r="CSF1" s="10"/>
      <c r="CSG1" s="10"/>
      <c r="CSH1" s="10"/>
      <c r="CSI1" s="10"/>
      <c r="CSJ1" s="10"/>
      <c r="CSK1" s="10"/>
      <c r="CSL1" s="10"/>
      <c r="CSM1" s="10"/>
      <c r="CSN1" s="10"/>
      <c r="CSO1" s="10"/>
      <c r="CSP1" s="10"/>
      <c r="CSQ1" s="10"/>
      <c r="CSR1" s="10"/>
      <c r="CSS1" s="10"/>
      <c r="CST1" s="10"/>
      <c r="CSU1" s="10"/>
      <c r="CSV1" s="10"/>
      <c r="CSW1" s="10"/>
      <c r="CSX1" s="10"/>
      <c r="CSY1" s="10"/>
      <c r="CSZ1" s="10"/>
      <c r="CTA1" s="10"/>
      <c r="CTB1" s="10"/>
      <c r="CTC1" s="10"/>
      <c r="CTD1" s="10"/>
      <c r="CTE1" s="10"/>
      <c r="CTF1" s="10"/>
      <c r="CTG1" s="10"/>
      <c r="CTH1" s="10"/>
      <c r="CTI1" s="10"/>
      <c r="CTJ1" s="10"/>
      <c r="CTK1" s="10"/>
      <c r="CTL1" s="10"/>
      <c r="CTM1" s="10"/>
      <c r="CTN1" s="10"/>
      <c r="CTO1" s="10"/>
      <c r="CTP1" s="10"/>
      <c r="CTQ1" s="10"/>
      <c r="CTR1" s="10"/>
      <c r="CTS1" s="10"/>
      <c r="CTT1" s="10"/>
      <c r="CTU1" s="10"/>
      <c r="CTV1" s="10"/>
      <c r="CTW1" s="10"/>
      <c r="CTX1" s="10"/>
      <c r="CTY1" s="10"/>
      <c r="CTZ1" s="10"/>
      <c r="CUA1" s="10"/>
      <c r="CUB1" s="10"/>
      <c r="CUC1" s="10"/>
      <c r="CUD1" s="10"/>
      <c r="CUE1" s="10"/>
      <c r="CUF1" s="10"/>
      <c r="CUG1" s="10"/>
      <c r="CUH1" s="10"/>
      <c r="CUI1" s="10"/>
      <c r="CUJ1" s="10"/>
      <c r="CUK1" s="10"/>
      <c r="CUL1" s="10"/>
      <c r="CUM1" s="10"/>
      <c r="CUN1" s="10"/>
      <c r="CUO1" s="10"/>
      <c r="CUP1" s="10"/>
      <c r="CUQ1" s="10"/>
      <c r="CUR1" s="10"/>
      <c r="CUS1" s="10"/>
      <c r="CUT1" s="10"/>
      <c r="CUU1" s="10"/>
      <c r="CUV1" s="10"/>
      <c r="CUW1" s="10"/>
      <c r="CUX1" s="10"/>
      <c r="CUY1" s="10"/>
      <c r="CUZ1" s="10"/>
      <c r="CVA1" s="10"/>
      <c r="CVB1" s="10"/>
      <c r="CVC1" s="10"/>
      <c r="CVD1" s="10"/>
      <c r="CVE1" s="10"/>
      <c r="CVF1" s="10"/>
      <c r="CVG1" s="10"/>
      <c r="CVH1" s="10"/>
      <c r="CVI1" s="10"/>
      <c r="CVJ1" s="10"/>
      <c r="CVK1" s="10"/>
      <c r="CVL1" s="10"/>
      <c r="CVM1" s="10"/>
      <c r="CVN1" s="10"/>
      <c r="CVO1" s="10"/>
      <c r="CVP1" s="10"/>
      <c r="CVQ1" s="10"/>
      <c r="CVR1" s="10"/>
      <c r="CVS1" s="10"/>
      <c r="CVT1" s="10"/>
      <c r="CVU1" s="10"/>
      <c r="CVV1" s="10"/>
      <c r="CVW1" s="10"/>
      <c r="CVX1" s="10"/>
      <c r="CVY1" s="10"/>
      <c r="CVZ1" s="10"/>
      <c r="CWA1" s="10"/>
      <c r="CWB1" s="10"/>
      <c r="CWC1" s="10"/>
      <c r="CWD1" s="10"/>
      <c r="CWE1" s="10"/>
      <c r="CWF1" s="10"/>
      <c r="CWG1" s="10"/>
      <c r="CWH1" s="10"/>
      <c r="CWI1" s="10"/>
      <c r="CWJ1" s="10"/>
      <c r="CWK1" s="10"/>
      <c r="CWL1" s="10"/>
      <c r="CWM1" s="10"/>
      <c r="CWN1" s="10"/>
      <c r="CWO1" s="10"/>
      <c r="CWP1" s="10"/>
      <c r="CWQ1" s="10"/>
      <c r="CWR1" s="10"/>
      <c r="CWS1" s="10"/>
      <c r="CWT1" s="10"/>
      <c r="CWU1" s="10"/>
      <c r="CWV1" s="10"/>
      <c r="CWW1" s="10"/>
      <c r="CWX1" s="10"/>
      <c r="CWY1" s="10"/>
      <c r="CWZ1" s="10"/>
      <c r="CXA1" s="10"/>
      <c r="CXB1" s="10"/>
      <c r="CXC1" s="10"/>
      <c r="CXD1" s="10"/>
      <c r="CXE1" s="10"/>
      <c r="CXF1" s="10"/>
      <c r="CXG1" s="10"/>
      <c r="CXH1" s="10"/>
      <c r="CXI1" s="10"/>
      <c r="CXJ1" s="10"/>
      <c r="CXK1" s="10"/>
      <c r="CXL1" s="10"/>
      <c r="CXM1" s="10"/>
      <c r="CXN1" s="10"/>
      <c r="CXO1" s="10"/>
      <c r="CXP1" s="10"/>
      <c r="CXQ1" s="10"/>
      <c r="CXR1" s="10"/>
      <c r="CXS1" s="10"/>
      <c r="CXT1" s="10"/>
      <c r="CXU1" s="10"/>
      <c r="CXV1" s="10"/>
      <c r="CXW1" s="10"/>
      <c r="CXX1" s="10"/>
      <c r="CXY1" s="10"/>
      <c r="CXZ1" s="10"/>
      <c r="CYA1" s="10"/>
      <c r="CYB1" s="10"/>
      <c r="CYC1" s="10"/>
      <c r="CYD1" s="10"/>
      <c r="CYE1" s="10"/>
      <c r="CYF1" s="10"/>
      <c r="CYG1" s="10"/>
      <c r="CYH1" s="10"/>
      <c r="CYI1" s="10"/>
      <c r="CYJ1" s="10"/>
      <c r="CYK1" s="10"/>
      <c r="CYL1" s="10"/>
      <c r="CYM1" s="10"/>
      <c r="CYN1" s="10"/>
      <c r="CYO1" s="10"/>
      <c r="CYP1" s="10"/>
      <c r="CYQ1" s="10"/>
      <c r="CYR1" s="10"/>
      <c r="CYS1" s="10"/>
      <c r="CYT1" s="10"/>
      <c r="CYU1" s="10"/>
      <c r="CYV1" s="10"/>
      <c r="CYW1" s="10"/>
      <c r="CYX1" s="10"/>
      <c r="CYY1" s="10"/>
      <c r="CYZ1" s="10"/>
      <c r="CZA1" s="10"/>
      <c r="CZB1" s="10"/>
      <c r="CZC1" s="10"/>
      <c r="CZD1" s="10"/>
      <c r="CZE1" s="10"/>
      <c r="CZF1" s="10"/>
      <c r="CZG1" s="10"/>
      <c r="CZH1" s="10"/>
      <c r="CZI1" s="10"/>
      <c r="CZJ1" s="10"/>
      <c r="CZK1" s="10"/>
      <c r="CZL1" s="10"/>
      <c r="CZM1" s="10"/>
      <c r="CZN1" s="10"/>
      <c r="CZO1" s="10"/>
      <c r="CZP1" s="10"/>
      <c r="CZQ1" s="10"/>
      <c r="CZR1" s="10"/>
      <c r="CZS1" s="10"/>
      <c r="CZT1" s="10"/>
      <c r="CZU1" s="10"/>
      <c r="CZV1" s="10"/>
      <c r="CZW1" s="10"/>
      <c r="CZX1" s="10"/>
      <c r="CZY1" s="10"/>
      <c r="CZZ1" s="10"/>
      <c r="DAA1" s="10"/>
      <c r="DAB1" s="10"/>
      <c r="DAC1" s="10"/>
      <c r="DAD1" s="10"/>
      <c r="DAE1" s="10"/>
      <c r="DAF1" s="10"/>
      <c r="DAG1" s="10"/>
      <c r="DAH1" s="10"/>
      <c r="DAI1" s="10"/>
      <c r="DAJ1" s="10"/>
      <c r="DAK1" s="10"/>
      <c r="DAL1" s="10"/>
      <c r="DAM1" s="10"/>
      <c r="DAN1" s="10"/>
      <c r="DAO1" s="10"/>
      <c r="DAP1" s="10"/>
      <c r="DAQ1" s="10"/>
      <c r="DAR1" s="10"/>
      <c r="DAS1" s="10"/>
      <c r="DAT1" s="10"/>
      <c r="DAU1" s="10"/>
      <c r="DAV1" s="10"/>
      <c r="DAW1" s="10"/>
      <c r="DAX1" s="10"/>
      <c r="DAY1" s="10"/>
      <c r="DAZ1" s="10"/>
      <c r="DBA1" s="10"/>
      <c r="DBB1" s="10"/>
      <c r="DBC1" s="10"/>
      <c r="DBD1" s="10"/>
      <c r="DBE1" s="10"/>
      <c r="DBF1" s="10"/>
      <c r="DBG1" s="10"/>
      <c r="DBH1" s="10"/>
      <c r="DBI1" s="10"/>
      <c r="DBJ1" s="10"/>
      <c r="DBK1" s="10"/>
      <c r="DBL1" s="10"/>
      <c r="DBM1" s="10"/>
      <c r="DBN1" s="10"/>
      <c r="DBO1" s="10"/>
      <c r="DBP1" s="10"/>
      <c r="DBQ1" s="10"/>
      <c r="DBR1" s="10"/>
      <c r="DBS1" s="10"/>
      <c r="DBT1" s="10"/>
      <c r="DBU1" s="10"/>
      <c r="DBV1" s="10"/>
      <c r="DBW1" s="10"/>
      <c r="DBX1" s="10"/>
      <c r="DBY1" s="10"/>
      <c r="DBZ1" s="10"/>
      <c r="DCA1" s="10"/>
      <c r="DCB1" s="10"/>
      <c r="DCC1" s="10"/>
      <c r="DCD1" s="10"/>
      <c r="DCE1" s="10"/>
      <c r="DCF1" s="10"/>
      <c r="DCG1" s="10"/>
      <c r="DCH1" s="10"/>
      <c r="DCI1" s="10"/>
      <c r="DCJ1" s="10"/>
      <c r="DCK1" s="10"/>
      <c r="DCL1" s="10"/>
      <c r="DCM1" s="10"/>
      <c r="DCN1" s="10"/>
      <c r="DCO1" s="10"/>
      <c r="DCP1" s="10"/>
      <c r="DCQ1" s="10"/>
      <c r="DCR1" s="10"/>
      <c r="DCS1" s="10"/>
      <c r="DCT1" s="10"/>
      <c r="DCU1" s="10"/>
      <c r="DCV1" s="10"/>
      <c r="DCW1" s="10"/>
      <c r="DCX1" s="10"/>
      <c r="DCY1" s="10"/>
      <c r="DCZ1" s="10"/>
      <c r="DDA1" s="10"/>
      <c r="DDB1" s="10"/>
      <c r="DDC1" s="10"/>
      <c r="DDD1" s="10"/>
      <c r="DDE1" s="10"/>
      <c r="DDF1" s="10"/>
      <c r="DDG1" s="10"/>
      <c r="DDH1" s="10"/>
      <c r="DDI1" s="10"/>
      <c r="DDJ1" s="10"/>
      <c r="DDK1" s="10"/>
      <c r="DDL1" s="10"/>
      <c r="DDM1" s="10"/>
      <c r="DDN1" s="10"/>
      <c r="DDO1" s="10"/>
      <c r="DDP1" s="10"/>
      <c r="DDQ1" s="10"/>
      <c r="DDR1" s="10"/>
      <c r="DDS1" s="10"/>
      <c r="DDT1" s="10"/>
      <c r="DDU1" s="10"/>
      <c r="DDV1" s="10"/>
      <c r="DDW1" s="10"/>
      <c r="DDX1" s="10"/>
      <c r="DDY1" s="10"/>
      <c r="DDZ1" s="10"/>
      <c r="DEA1" s="10"/>
      <c r="DEB1" s="10"/>
      <c r="DEC1" s="10"/>
      <c r="DED1" s="10"/>
      <c r="DEE1" s="10"/>
      <c r="DEF1" s="10"/>
      <c r="DEG1" s="10"/>
      <c r="DEH1" s="10"/>
      <c r="DEI1" s="10"/>
      <c r="DEJ1" s="10"/>
      <c r="DEK1" s="10"/>
      <c r="DEL1" s="10"/>
      <c r="DEM1" s="10"/>
      <c r="DEN1" s="10"/>
      <c r="DEO1" s="10"/>
      <c r="DEP1" s="10"/>
      <c r="DEQ1" s="10"/>
      <c r="DER1" s="10"/>
      <c r="DES1" s="10"/>
      <c r="DET1" s="10"/>
      <c r="DEU1" s="10"/>
      <c r="DEV1" s="10"/>
      <c r="DEW1" s="10"/>
      <c r="DEX1" s="10"/>
      <c r="DEY1" s="10"/>
      <c r="DEZ1" s="10"/>
      <c r="DFA1" s="10"/>
      <c r="DFB1" s="10"/>
      <c r="DFC1" s="10"/>
      <c r="DFD1" s="10"/>
      <c r="DFE1" s="10"/>
      <c r="DFF1" s="10"/>
      <c r="DFG1" s="10"/>
      <c r="DFH1" s="10"/>
      <c r="DFI1" s="10"/>
      <c r="DFJ1" s="10"/>
      <c r="DFK1" s="10"/>
      <c r="DFL1" s="10"/>
      <c r="DFM1" s="10"/>
      <c r="DFN1" s="10"/>
      <c r="DFO1" s="10"/>
      <c r="DFP1" s="10"/>
      <c r="DFQ1" s="10"/>
      <c r="DFR1" s="10"/>
      <c r="DFS1" s="10"/>
      <c r="DFT1" s="10"/>
      <c r="DFU1" s="10"/>
      <c r="DFV1" s="10"/>
      <c r="DFW1" s="10"/>
      <c r="DFX1" s="10"/>
      <c r="DFY1" s="10"/>
      <c r="DFZ1" s="10"/>
      <c r="DGA1" s="10"/>
      <c r="DGB1" s="10"/>
      <c r="DGC1" s="10"/>
      <c r="DGD1" s="10"/>
      <c r="DGE1" s="10"/>
      <c r="DGF1" s="10"/>
      <c r="DGG1" s="10"/>
      <c r="DGH1" s="10"/>
      <c r="DGI1" s="10"/>
      <c r="DGJ1" s="10"/>
      <c r="DGK1" s="10"/>
      <c r="DGL1" s="10"/>
      <c r="DGM1" s="10"/>
      <c r="DGN1" s="10"/>
      <c r="DGO1" s="10"/>
      <c r="DGP1" s="10"/>
      <c r="DGQ1" s="10"/>
      <c r="DGR1" s="10"/>
      <c r="DGS1" s="10"/>
      <c r="DGT1" s="10"/>
      <c r="DGU1" s="10"/>
      <c r="DGV1" s="10"/>
      <c r="DGW1" s="10"/>
      <c r="DGX1" s="10"/>
      <c r="DGY1" s="10"/>
      <c r="DGZ1" s="10"/>
      <c r="DHA1" s="10"/>
      <c r="DHB1" s="10"/>
      <c r="DHC1" s="10"/>
      <c r="DHD1" s="10"/>
      <c r="DHE1" s="10"/>
      <c r="DHF1" s="10"/>
      <c r="DHG1" s="10"/>
      <c r="DHH1" s="10"/>
      <c r="DHI1" s="10"/>
      <c r="DHJ1" s="10"/>
      <c r="DHK1" s="10"/>
      <c r="DHL1" s="10"/>
      <c r="DHM1" s="10"/>
      <c r="DHN1" s="10"/>
      <c r="DHO1" s="10"/>
      <c r="DHP1" s="10"/>
      <c r="DHQ1" s="10"/>
      <c r="DHR1" s="10"/>
      <c r="DHS1" s="10"/>
      <c r="DHT1" s="10"/>
      <c r="DHU1" s="10"/>
      <c r="DHV1" s="10"/>
      <c r="DHW1" s="10"/>
      <c r="DHX1" s="10"/>
      <c r="DHY1" s="10"/>
      <c r="DHZ1" s="10"/>
      <c r="DIA1" s="10"/>
      <c r="DIB1" s="10"/>
      <c r="DIC1" s="10"/>
      <c r="DID1" s="10"/>
      <c r="DIE1" s="10"/>
      <c r="DIF1" s="10"/>
      <c r="DIG1" s="10"/>
      <c r="DIH1" s="10"/>
      <c r="DII1" s="10"/>
      <c r="DIJ1" s="10"/>
      <c r="DIK1" s="10"/>
      <c r="DIL1" s="10"/>
      <c r="DIM1" s="10"/>
      <c r="DIN1" s="10"/>
      <c r="DIO1" s="10"/>
      <c r="DIP1" s="10"/>
      <c r="DIQ1" s="10"/>
      <c r="DIR1" s="10"/>
      <c r="DIS1" s="10"/>
      <c r="DIT1" s="10"/>
      <c r="DIU1" s="10"/>
      <c r="DIV1" s="10"/>
      <c r="DIW1" s="10"/>
      <c r="DIX1" s="10"/>
      <c r="DIY1" s="10"/>
      <c r="DIZ1" s="10"/>
      <c r="DJA1" s="10"/>
      <c r="DJB1" s="10"/>
      <c r="DJC1" s="10"/>
      <c r="DJD1" s="10"/>
      <c r="DJE1" s="10"/>
      <c r="DJF1" s="10"/>
      <c r="DJG1" s="10"/>
      <c r="DJH1" s="10"/>
      <c r="DJI1" s="10"/>
      <c r="DJJ1" s="10"/>
      <c r="DJK1" s="10"/>
      <c r="DJL1" s="10"/>
      <c r="DJM1" s="10"/>
      <c r="DJN1" s="10"/>
      <c r="DJO1" s="10"/>
      <c r="DJP1" s="10"/>
      <c r="DJQ1" s="10"/>
      <c r="DJR1" s="10"/>
      <c r="DJS1" s="10"/>
      <c r="DJT1" s="10"/>
      <c r="DJU1" s="10"/>
      <c r="DJV1" s="10"/>
      <c r="DJW1" s="10"/>
      <c r="DJX1" s="10"/>
      <c r="DJY1" s="10"/>
      <c r="DJZ1" s="10"/>
      <c r="DKA1" s="10"/>
      <c r="DKB1" s="10"/>
      <c r="DKC1" s="10"/>
      <c r="DKD1" s="10"/>
      <c r="DKE1" s="10"/>
      <c r="DKF1" s="10"/>
      <c r="DKG1" s="10"/>
      <c r="DKH1" s="10"/>
      <c r="DKI1" s="10"/>
      <c r="DKJ1" s="10"/>
      <c r="DKK1" s="10"/>
      <c r="DKL1" s="10"/>
      <c r="DKM1" s="10"/>
      <c r="DKN1" s="10"/>
      <c r="DKO1" s="10"/>
      <c r="DKP1" s="10"/>
      <c r="DKQ1" s="10"/>
      <c r="DKR1" s="10"/>
      <c r="DKS1" s="10"/>
      <c r="DKT1" s="10"/>
      <c r="DKU1" s="10"/>
      <c r="DKV1" s="10"/>
      <c r="DKW1" s="10"/>
      <c r="DKX1" s="10"/>
      <c r="DKY1" s="10"/>
      <c r="DKZ1" s="10"/>
      <c r="DLA1" s="10"/>
      <c r="DLB1" s="10"/>
      <c r="DLC1" s="10"/>
      <c r="DLD1" s="10"/>
      <c r="DLE1" s="10"/>
      <c r="DLF1" s="10"/>
      <c r="DLG1" s="10"/>
      <c r="DLH1" s="10"/>
      <c r="DLI1" s="10"/>
      <c r="DLJ1" s="10"/>
      <c r="DLK1" s="10"/>
      <c r="DLL1" s="10"/>
      <c r="DLM1" s="10"/>
      <c r="DLN1" s="10"/>
      <c r="DLO1" s="10"/>
      <c r="DLP1" s="10"/>
      <c r="DLQ1" s="10"/>
      <c r="DLR1" s="10"/>
      <c r="DLS1" s="10"/>
      <c r="DLT1" s="10"/>
      <c r="DLU1" s="10"/>
      <c r="DLV1" s="10"/>
      <c r="DLW1" s="10"/>
      <c r="DLX1" s="10"/>
      <c r="DLY1" s="10"/>
      <c r="DLZ1" s="10"/>
      <c r="DMA1" s="10"/>
      <c r="DMB1" s="10"/>
      <c r="DMC1" s="10"/>
      <c r="DMD1" s="10"/>
      <c r="DME1" s="10"/>
      <c r="DMF1" s="10"/>
      <c r="DMG1" s="10"/>
      <c r="DMH1" s="10"/>
      <c r="DMI1" s="10"/>
      <c r="DMJ1" s="10"/>
      <c r="DMK1" s="10"/>
      <c r="DML1" s="10"/>
      <c r="DMM1" s="10"/>
      <c r="DMN1" s="10"/>
      <c r="DMO1" s="10"/>
      <c r="DMP1" s="10"/>
      <c r="DMQ1" s="10"/>
      <c r="DMR1" s="10"/>
      <c r="DMS1" s="10"/>
      <c r="DMT1" s="10"/>
      <c r="DMU1" s="10"/>
      <c r="DMV1" s="10"/>
      <c r="DMW1" s="10"/>
      <c r="DMX1" s="10"/>
      <c r="DMY1" s="10"/>
      <c r="DMZ1" s="10"/>
      <c r="DNA1" s="10"/>
      <c r="DNB1" s="10"/>
      <c r="DNC1" s="10"/>
      <c r="DND1" s="10"/>
      <c r="DNE1" s="10"/>
      <c r="DNF1" s="10"/>
      <c r="DNG1" s="10"/>
      <c r="DNH1" s="10"/>
      <c r="DNI1" s="10"/>
      <c r="DNJ1" s="10"/>
      <c r="DNK1" s="10"/>
      <c r="DNL1" s="10"/>
      <c r="DNM1" s="10"/>
      <c r="DNN1" s="10"/>
      <c r="DNO1" s="10"/>
      <c r="DNP1" s="10"/>
      <c r="DNQ1" s="10"/>
      <c r="DNR1" s="10"/>
      <c r="DNS1" s="10"/>
      <c r="DNT1" s="10"/>
      <c r="DNU1" s="10"/>
      <c r="DNV1" s="10"/>
      <c r="DNW1" s="10"/>
      <c r="DNX1" s="10"/>
      <c r="DNY1" s="10"/>
      <c r="DNZ1" s="10"/>
      <c r="DOA1" s="10"/>
      <c r="DOB1" s="10"/>
      <c r="DOC1" s="10"/>
      <c r="DOD1" s="10"/>
      <c r="DOE1" s="10"/>
      <c r="DOF1" s="10"/>
      <c r="DOG1" s="10"/>
      <c r="DOH1" s="10"/>
      <c r="DOI1" s="10"/>
      <c r="DOJ1" s="10"/>
      <c r="DOK1" s="10"/>
      <c r="DOL1" s="10"/>
      <c r="DOM1" s="10"/>
      <c r="DON1" s="10"/>
      <c r="DOO1" s="10"/>
      <c r="DOP1" s="10"/>
      <c r="DOQ1" s="10"/>
      <c r="DOR1" s="10"/>
      <c r="DOS1" s="10"/>
      <c r="DOT1" s="10"/>
      <c r="DOU1" s="10"/>
      <c r="DOV1" s="10"/>
      <c r="DOW1" s="10"/>
      <c r="DOX1" s="10"/>
      <c r="DOY1" s="10"/>
      <c r="DOZ1" s="10"/>
      <c r="DPA1" s="10"/>
      <c r="DPB1" s="10"/>
      <c r="DPC1" s="10"/>
      <c r="DPD1" s="10"/>
      <c r="DPE1" s="10"/>
      <c r="DPF1" s="10"/>
      <c r="DPG1" s="10"/>
      <c r="DPH1" s="10"/>
      <c r="DPI1" s="10"/>
      <c r="DPJ1" s="10"/>
      <c r="DPK1" s="10"/>
      <c r="DPL1" s="10"/>
      <c r="DPM1" s="10"/>
      <c r="DPN1" s="10"/>
      <c r="DPO1" s="10"/>
      <c r="DPP1" s="10"/>
      <c r="DPQ1" s="10"/>
      <c r="DPR1" s="10"/>
      <c r="DPS1" s="10"/>
      <c r="DPT1" s="10"/>
      <c r="DPU1" s="10"/>
      <c r="DPV1" s="10"/>
      <c r="DPW1" s="10"/>
      <c r="DPX1" s="10"/>
      <c r="DPY1" s="10"/>
      <c r="DPZ1" s="10"/>
      <c r="DQA1" s="10"/>
      <c r="DQB1" s="10"/>
      <c r="DQC1" s="10"/>
      <c r="DQD1" s="10"/>
      <c r="DQE1" s="10"/>
      <c r="DQF1" s="10"/>
      <c r="DQG1" s="10"/>
      <c r="DQH1" s="10"/>
      <c r="DQI1" s="10"/>
      <c r="DQJ1" s="10"/>
      <c r="DQK1" s="10"/>
      <c r="DQL1" s="10"/>
      <c r="DQM1" s="10"/>
      <c r="DQN1" s="10"/>
      <c r="DQO1" s="10"/>
      <c r="DQP1" s="10"/>
      <c r="DQQ1" s="10"/>
      <c r="DQR1" s="10"/>
      <c r="DQS1" s="10"/>
      <c r="DQT1" s="10"/>
      <c r="DQU1" s="10"/>
      <c r="DQV1" s="10"/>
      <c r="DQW1" s="10"/>
      <c r="DQX1" s="10"/>
      <c r="DQY1" s="10"/>
      <c r="DQZ1" s="10"/>
      <c r="DRA1" s="10"/>
      <c r="DRB1" s="10"/>
      <c r="DRC1" s="10"/>
      <c r="DRD1" s="10"/>
      <c r="DRE1" s="10"/>
      <c r="DRF1" s="10"/>
      <c r="DRG1" s="10"/>
      <c r="DRH1" s="10"/>
      <c r="DRI1" s="10"/>
      <c r="DRJ1" s="10"/>
      <c r="DRK1" s="10"/>
      <c r="DRL1" s="10"/>
      <c r="DRM1" s="10"/>
      <c r="DRN1" s="10"/>
      <c r="DRO1" s="10"/>
      <c r="DRP1" s="10"/>
      <c r="DRQ1" s="10"/>
      <c r="DRR1" s="10"/>
      <c r="DRS1" s="10"/>
      <c r="DRT1" s="10"/>
      <c r="DRU1" s="10"/>
      <c r="DRV1" s="10"/>
      <c r="DRW1" s="10"/>
      <c r="DRX1" s="10"/>
      <c r="DRY1" s="10"/>
      <c r="DRZ1" s="10"/>
      <c r="DSA1" s="10"/>
      <c r="DSB1" s="10"/>
      <c r="DSC1" s="10"/>
      <c r="DSD1" s="10"/>
      <c r="DSE1" s="10"/>
      <c r="DSF1" s="10"/>
      <c r="DSG1" s="10"/>
      <c r="DSH1" s="10"/>
      <c r="DSI1" s="10"/>
      <c r="DSJ1" s="10"/>
      <c r="DSK1" s="10"/>
      <c r="DSL1" s="10"/>
      <c r="DSM1" s="10"/>
      <c r="DSN1" s="10"/>
      <c r="DSO1" s="10"/>
      <c r="DSP1" s="10"/>
      <c r="DSQ1" s="10"/>
      <c r="DSR1" s="10"/>
      <c r="DSS1" s="10"/>
      <c r="DST1" s="10"/>
      <c r="DSU1" s="10"/>
      <c r="DSV1" s="10"/>
      <c r="DSW1" s="10"/>
      <c r="DSX1" s="10"/>
      <c r="DSY1" s="10"/>
      <c r="DSZ1" s="10"/>
      <c r="DTA1" s="10"/>
      <c r="DTB1" s="10"/>
      <c r="DTC1" s="10"/>
      <c r="DTD1" s="10"/>
      <c r="DTE1" s="10"/>
      <c r="DTF1" s="10"/>
      <c r="DTG1" s="10"/>
      <c r="DTH1" s="10"/>
      <c r="DTI1" s="10"/>
      <c r="DTJ1" s="10"/>
      <c r="DTK1" s="10"/>
      <c r="DTL1" s="10"/>
      <c r="DTM1" s="10"/>
      <c r="DTN1" s="10"/>
      <c r="DTO1" s="10"/>
      <c r="DTP1" s="10"/>
      <c r="DTQ1" s="10"/>
      <c r="DTR1" s="10"/>
      <c r="DTS1" s="10"/>
      <c r="DTT1" s="10"/>
      <c r="DTU1" s="10"/>
      <c r="DTV1" s="10"/>
      <c r="DTW1" s="10"/>
      <c r="DTX1" s="10"/>
      <c r="DTY1" s="10"/>
      <c r="DTZ1" s="10"/>
      <c r="DUA1" s="10"/>
      <c r="DUB1" s="10"/>
      <c r="DUC1" s="10"/>
      <c r="DUD1" s="10"/>
      <c r="DUE1" s="10"/>
      <c r="DUF1" s="10"/>
      <c r="DUG1" s="10"/>
      <c r="DUH1" s="10"/>
      <c r="DUI1" s="10"/>
      <c r="DUJ1" s="10"/>
      <c r="DUK1" s="10"/>
      <c r="DUL1" s="10"/>
      <c r="DUM1" s="10"/>
      <c r="DUN1" s="10"/>
      <c r="DUO1" s="10"/>
      <c r="DUP1" s="10"/>
      <c r="DUQ1" s="10"/>
      <c r="DUR1" s="10"/>
      <c r="DUS1" s="10"/>
      <c r="DUT1" s="10"/>
      <c r="DUU1" s="10"/>
      <c r="DUV1" s="10"/>
      <c r="DUW1" s="10"/>
      <c r="DUX1" s="10"/>
      <c r="DUY1" s="10"/>
      <c r="DUZ1" s="10"/>
      <c r="DVA1" s="10"/>
      <c r="DVB1" s="10"/>
      <c r="DVC1" s="10"/>
      <c r="DVD1" s="10"/>
      <c r="DVE1" s="10"/>
      <c r="DVF1" s="10"/>
      <c r="DVG1" s="10"/>
      <c r="DVH1" s="10"/>
      <c r="DVI1" s="10"/>
      <c r="DVJ1" s="10"/>
      <c r="DVK1" s="10"/>
      <c r="DVL1" s="10"/>
      <c r="DVM1" s="10"/>
      <c r="DVN1" s="10"/>
      <c r="DVO1" s="10"/>
      <c r="DVP1" s="10"/>
      <c r="DVQ1" s="10"/>
      <c r="DVR1" s="10"/>
      <c r="DVS1" s="10"/>
      <c r="DVT1" s="10"/>
      <c r="DVU1" s="10"/>
      <c r="DVV1" s="10"/>
      <c r="DVW1" s="10"/>
      <c r="DVX1" s="10"/>
      <c r="DVY1" s="10"/>
      <c r="DVZ1" s="10"/>
      <c r="DWA1" s="10"/>
      <c r="DWB1" s="10"/>
      <c r="DWC1" s="10"/>
      <c r="DWD1" s="10"/>
      <c r="DWE1" s="10"/>
      <c r="DWF1" s="10"/>
      <c r="DWG1" s="10"/>
      <c r="DWH1" s="10"/>
      <c r="DWI1" s="10"/>
      <c r="DWJ1" s="10"/>
      <c r="DWK1" s="10"/>
      <c r="DWL1" s="10"/>
      <c r="DWM1" s="10"/>
      <c r="DWN1" s="10"/>
      <c r="DWO1" s="10"/>
      <c r="DWP1" s="10"/>
      <c r="DWQ1" s="10"/>
      <c r="DWR1" s="10"/>
      <c r="DWS1" s="10"/>
      <c r="DWT1" s="10"/>
      <c r="DWU1" s="10"/>
      <c r="DWV1" s="10"/>
      <c r="DWW1" s="10"/>
      <c r="DWX1" s="10"/>
      <c r="DWY1" s="10"/>
      <c r="DWZ1" s="10"/>
      <c r="DXA1" s="10"/>
      <c r="DXB1" s="10"/>
      <c r="DXC1" s="10"/>
      <c r="DXD1" s="10"/>
      <c r="DXE1" s="10"/>
      <c r="DXF1" s="10"/>
      <c r="DXG1" s="10"/>
      <c r="DXH1" s="10"/>
      <c r="DXI1" s="10"/>
      <c r="DXJ1" s="10"/>
      <c r="DXK1" s="10"/>
      <c r="DXL1" s="10"/>
      <c r="DXM1" s="10"/>
      <c r="DXN1" s="10"/>
      <c r="DXO1" s="10"/>
      <c r="DXP1" s="10"/>
      <c r="DXQ1" s="10"/>
      <c r="DXR1" s="10"/>
      <c r="DXS1" s="10"/>
      <c r="DXT1" s="10"/>
      <c r="DXU1" s="10"/>
      <c r="DXV1" s="10"/>
      <c r="DXW1" s="10"/>
      <c r="DXX1" s="10"/>
      <c r="DXY1" s="10"/>
      <c r="DXZ1" s="10"/>
      <c r="DYA1" s="10"/>
      <c r="DYB1" s="10"/>
      <c r="DYC1" s="10"/>
      <c r="DYD1" s="10"/>
      <c r="DYE1" s="10"/>
      <c r="DYF1" s="10"/>
      <c r="DYG1" s="10"/>
      <c r="DYH1" s="10"/>
      <c r="DYI1" s="10"/>
      <c r="DYJ1" s="10"/>
      <c r="DYK1" s="10"/>
      <c r="DYL1" s="10"/>
      <c r="DYM1" s="10"/>
      <c r="DYN1" s="10"/>
      <c r="DYO1" s="10"/>
      <c r="DYP1" s="10"/>
      <c r="DYQ1" s="10"/>
      <c r="DYR1" s="10"/>
      <c r="DYS1" s="10"/>
      <c r="DYT1" s="10"/>
      <c r="DYU1" s="10"/>
      <c r="DYV1" s="10"/>
      <c r="DYW1" s="10"/>
      <c r="DYX1" s="10"/>
      <c r="DYY1" s="10"/>
      <c r="DYZ1" s="10"/>
      <c r="DZA1" s="10"/>
      <c r="DZB1" s="10"/>
      <c r="DZC1" s="10"/>
      <c r="DZD1" s="10"/>
      <c r="DZE1" s="10"/>
      <c r="DZF1" s="10"/>
      <c r="DZG1" s="10"/>
      <c r="DZH1" s="10"/>
      <c r="DZI1" s="10"/>
      <c r="DZJ1" s="10"/>
      <c r="DZK1" s="10"/>
      <c r="DZL1" s="10"/>
      <c r="DZM1" s="10"/>
      <c r="DZN1" s="10"/>
      <c r="DZO1" s="10"/>
      <c r="DZP1" s="10"/>
      <c r="DZQ1" s="10"/>
      <c r="DZR1" s="10"/>
      <c r="DZS1" s="10"/>
      <c r="DZT1" s="10"/>
      <c r="DZU1" s="10"/>
      <c r="DZV1" s="10"/>
      <c r="DZW1" s="10"/>
      <c r="DZX1" s="10"/>
      <c r="DZY1" s="10"/>
      <c r="DZZ1" s="10"/>
      <c r="EAA1" s="10"/>
      <c r="EAB1" s="10"/>
      <c r="EAC1" s="10"/>
      <c r="EAD1" s="10"/>
      <c r="EAE1" s="10"/>
      <c r="EAF1" s="10"/>
      <c r="EAG1" s="10"/>
      <c r="EAH1" s="10"/>
      <c r="EAI1" s="10"/>
      <c r="EAJ1" s="10"/>
      <c r="EAK1" s="10"/>
      <c r="EAL1" s="10"/>
      <c r="EAM1" s="10"/>
      <c r="EAN1" s="10"/>
      <c r="EAO1" s="10"/>
      <c r="EAP1" s="10"/>
      <c r="EAQ1" s="10"/>
      <c r="EAR1" s="10"/>
      <c r="EAS1" s="10"/>
      <c r="EAT1" s="10"/>
      <c r="EAU1" s="10"/>
      <c r="EAV1" s="10"/>
      <c r="EAW1" s="10"/>
      <c r="EAX1" s="10"/>
      <c r="EAY1" s="10"/>
      <c r="EAZ1" s="10"/>
      <c r="EBA1" s="10"/>
      <c r="EBB1" s="10"/>
      <c r="EBC1" s="10"/>
      <c r="EBD1" s="10"/>
      <c r="EBE1" s="10"/>
      <c r="EBF1" s="10"/>
      <c r="EBG1" s="10"/>
      <c r="EBH1" s="10"/>
      <c r="EBI1" s="10"/>
      <c r="EBJ1" s="10"/>
      <c r="EBK1" s="10"/>
      <c r="EBL1" s="10"/>
      <c r="EBM1" s="10"/>
      <c r="EBN1" s="10"/>
      <c r="EBO1" s="10"/>
      <c r="EBP1" s="10"/>
      <c r="EBQ1" s="10"/>
      <c r="EBR1" s="10"/>
      <c r="EBS1" s="10"/>
      <c r="EBT1" s="10"/>
      <c r="EBU1" s="10"/>
      <c r="EBV1" s="10"/>
      <c r="EBW1" s="10"/>
      <c r="EBX1" s="10"/>
      <c r="EBY1" s="10"/>
      <c r="EBZ1" s="10"/>
      <c r="ECA1" s="10"/>
      <c r="ECB1" s="10"/>
      <c r="ECC1" s="10"/>
      <c r="ECD1" s="10"/>
      <c r="ECE1" s="10"/>
      <c r="ECF1" s="10"/>
      <c r="ECG1" s="10"/>
      <c r="ECH1" s="10"/>
      <c r="ECI1" s="10"/>
      <c r="ECJ1" s="10"/>
      <c r="ECK1" s="10"/>
      <c r="ECL1" s="10"/>
      <c r="ECM1" s="10"/>
      <c r="ECN1" s="10"/>
      <c r="ECO1" s="10"/>
      <c r="ECP1" s="10"/>
      <c r="ECQ1" s="10"/>
      <c r="ECR1" s="10"/>
      <c r="ECS1" s="10"/>
      <c r="ECT1" s="10"/>
      <c r="ECU1" s="10"/>
      <c r="ECV1" s="10"/>
      <c r="ECW1" s="10"/>
      <c r="ECX1" s="10"/>
      <c r="ECY1" s="10"/>
      <c r="ECZ1" s="10"/>
      <c r="EDA1" s="10"/>
      <c r="EDB1" s="10"/>
      <c r="EDC1" s="10"/>
      <c r="EDD1" s="10"/>
      <c r="EDE1" s="10"/>
      <c r="EDF1" s="10"/>
      <c r="EDG1" s="10"/>
      <c r="EDH1" s="10"/>
      <c r="EDI1" s="10"/>
      <c r="EDJ1" s="10"/>
      <c r="EDK1" s="10"/>
      <c r="EDL1" s="10"/>
      <c r="EDM1" s="10"/>
      <c r="EDN1" s="10"/>
      <c r="EDO1" s="10"/>
      <c r="EDP1" s="10"/>
      <c r="EDQ1" s="10"/>
      <c r="EDR1" s="10"/>
      <c r="EDS1" s="10"/>
      <c r="EDT1" s="10"/>
      <c r="EDU1" s="10"/>
      <c r="EDV1" s="10"/>
      <c r="EDW1" s="10"/>
      <c r="EDX1" s="10"/>
      <c r="EDY1" s="10"/>
      <c r="EDZ1" s="10"/>
      <c r="EEA1" s="10"/>
      <c r="EEB1" s="10"/>
      <c r="EEC1" s="10"/>
      <c r="EED1" s="10"/>
      <c r="EEE1" s="10"/>
      <c r="EEF1" s="10"/>
      <c r="EEG1" s="10"/>
      <c r="EEH1" s="10"/>
      <c r="EEI1" s="10"/>
      <c r="EEJ1" s="10"/>
      <c r="EEK1" s="10"/>
      <c r="EEL1" s="10"/>
      <c r="EEM1" s="10"/>
      <c r="EEN1" s="10"/>
      <c r="EEO1" s="10"/>
      <c r="EEP1" s="10"/>
      <c r="EEQ1" s="10"/>
      <c r="EER1" s="10"/>
      <c r="EES1" s="10"/>
      <c r="EET1" s="10"/>
      <c r="EEU1" s="10"/>
      <c r="EEV1" s="10"/>
      <c r="EEW1" s="10"/>
      <c r="EEX1" s="10"/>
      <c r="EEY1" s="10"/>
      <c r="EEZ1" s="10"/>
      <c r="EFA1" s="10"/>
      <c r="EFB1" s="10"/>
      <c r="EFC1" s="10"/>
      <c r="EFD1" s="10"/>
      <c r="EFE1" s="10"/>
      <c r="EFF1" s="10"/>
      <c r="EFG1" s="10"/>
      <c r="EFH1" s="10"/>
      <c r="EFI1" s="10"/>
      <c r="EFJ1" s="10"/>
      <c r="EFK1" s="10"/>
      <c r="EFL1" s="10"/>
      <c r="EFM1" s="10"/>
      <c r="EFN1" s="10"/>
      <c r="EFO1" s="10"/>
      <c r="EFP1" s="10"/>
      <c r="EFQ1" s="10"/>
      <c r="EFR1" s="10"/>
      <c r="EFS1" s="10"/>
      <c r="EFT1" s="10"/>
      <c r="EFU1" s="10"/>
      <c r="EFV1" s="10"/>
      <c r="EFW1" s="10"/>
      <c r="EFX1" s="10"/>
      <c r="EFY1" s="10"/>
      <c r="EFZ1" s="10"/>
      <c r="EGA1" s="10"/>
      <c r="EGB1" s="10"/>
      <c r="EGC1" s="10"/>
      <c r="EGD1" s="10"/>
      <c r="EGE1" s="10"/>
      <c r="EGF1" s="10"/>
      <c r="EGG1" s="10"/>
      <c r="EGH1" s="10"/>
      <c r="EGI1" s="10"/>
      <c r="EGJ1" s="10"/>
      <c r="EGK1" s="10"/>
      <c r="EGL1" s="10"/>
      <c r="EGM1" s="10"/>
      <c r="EGN1" s="10"/>
      <c r="EGO1" s="10"/>
      <c r="EGP1" s="10"/>
      <c r="EGQ1" s="10"/>
      <c r="EGR1" s="10"/>
      <c r="EGS1" s="10"/>
      <c r="EGT1" s="10"/>
      <c r="EGU1" s="10"/>
      <c r="EGV1" s="10"/>
      <c r="EGW1" s="10"/>
      <c r="EGX1" s="10"/>
      <c r="EGY1" s="10"/>
      <c r="EGZ1" s="10"/>
      <c r="EHA1" s="10"/>
      <c r="EHB1" s="10"/>
      <c r="EHC1" s="10"/>
      <c r="EHD1" s="10"/>
      <c r="EHE1" s="10"/>
      <c r="EHF1" s="10"/>
      <c r="EHG1" s="10"/>
      <c r="EHH1" s="10"/>
      <c r="EHI1" s="10"/>
      <c r="EHJ1" s="10"/>
      <c r="EHK1" s="10"/>
      <c r="EHL1" s="10"/>
      <c r="EHM1" s="10"/>
      <c r="EHN1" s="10"/>
      <c r="EHO1" s="10"/>
      <c r="EHP1" s="10"/>
      <c r="EHQ1" s="10"/>
      <c r="EHR1" s="10"/>
      <c r="EHS1" s="10"/>
      <c r="EHT1" s="10"/>
      <c r="EHU1" s="10"/>
      <c r="EHV1" s="10"/>
      <c r="EHW1" s="10"/>
      <c r="EHX1" s="10"/>
      <c r="EHY1" s="10"/>
      <c r="EHZ1" s="10"/>
      <c r="EIA1" s="10"/>
      <c r="EIB1" s="10"/>
      <c r="EIC1" s="10"/>
      <c r="EID1" s="10"/>
      <c r="EIE1" s="10"/>
      <c r="EIF1" s="10"/>
      <c r="EIG1" s="10"/>
      <c r="EIH1" s="10"/>
      <c r="EII1" s="10"/>
      <c r="EIJ1" s="10"/>
      <c r="EIK1" s="10"/>
      <c r="EIL1" s="10"/>
      <c r="EIM1" s="10"/>
      <c r="EIN1" s="10"/>
      <c r="EIO1" s="10"/>
      <c r="EIP1" s="10"/>
      <c r="EIQ1" s="10"/>
      <c r="EIR1" s="10"/>
      <c r="EIS1" s="10"/>
      <c r="EIT1" s="10"/>
      <c r="EIU1" s="10"/>
      <c r="EIV1" s="10"/>
      <c r="EIW1" s="10"/>
      <c r="EIX1" s="10"/>
      <c r="EIY1" s="10"/>
      <c r="EIZ1" s="10"/>
      <c r="EJA1" s="10"/>
      <c r="EJB1" s="10"/>
      <c r="EJC1" s="10"/>
      <c r="EJD1" s="10"/>
      <c r="EJE1" s="10"/>
      <c r="EJF1" s="10"/>
      <c r="EJG1" s="10"/>
      <c r="EJH1" s="10"/>
      <c r="EJI1" s="10"/>
      <c r="EJJ1" s="10"/>
      <c r="EJK1" s="10"/>
      <c r="EJL1" s="10"/>
      <c r="EJM1" s="10"/>
      <c r="EJN1" s="10"/>
      <c r="EJO1" s="10"/>
      <c r="EJP1" s="10"/>
      <c r="EJQ1" s="10"/>
      <c r="EJR1" s="10"/>
      <c r="EJS1" s="10"/>
      <c r="EJT1" s="10"/>
      <c r="EJU1" s="10"/>
      <c r="EJV1" s="10"/>
      <c r="EJW1" s="10"/>
      <c r="EJX1" s="10"/>
      <c r="EJY1" s="10"/>
      <c r="EJZ1" s="10"/>
      <c r="EKA1" s="10"/>
      <c r="EKB1" s="10"/>
      <c r="EKC1" s="10"/>
      <c r="EKD1" s="10"/>
      <c r="EKE1" s="10"/>
      <c r="EKF1" s="10"/>
      <c r="EKG1" s="10"/>
      <c r="EKH1" s="10"/>
      <c r="EKI1" s="10"/>
      <c r="EKJ1" s="10"/>
      <c r="EKK1" s="10"/>
      <c r="EKL1" s="10"/>
      <c r="EKM1" s="10"/>
      <c r="EKN1" s="10"/>
      <c r="EKO1" s="10"/>
      <c r="EKP1" s="10"/>
      <c r="EKQ1" s="10"/>
      <c r="EKR1" s="10"/>
      <c r="EKS1" s="10"/>
      <c r="EKT1" s="10"/>
      <c r="EKU1" s="10"/>
      <c r="EKV1" s="10"/>
      <c r="EKW1" s="10"/>
      <c r="EKX1" s="10"/>
      <c r="EKY1" s="10"/>
      <c r="EKZ1" s="10"/>
      <c r="ELA1" s="10"/>
      <c r="ELB1" s="10"/>
      <c r="ELC1" s="10"/>
      <c r="ELD1" s="10"/>
      <c r="ELE1" s="10"/>
      <c r="ELF1" s="10"/>
      <c r="ELG1" s="10"/>
      <c r="ELH1" s="10"/>
      <c r="ELI1" s="10"/>
      <c r="ELJ1" s="10"/>
      <c r="ELK1" s="10"/>
      <c r="ELL1" s="10"/>
      <c r="ELM1" s="10"/>
      <c r="ELN1" s="10"/>
      <c r="ELO1" s="10"/>
      <c r="ELP1" s="10"/>
      <c r="ELQ1" s="10"/>
      <c r="ELR1" s="10"/>
      <c r="ELS1" s="10"/>
      <c r="ELT1" s="10"/>
      <c r="ELU1" s="10"/>
      <c r="ELV1" s="10"/>
      <c r="ELW1" s="10"/>
      <c r="ELX1" s="10"/>
      <c r="ELY1" s="10"/>
      <c r="ELZ1" s="10"/>
      <c r="EMA1" s="10"/>
      <c r="EMB1" s="10"/>
      <c r="EMC1" s="10"/>
      <c r="EMD1" s="10"/>
      <c r="EME1" s="10"/>
      <c r="EMF1" s="10"/>
      <c r="EMG1" s="10"/>
      <c r="EMH1" s="10"/>
      <c r="EMI1" s="10"/>
      <c r="EMJ1" s="10"/>
      <c r="EMK1" s="10"/>
      <c r="EML1" s="10"/>
      <c r="EMM1" s="10"/>
      <c r="EMN1" s="10"/>
      <c r="EMO1" s="10"/>
      <c r="EMP1" s="10"/>
      <c r="EMQ1" s="10"/>
      <c r="EMR1" s="10"/>
      <c r="EMS1" s="10"/>
      <c r="EMT1" s="10"/>
      <c r="EMU1" s="10"/>
      <c r="EMV1" s="10"/>
      <c r="EMW1" s="10"/>
      <c r="EMX1" s="10"/>
      <c r="EMY1" s="10"/>
      <c r="EMZ1" s="10"/>
      <c r="ENA1" s="10"/>
      <c r="ENB1" s="10"/>
      <c r="ENC1" s="10"/>
      <c r="END1" s="10"/>
      <c r="ENE1" s="10"/>
      <c r="ENF1" s="10"/>
      <c r="ENG1" s="10"/>
      <c r="ENH1" s="10"/>
      <c r="ENI1" s="10"/>
      <c r="ENJ1" s="10"/>
      <c r="ENK1" s="10"/>
      <c r="ENL1" s="10"/>
      <c r="ENM1" s="10"/>
      <c r="ENN1" s="10"/>
      <c r="ENO1" s="10"/>
      <c r="ENP1" s="10"/>
      <c r="ENQ1" s="10"/>
      <c r="ENR1" s="10"/>
      <c r="ENS1" s="10"/>
      <c r="ENT1" s="10"/>
      <c r="ENU1" s="10"/>
      <c r="ENV1" s="10"/>
      <c r="ENW1" s="10"/>
      <c r="ENX1" s="10"/>
      <c r="ENY1" s="10"/>
      <c r="ENZ1" s="10"/>
      <c r="EOA1" s="10"/>
      <c r="EOB1" s="10"/>
      <c r="EOC1" s="10"/>
      <c r="EOD1" s="10"/>
      <c r="EOE1" s="10"/>
      <c r="EOF1" s="10"/>
      <c r="EOG1" s="10"/>
      <c r="EOH1" s="10"/>
      <c r="EOI1" s="10"/>
      <c r="EOJ1" s="10"/>
      <c r="EOK1" s="10"/>
      <c r="EOL1" s="10"/>
      <c r="EOM1" s="10"/>
      <c r="EON1" s="10"/>
      <c r="EOO1" s="10"/>
      <c r="EOP1" s="10"/>
      <c r="EOQ1" s="10"/>
      <c r="EOR1" s="10"/>
      <c r="EOS1" s="10"/>
      <c r="EOT1" s="10"/>
      <c r="EOU1" s="10"/>
      <c r="EOV1" s="10"/>
      <c r="EOW1" s="10"/>
      <c r="EOX1" s="10"/>
      <c r="EOY1" s="10"/>
      <c r="EOZ1" s="10"/>
      <c r="EPA1" s="10"/>
      <c r="EPB1" s="10"/>
      <c r="EPC1" s="10"/>
      <c r="EPD1" s="10"/>
      <c r="EPE1" s="10"/>
      <c r="EPF1" s="10"/>
      <c r="EPG1" s="10"/>
      <c r="EPH1" s="10"/>
      <c r="EPI1" s="10"/>
      <c r="EPJ1" s="10"/>
      <c r="EPK1" s="10"/>
      <c r="EPL1" s="10"/>
      <c r="EPM1" s="10"/>
      <c r="EPN1" s="10"/>
      <c r="EPO1" s="10"/>
      <c r="EPP1" s="10"/>
      <c r="EPQ1" s="10"/>
      <c r="EPR1" s="10"/>
      <c r="EPS1" s="10"/>
      <c r="EPT1" s="10"/>
      <c r="EPU1" s="10"/>
      <c r="EPV1" s="10"/>
      <c r="EPW1" s="10"/>
      <c r="EPX1" s="10"/>
      <c r="EPY1" s="10"/>
      <c r="EPZ1" s="10"/>
      <c r="EQA1" s="10"/>
      <c r="EQB1" s="10"/>
      <c r="EQC1" s="10"/>
      <c r="EQD1" s="10"/>
      <c r="EQE1" s="10"/>
      <c r="EQF1" s="10"/>
      <c r="EQG1" s="10"/>
      <c r="EQH1" s="10"/>
      <c r="EQI1" s="10"/>
      <c r="EQJ1" s="10"/>
      <c r="EQK1" s="10"/>
      <c r="EQL1" s="10"/>
      <c r="EQM1" s="10"/>
      <c r="EQN1" s="10"/>
      <c r="EQO1" s="10"/>
      <c r="EQP1" s="10"/>
      <c r="EQQ1" s="10"/>
      <c r="EQR1" s="10"/>
      <c r="EQS1" s="10"/>
      <c r="EQT1" s="10"/>
      <c r="EQU1" s="10"/>
      <c r="EQV1" s="10"/>
      <c r="EQW1" s="10"/>
      <c r="EQX1" s="10"/>
      <c r="EQY1" s="10"/>
      <c r="EQZ1" s="10"/>
      <c r="ERA1" s="10"/>
      <c r="ERB1" s="10"/>
      <c r="ERC1" s="10"/>
      <c r="ERD1" s="10"/>
      <c r="ERE1" s="10"/>
      <c r="ERF1" s="10"/>
      <c r="ERG1" s="10"/>
      <c r="ERH1" s="10"/>
      <c r="ERI1" s="10"/>
      <c r="ERJ1" s="10"/>
      <c r="ERK1" s="10"/>
      <c r="ERL1" s="10"/>
      <c r="ERM1" s="10"/>
      <c r="ERN1" s="10"/>
      <c r="ERO1" s="10"/>
      <c r="ERP1" s="10"/>
      <c r="ERQ1" s="10"/>
      <c r="ERR1" s="10"/>
      <c r="ERS1" s="10"/>
      <c r="ERT1" s="10"/>
      <c r="ERU1" s="10"/>
      <c r="ERV1" s="10"/>
      <c r="ERW1" s="10"/>
      <c r="ERX1" s="10"/>
      <c r="ERY1" s="10"/>
      <c r="ERZ1" s="10"/>
      <c r="ESA1" s="10"/>
      <c r="ESB1" s="10"/>
      <c r="ESC1" s="10"/>
      <c r="ESD1" s="10"/>
      <c r="ESE1" s="10"/>
      <c r="ESF1" s="10"/>
      <c r="ESG1" s="10"/>
      <c r="ESH1" s="10"/>
      <c r="ESI1" s="10"/>
      <c r="ESJ1" s="10"/>
      <c r="ESK1" s="10"/>
      <c r="ESL1" s="10"/>
      <c r="ESM1" s="10"/>
      <c r="ESN1" s="10"/>
      <c r="ESO1" s="10"/>
      <c r="ESP1" s="10"/>
      <c r="ESQ1" s="10"/>
      <c r="ESR1" s="10"/>
      <c r="ESS1" s="10"/>
      <c r="EST1" s="10"/>
      <c r="ESU1" s="10"/>
      <c r="ESV1" s="10"/>
      <c r="ESW1" s="10"/>
      <c r="ESX1" s="10"/>
      <c r="ESY1" s="10"/>
      <c r="ESZ1" s="10"/>
      <c r="ETA1" s="10"/>
      <c r="ETB1" s="10"/>
      <c r="ETC1" s="10"/>
      <c r="ETD1" s="10"/>
      <c r="ETE1" s="10"/>
      <c r="ETF1" s="10"/>
      <c r="ETG1" s="10"/>
      <c r="ETH1" s="10"/>
      <c r="ETI1" s="10"/>
      <c r="ETJ1" s="10"/>
      <c r="ETK1" s="10"/>
      <c r="ETL1" s="10"/>
      <c r="ETM1" s="10"/>
      <c r="ETN1" s="10"/>
      <c r="ETO1" s="10"/>
      <c r="ETP1" s="10"/>
      <c r="ETQ1" s="10"/>
      <c r="ETR1" s="10"/>
      <c r="ETS1" s="10"/>
      <c r="ETT1" s="10"/>
      <c r="ETU1" s="10"/>
      <c r="ETV1" s="10"/>
      <c r="ETW1" s="10"/>
      <c r="ETX1" s="10"/>
      <c r="ETY1" s="10"/>
      <c r="ETZ1" s="10"/>
      <c r="EUA1" s="10"/>
      <c r="EUB1" s="10"/>
      <c r="EUC1" s="10"/>
      <c r="EUD1" s="10"/>
      <c r="EUE1" s="10"/>
      <c r="EUF1" s="10"/>
      <c r="EUG1" s="10"/>
      <c r="EUH1" s="10"/>
      <c r="EUI1" s="10"/>
      <c r="EUJ1" s="10"/>
      <c r="EUK1" s="10"/>
      <c r="EUL1" s="10"/>
      <c r="EUM1" s="10"/>
      <c r="EUN1" s="10"/>
      <c r="EUO1" s="10"/>
      <c r="EUP1" s="10"/>
      <c r="EUQ1" s="10"/>
      <c r="EUR1" s="10"/>
      <c r="EUS1" s="10"/>
      <c r="EUT1" s="10"/>
      <c r="EUU1" s="10"/>
      <c r="EUV1" s="10"/>
      <c r="EUW1" s="10"/>
      <c r="EUX1" s="10"/>
      <c r="EUY1" s="10"/>
      <c r="EUZ1" s="10"/>
      <c r="EVA1" s="10"/>
      <c r="EVB1" s="10"/>
      <c r="EVC1" s="10"/>
      <c r="EVD1" s="10"/>
      <c r="EVE1" s="10"/>
      <c r="EVF1" s="10"/>
      <c r="EVG1" s="10"/>
      <c r="EVH1" s="10"/>
      <c r="EVI1" s="10"/>
      <c r="EVJ1" s="10"/>
      <c r="EVK1" s="10"/>
      <c r="EVL1" s="10"/>
      <c r="EVM1" s="10"/>
      <c r="EVN1" s="10"/>
      <c r="EVO1" s="10"/>
      <c r="EVP1" s="10"/>
      <c r="EVQ1" s="10"/>
      <c r="EVR1" s="10"/>
      <c r="EVS1" s="10"/>
      <c r="EVT1" s="10"/>
      <c r="EVU1" s="10"/>
      <c r="EVV1" s="10"/>
      <c r="EVW1" s="10"/>
      <c r="EVX1" s="10"/>
      <c r="EVY1" s="10"/>
      <c r="EVZ1" s="10"/>
      <c r="EWA1" s="10"/>
      <c r="EWB1" s="10"/>
      <c r="EWC1" s="10"/>
      <c r="EWD1" s="10"/>
      <c r="EWE1" s="10"/>
      <c r="EWF1" s="10"/>
      <c r="EWG1" s="10"/>
      <c r="EWH1" s="10"/>
      <c r="EWI1" s="10"/>
      <c r="EWJ1" s="10"/>
      <c r="EWK1" s="10"/>
      <c r="EWL1" s="10"/>
      <c r="EWM1" s="10"/>
      <c r="EWN1" s="10"/>
      <c r="EWO1" s="10"/>
      <c r="EWP1" s="10"/>
      <c r="EWQ1" s="10"/>
      <c r="EWR1" s="10"/>
      <c r="EWS1" s="10"/>
      <c r="EWT1" s="10"/>
      <c r="EWU1" s="10"/>
      <c r="EWV1" s="10"/>
      <c r="EWW1" s="10"/>
      <c r="EWX1" s="10"/>
      <c r="EWY1" s="10"/>
      <c r="EWZ1" s="10"/>
      <c r="EXA1" s="10"/>
      <c r="EXB1" s="10"/>
      <c r="EXC1" s="10"/>
      <c r="EXD1" s="10"/>
      <c r="EXE1" s="10"/>
      <c r="EXF1" s="10"/>
      <c r="EXG1" s="10"/>
      <c r="EXH1" s="10"/>
      <c r="EXI1" s="10"/>
      <c r="EXJ1" s="10"/>
      <c r="EXK1" s="10"/>
      <c r="EXL1" s="10"/>
      <c r="EXM1" s="10"/>
      <c r="EXN1" s="10"/>
      <c r="EXO1" s="10"/>
      <c r="EXP1" s="10"/>
      <c r="EXQ1" s="10"/>
      <c r="EXR1" s="10"/>
      <c r="EXS1" s="10"/>
      <c r="EXT1" s="10"/>
      <c r="EXU1" s="10"/>
      <c r="EXV1" s="10"/>
      <c r="EXW1" s="10"/>
      <c r="EXX1" s="10"/>
      <c r="EXY1" s="10"/>
      <c r="EXZ1" s="10"/>
      <c r="EYA1" s="10"/>
      <c r="EYB1" s="10"/>
      <c r="EYC1" s="10"/>
      <c r="EYD1" s="10"/>
      <c r="EYE1" s="10"/>
      <c r="EYF1" s="10"/>
      <c r="EYG1" s="10"/>
      <c r="EYH1" s="10"/>
      <c r="EYI1" s="10"/>
      <c r="EYJ1" s="10"/>
      <c r="EYK1" s="10"/>
      <c r="EYL1" s="10"/>
      <c r="EYM1" s="10"/>
      <c r="EYN1" s="10"/>
      <c r="EYO1" s="10"/>
      <c r="EYP1" s="10"/>
      <c r="EYQ1" s="10"/>
      <c r="EYR1" s="10"/>
      <c r="EYS1" s="10"/>
      <c r="EYT1" s="10"/>
      <c r="EYU1" s="10"/>
      <c r="EYV1" s="10"/>
      <c r="EYW1" s="10"/>
      <c r="EYX1" s="10"/>
      <c r="EYY1" s="10"/>
      <c r="EYZ1" s="10"/>
      <c r="EZA1" s="10"/>
      <c r="EZB1" s="10"/>
      <c r="EZC1" s="10"/>
      <c r="EZD1" s="10"/>
      <c r="EZE1" s="10"/>
      <c r="EZF1" s="10"/>
      <c r="EZG1" s="10"/>
      <c r="EZH1" s="10"/>
      <c r="EZI1" s="10"/>
      <c r="EZJ1" s="10"/>
      <c r="EZK1" s="10"/>
      <c r="EZL1" s="10"/>
      <c r="EZM1" s="10"/>
      <c r="EZN1" s="10"/>
      <c r="EZO1" s="10"/>
      <c r="EZP1" s="10"/>
      <c r="EZQ1" s="10"/>
      <c r="EZR1" s="10"/>
      <c r="EZS1" s="10"/>
      <c r="EZT1" s="10"/>
      <c r="EZU1" s="10"/>
      <c r="EZV1" s="10"/>
      <c r="EZW1" s="10"/>
      <c r="EZX1" s="10"/>
      <c r="EZY1" s="10"/>
      <c r="EZZ1" s="10"/>
      <c r="FAA1" s="10"/>
      <c r="FAB1" s="10"/>
      <c r="FAC1" s="10"/>
      <c r="FAD1" s="10"/>
      <c r="FAE1" s="10"/>
      <c r="FAF1" s="10"/>
      <c r="FAG1" s="10"/>
      <c r="FAH1" s="10"/>
      <c r="FAI1" s="10"/>
      <c r="FAJ1" s="10"/>
      <c r="FAK1" s="10"/>
      <c r="FAL1" s="10"/>
      <c r="FAM1" s="10"/>
      <c r="FAN1" s="10"/>
      <c r="FAO1" s="10"/>
      <c r="FAP1" s="10"/>
      <c r="FAQ1" s="10"/>
      <c r="FAR1" s="10"/>
      <c r="FAS1" s="10"/>
      <c r="FAT1" s="10"/>
      <c r="FAU1" s="10"/>
      <c r="FAV1" s="10"/>
      <c r="FAW1" s="10"/>
      <c r="FAX1" s="10"/>
      <c r="FAY1" s="10"/>
      <c r="FAZ1" s="10"/>
      <c r="FBA1" s="10"/>
      <c r="FBB1" s="10"/>
      <c r="FBC1" s="10"/>
      <c r="FBD1" s="10"/>
      <c r="FBE1" s="10"/>
      <c r="FBF1" s="10"/>
      <c r="FBG1" s="10"/>
      <c r="FBH1" s="10"/>
      <c r="FBI1" s="10"/>
      <c r="FBJ1" s="10"/>
      <c r="FBK1" s="10"/>
      <c r="FBL1" s="10"/>
      <c r="FBM1" s="10"/>
      <c r="FBN1" s="10"/>
      <c r="FBO1" s="10"/>
      <c r="FBP1" s="10"/>
      <c r="FBQ1" s="10"/>
      <c r="FBR1" s="10"/>
      <c r="FBS1" s="10"/>
      <c r="FBT1" s="10"/>
      <c r="FBU1" s="10"/>
      <c r="FBV1" s="10"/>
      <c r="FBW1" s="10"/>
      <c r="FBX1" s="10"/>
      <c r="FBY1" s="10"/>
      <c r="FBZ1" s="10"/>
      <c r="FCA1" s="10"/>
      <c r="FCB1" s="10"/>
      <c r="FCC1" s="10"/>
      <c r="FCD1" s="10"/>
      <c r="FCE1" s="10"/>
      <c r="FCF1" s="10"/>
      <c r="FCG1" s="10"/>
      <c r="FCH1" s="10"/>
      <c r="FCI1" s="10"/>
      <c r="FCJ1" s="10"/>
      <c r="FCK1" s="10"/>
      <c r="FCL1" s="10"/>
      <c r="FCM1" s="10"/>
      <c r="FCN1" s="10"/>
      <c r="FCO1" s="10"/>
      <c r="FCP1" s="10"/>
      <c r="FCQ1" s="10"/>
      <c r="FCR1" s="10"/>
      <c r="FCS1" s="10"/>
      <c r="FCT1" s="10"/>
      <c r="FCU1" s="10"/>
      <c r="FCV1" s="10"/>
      <c r="FCW1" s="10"/>
      <c r="FCX1" s="10"/>
      <c r="FCY1" s="10"/>
      <c r="FCZ1" s="10"/>
      <c r="FDA1" s="10"/>
      <c r="FDB1" s="10"/>
      <c r="FDC1" s="10"/>
      <c r="FDD1" s="10"/>
      <c r="FDE1" s="10"/>
      <c r="FDF1" s="10"/>
      <c r="FDG1" s="10"/>
      <c r="FDH1" s="10"/>
      <c r="FDI1" s="10"/>
      <c r="FDJ1" s="10"/>
      <c r="FDK1" s="10"/>
      <c r="FDL1" s="10"/>
      <c r="FDM1" s="10"/>
      <c r="FDN1" s="10"/>
      <c r="FDO1" s="10"/>
      <c r="FDP1" s="10"/>
      <c r="FDQ1" s="10"/>
      <c r="FDR1" s="10"/>
      <c r="FDS1" s="10"/>
      <c r="FDT1" s="10"/>
      <c r="FDU1" s="10"/>
      <c r="FDV1" s="10"/>
      <c r="FDW1" s="10"/>
      <c r="FDX1" s="10"/>
      <c r="FDY1" s="10"/>
      <c r="FDZ1" s="10"/>
      <c r="FEA1" s="10"/>
      <c r="FEB1" s="10"/>
      <c r="FEC1" s="10"/>
      <c r="FED1" s="10"/>
      <c r="FEE1" s="10"/>
      <c r="FEF1" s="10"/>
      <c r="FEG1" s="10"/>
      <c r="FEH1" s="10"/>
      <c r="FEI1" s="10"/>
      <c r="FEJ1" s="10"/>
      <c r="FEK1" s="10"/>
      <c r="FEL1" s="10"/>
      <c r="FEM1" s="10"/>
      <c r="FEN1" s="10"/>
      <c r="FEO1" s="10"/>
      <c r="FEP1" s="10"/>
      <c r="FEQ1" s="10"/>
      <c r="FER1" s="10"/>
      <c r="FES1" s="10"/>
      <c r="FET1" s="10"/>
      <c r="FEU1" s="10"/>
      <c r="FEV1" s="10"/>
      <c r="FEW1" s="10"/>
      <c r="FEX1" s="10"/>
      <c r="FEY1" s="10"/>
      <c r="FEZ1" s="10"/>
      <c r="FFA1" s="10"/>
      <c r="FFB1" s="10"/>
      <c r="FFC1" s="10"/>
      <c r="FFD1" s="10"/>
      <c r="FFE1" s="10"/>
      <c r="FFF1" s="10"/>
      <c r="FFG1" s="10"/>
      <c r="FFH1" s="10"/>
      <c r="FFI1" s="10"/>
      <c r="FFJ1" s="10"/>
      <c r="FFK1" s="10"/>
      <c r="FFL1" s="10"/>
      <c r="FFM1" s="10"/>
      <c r="FFN1" s="10"/>
      <c r="FFO1" s="10"/>
      <c r="FFP1" s="10"/>
      <c r="FFQ1" s="10"/>
      <c r="FFR1" s="10"/>
      <c r="FFS1" s="10"/>
      <c r="FFT1" s="10"/>
      <c r="FFU1" s="10"/>
      <c r="FFV1" s="10"/>
      <c r="FFW1" s="10"/>
      <c r="FFX1" s="10"/>
      <c r="FFY1" s="10"/>
      <c r="FFZ1" s="10"/>
      <c r="FGA1" s="10"/>
      <c r="FGB1" s="10"/>
      <c r="FGC1" s="10"/>
      <c r="FGD1" s="10"/>
      <c r="FGE1" s="10"/>
      <c r="FGF1" s="10"/>
      <c r="FGG1" s="10"/>
      <c r="FGH1" s="10"/>
      <c r="FGI1" s="10"/>
      <c r="FGJ1" s="10"/>
      <c r="FGK1" s="10"/>
      <c r="FGL1" s="10"/>
      <c r="FGM1" s="10"/>
      <c r="FGN1" s="10"/>
      <c r="FGO1" s="10"/>
      <c r="FGP1" s="10"/>
      <c r="FGQ1" s="10"/>
      <c r="FGR1" s="10"/>
      <c r="FGS1" s="10"/>
      <c r="FGT1" s="10"/>
      <c r="FGU1" s="10"/>
      <c r="FGV1" s="10"/>
      <c r="FGW1" s="10"/>
      <c r="FGX1" s="10"/>
      <c r="FGY1" s="10"/>
      <c r="FGZ1" s="10"/>
      <c r="FHA1" s="10"/>
      <c r="FHB1" s="10"/>
      <c r="FHC1" s="10"/>
      <c r="FHD1" s="10"/>
      <c r="FHE1" s="10"/>
      <c r="FHF1" s="10"/>
      <c r="FHG1" s="10"/>
      <c r="FHH1" s="10"/>
      <c r="FHI1" s="10"/>
      <c r="FHJ1" s="10"/>
      <c r="FHK1" s="10"/>
      <c r="FHL1" s="10"/>
      <c r="FHM1" s="10"/>
      <c r="FHN1" s="10"/>
      <c r="FHO1" s="10"/>
      <c r="FHP1" s="10"/>
      <c r="FHQ1" s="10"/>
      <c r="FHR1" s="10"/>
      <c r="FHS1" s="10"/>
      <c r="FHT1" s="10"/>
      <c r="FHU1" s="10"/>
      <c r="FHV1" s="10"/>
      <c r="FHW1" s="10"/>
      <c r="FHX1" s="10"/>
      <c r="FHY1" s="10"/>
      <c r="FHZ1" s="10"/>
      <c r="FIA1" s="10"/>
      <c r="FIB1" s="10"/>
      <c r="FIC1" s="10"/>
      <c r="FID1" s="10"/>
      <c r="FIE1" s="10"/>
      <c r="FIF1" s="10"/>
      <c r="FIG1" s="10"/>
      <c r="FIH1" s="10"/>
      <c r="FII1" s="10"/>
      <c r="FIJ1" s="10"/>
      <c r="FIK1" s="10"/>
      <c r="FIL1" s="10"/>
      <c r="FIM1" s="10"/>
      <c r="FIN1" s="10"/>
      <c r="FIO1" s="10"/>
      <c r="FIP1" s="10"/>
      <c r="FIQ1" s="10"/>
      <c r="FIR1" s="10"/>
      <c r="FIS1" s="10"/>
      <c r="FIT1" s="10"/>
      <c r="FIU1" s="10"/>
      <c r="FIV1" s="10"/>
      <c r="FIW1" s="10"/>
      <c r="FIX1" s="10"/>
      <c r="FIY1" s="10"/>
      <c r="FIZ1" s="10"/>
      <c r="FJA1" s="10"/>
      <c r="FJB1" s="10"/>
      <c r="FJC1" s="10"/>
      <c r="FJD1" s="10"/>
      <c r="FJE1" s="10"/>
      <c r="FJF1" s="10"/>
      <c r="FJG1" s="10"/>
      <c r="FJH1" s="10"/>
      <c r="FJI1" s="10"/>
      <c r="FJJ1" s="10"/>
      <c r="FJK1" s="10"/>
      <c r="FJL1" s="10"/>
      <c r="FJM1" s="10"/>
      <c r="FJN1" s="10"/>
      <c r="FJO1" s="10"/>
      <c r="FJP1" s="10"/>
      <c r="FJQ1" s="10"/>
      <c r="FJR1" s="10"/>
      <c r="FJS1" s="10"/>
      <c r="FJT1" s="10"/>
      <c r="FJU1" s="10"/>
      <c r="FJV1" s="10"/>
      <c r="FJW1" s="10"/>
      <c r="FJX1" s="10"/>
      <c r="FJY1" s="10"/>
      <c r="FJZ1" s="10"/>
      <c r="FKA1" s="10"/>
      <c r="FKB1" s="10"/>
      <c r="FKC1" s="10"/>
      <c r="FKD1" s="10"/>
      <c r="FKE1" s="10"/>
      <c r="FKF1" s="10"/>
      <c r="FKG1" s="10"/>
      <c r="FKH1" s="10"/>
      <c r="FKI1" s="10"/>
      <c r="FKJ1" s="10"/>
      <c r="FKK1" s="10"/>
      <c r="FKL1" s="10"/>
      <c r="FKM1" s="10"/>
      <c r="FKN1" s="10"/>
      <c r="FKO1" s="10"/>
      <c r="FKP1" s="10"/>
      <c r="FKQ1" s="10"/>
      <c r="FKR1" s="10"/>
      <c r="FKS1" s="10"/>
      <c r="FKT1" s="10"/>
      <c r="FKU1" s="10"/>
      <c r="FKV1" s="10"/>
      <c r="FKW1" s="10"/>
      <c r="FKX1" s="10"/>
      <c r="FKY1" s="10"/>
      <c r="FKZ1" s="10"/>
      <c r="FLA1" s="10"/>
      <c r="FLB1" s="10"/>
      <c r="FLC1" s="10"/>
      <c r="FLD1" s="10"/>
      <c r="FLE1" s="10"/>
      <c r="FLF1" s="10"/>
      <c r="FLG1" s="10"/>
      <c r="FLH1" s="10"/>
      <c r="FLI1" s="10"/>
      <c r="FLJ1" s="10"/>
      <c r="FLK1" s="10"/>
      <c r="FLL1" s="10"/>
      <c r="FLM1" s="10"/>
      <c r="FLN1" s="10"/>
      <c r="FLO1" s="10"/>
      <c r="FLP1" s="10"/>
      <c r="FLQ1" s="10"/>
      <c r="FLR1" s="10"/>
      <c r="FLS1" s="10"/>
      <c r="FLT1" s="10"/>
      <c r="FLU1" s="10"/>
      <c r="FLV1" s="10"/>
      <c r="FLW1" s="10"/>
      <c r="FLX1" s="10"/>
      <c r="FLY1" s="10"/>
      <c r="FLZ1" s="10"/>
      <c r="FMA1" s="10"/>
      <c r="FMB1" s="10"/>
      <c r="FMC1" s="10"/>
      <c r="FMD1" s="10"/>
      <c r="FME1" s="10"/>
      <c r="FMF1" s="10"/>
      <c r="FMG1" s="10"/>
      <c r="FMH1" s="10"/>
      <c r="FMI1" s="10"/>
      <c r="FMJ1" s="10"/>
      <c r="FMK1" s="10"/>
      <c r="FML1" s="10"/>
      <c r="FMM1" s="10"/>
      <c r="FMN1" s="10"/>
      <c r="FMO1" s="10"/>
      <c r="FMP1" s="10"/>
      <c r="FMQ1" s="10"/>
      <c r="FMR1" s="10"/>
      <c r="FMS1" s="10"/>
      <c r="FMT1" s="10"/>
      <c r="FMU1" s="10"/>
      <c r="FMV1" s="10"/>
      <c r="FMW1" s="10"/>
      <c r="FMX1" s="10"/>
      <c r="FMY1" s="10"/>
      <c r="FMZ1" s="10"/>
      <c r="FNA1" s="10"/>
      <c r="FNB1" s="10"/>
      <c r="FNC1" s="10"/>
      <c r="FND1" s="10"/>
      <c r="FNE1" s="10"/>
      <c r="FNF1" s="10"/>
      <c r="FNG1" s="10"/>
      <c r="FNH1" s="10"/>
      <c r="FNI1" s="10"/>
      <c r="FNJ1" s="10"/>
      <c r="FNK1" s="10"/>
      <c r="FNL1" s="10"/>
      <c r="FNM1" s="10"/>
      <c r="FNN1" s="10"/>
      <c r="FNO1" s="10"/>
      <c r="FNP1" s="10"/>
      <c r="FNQ1" s="10"/>
      <c r="FNR1" s="10"/>
      <c r="FNS1" s="10"/>
      <c r="FNT1" s="10"/>
      <c r="FNU1" s="10"/>
      <c r="FNV1" s="10"/>
      <c r="FNW1" s="10"/>
      <c r="FNX1" s="10"/>
      <c r="FNY1" s="10"/>
      <c r="FNZ1" s="10"/>
      <c r="FOA1" s="10"/>
      <c r="FOB1" s="10"/>
      <c r="FOC1" s="10"/>
      <c r="FOD1" s="10"/>
      <c r="FOE1" s="10"/>
      <c r="FOF1" s="10"/>
      <c r="FOG1" s="10"/>
      <c r="FOH1" s="10"/>
      <c r="FOI1" s="10"/>
      <c r="FOJ1" s="10"/>
      <c r="FOK1" s="10"/>
      <c r="FOL1" s="10"/>
      <c r="FOM1" s="10"/>
      <c r="FON1" s="10"/>
      <c r="FOO1" s="10"/>
      <c r="FOP1" s="10"/>
      <c r="FOQ1" s="10"/>
      <c r="FOR1" s="10"/>
      <c r="FOS1" s="10"/>
      <c r="FOT1" s="10"/>
      <c r="FOU1" s="10"/>
      <c r="FOV1" s="10"/>
      <c r="FOW1" s="10"/>
      <c r="FOX1" s="10"/>
      <c r="FOY1" s="10"/>
      <c r="FOZ1" s="10"/>
      <c r="FPA1" s="10"/>
      <c r="FPB1" s="10"/>
      <c r="FPC1" s="10"/>
      <c r="FPD1" s="10"/>
      <c r="FPE1" s="10"/>
      <c r="FPF1" s="10"/>
      <c r="FPG1" s="10"/>
      <c r="FPH1" s="10"/>
      <c r="FPI1" s="10"/>
      <c r="FPJ1" s="10"/>
      <c r="FPK1" s="10"/>
      <c r="FPL1" s="10"/>
      <c r="FPM1" s="10"/>
      <c r="FPN1" s="10"/>
      <c r="FPO1" s="10"/>
      <c r="FPP1" s="10"/>
      <c r="FPQ1" s="10"/>
      <c r="FPR1" s="10"/>
      <c r="FPS1" s="10"/>
      <c r="FPT1" s="10"/>
      <c r="FPU1" s="10"/>
      <c r="FPV1" s="10"/>
      <c r="FPW1" s="10"/>
      <c r="FPX1" s="10"/>
      <c r="FPY1" s="10"/>
      <c r="FPZ1" s="10"/>
      <c r="FQA1" s="10"/>
      <c r="FQB1" s="10"/>
      <c r="FQC1" s="10"/>
      <c r="FQD1" s="10"/>
      <c r="FQE1" s="10"/>
      <c r="FQF1" s="10"/>
      <c r="FQG1" s="10"/>
      <c r="FQH1" s="10"/>
      <c r="FQI1" s="10"/>
      <c r="FQJ1" s="10"/>
      <c r="FQK1" s="10"/>
      <c r="FQL1" s="10"/>
      <c r="FQM1" s="10"/>
      <c r="FQN1" s="10"/>
      <c r="FQO1" s="10"/>
      <c r="FQP1" s="10"/>
      <c r="FQQ1" s="10"/>
      <c r="FQR1" s="10"/>
      <c r="FQS1" s="10"/>
      <c r="FQT1" s="10"/>
      <c r="FQU1" s="10"/>
      <c r="FQV1" s="10"/>
      <c r="FQW1" s="10"/>
      <c r="FQX1" s="10"/>
      <c r="FQY1" s="10"/>
      <c r="FQZ1" s="10"/>
      <c r="FRA1" s="10"/>
      <c r="FRB1" s="10"/>
      <c r="FRC1" s="10"/>
      <c r="FRD1" s="10"/>
      <c r="FRE1" s="10"/>
      <c r="FRF1" s="10"/>
      <c r="FRG1" s="10"/>
      <c r="FRH1" s="10"/>
      <c r="FRI1" s="10"/>
      <c r="FRJ1" s="10"/>
      <c r="FRK1" s="10"/>
      <c r="FRL1" s="10"/>
      <c r="FRM1" s="10"/>
      <c r="FRN1" s="10"/>
      <c r="FRO1" s="10"/>
      <c r="FRP1" s="10"/>
      <c r="FRQ1" s="10"/>
      <c r="FRR1" s="10"/>
      <c r="FRS1" s="10"/>
      <c r="FRT1" s="10"/>
      <c r="FRU1" s="10"/>
      <c r="FRV1" s="10"/>
      <c r="FRW1" s="10"/>
      <c r="FRX1" s="10"/>
      <c r="FRY1" s="10"/>
      <c r="FRZ1" s="10"/>
      <c r="FSA1" s="10"/>
      <c r="FSB1" s="10"/>
      <c r="FSC1" s="10"/>
      <c r="FSD1" s="10"/>
      <c r="FSE1" s="10"/>
      <c r="FSF1" s="10"/>
      <c r="FSG1" s="10"/>
      <c r="FSH1" s="10"/>
      <c r="FSI1" s="10"/>
      <c r="FSJ1" s="10"/>
      <c r="FSK1" s="10"/>
      <c r="FSL1" s="10"/>
      <c r="FSM1" s="10"/>
      <c r="FSN1" s="10"/>
      <c r="FSO1" s="10"/>
      <c r="FSP1" s="10"/>
      <c r="FSQ1" s="10"/>
      <c r="FSR1" s="10"/>
      <c r="FSS1" s="10"/>
      <c r="FST1" s="10"/>
      <c r="FSU1" s="10"/>
      <c r="FSV1" s="10"/>
      <c r="FSW1" s="10"/>
      <c r="FSX1" s="10"/>
      <c r="FSY1" s="10"/>
      <c r="FSZ1" s="10"/>
      <c r="FTA1" s="10"/>
      <c r="FTB1" s="10"/>
      <c r="FTC1" s="10"/>
      <c r="FTD1" s="10"/>
      <c r="FTE1" s="10"/>
      <c r="FTF1" s="10"/>
      <c r="FTG1" s="10"/>
      <c r="FTH1" s="10"/>
      <c r="FTI1" s="10"/>
      <c r="FTJ1" s="10"/>
      <c r="FTK1" s="10"/>
      <c r="FTL1" s="10"/>
      <c r="FTM1" s="10"/>
      <c r="FTN1" s="10"/>
      <c r="FTO1" s="10"/>
      <c r="FTP1" s="10"/>
      <c r="FTQ1" s="10"/>
      <c r="FTR1" s="10"/>
      <c r="FTS1" s="10"/>
      <c r="FTT1" s="10"/>
      <c r="FTU1" s="10"/>
      <c r="FTV1" s="10"/>
      <c r="FTW1" s="10"/>
      <c r="FTX1" s="10"/>
      <c r="FTY1" s="10"/>
      <c r="FTZ1" s="10"/>
      <c r="FUA1" s="10"/>
      <c r="FUB1" s="10"/>
      <c r="FUC1" s="10"/>
      <c r="FUD1" s="10"/>
      <c r="FUE1" s="10"/>
      <c r="FUF1" s="10"/>
      <c r="FUG1" s="10"/>
      <c r="FUH1" s="10"/>
      <c r="FUI1" s="10"/>
      <c r="FUJ1" s="10"/>
      <c r="FUK1" s="10"/>
      <c r="FUL1" s="10"/>
      <c r="FUM1" s="10"/>
      <c r="FUN1" s="10"/>
      <c r="FUO1" s="10"/>
      <c r="FUP1" s="10"/>
      <c r="FUQ1" s="10"/>
      <c r="FUR1" s="10"/>
      <c r="FUS1" s="10"/>
      <c r="FUT1" s="10"/>
      <c r="FUU1" s="10"/>
      <c r="FUV1" s="10"/>
      <c r="FUW1" s="10"/>
      <c r="FUX1" s="10"/>
      <c r="FUY1" s="10"/>
      <c r="FUZ1" s="10"/>
      <c r="FVA1" s="10"/>
      <c r="FVB1" s="10"/>
      <c r="FVC1" s="10"/>
      <c r="FVD1" s="10"/>
      <c r="FVE1" s="10"/>
      <c r="FVF1" s="10"/>
      <c r="FVG1" s="10"/>
      <c r="FVH1" s="10"/>
      <c r="FVI1" s="10"/>
      <c r="FVJ1" s="10"/>
      <c r="FVK1" s="10"/>
      <c r="FVL1" s="10"/>
      <c r="FVM1" s="10"/>
      <c r="FVN1" s="10"/>
      <c r="FVO1" s="10"/>
      <c r="FVP1" s="10"/>
      <c r="FVQ1" s="10"/>
      <c r="FVR1" s="10"/>
      <c r="FVS1" s="10"/>
      <c r="FVT1" s="10"/>
      <c r="FVU1" s="10"/>
      <c r="FVV1" s="10"/>
      <c r="FVW1" s="10"/>
      <c r="FVX1" s="10"/>
      <c r="FVY1" s="10"/>
      <c r="FVZ1" s="10"/>
      <c r="FWA1" s="10"/>
      <c r="FWB1" s="10"/>
      <c r="FWC1" s="10"/>
      <c r="FWD1" s="10"/>
      <c r="FWE1" s="10"/>
      <c r="FWF1" s="10"/>
      <c r="FWG1" s="10"/>
      <c r="FWH1" s="10"/>
      <c r="FWI1" s="10"/>
      <c r="FWJ1" s="10"/>
      <c r="FWK1" s="10"/>
      <c r="FWL1" s="10"/>
      <c r="FWM1" s="10"/>
      <c r="FWN1" s="10"/>
      <c r="FWO1" s="10"/>
      <c r="FWP1" s="10"/>
      <c r="FWQ1" s="10"/>
      <c r="FWR1" s="10"/>
      <c r="FWS1" s="10"/>
      <c r="FWT1" s="10"/>
      <c r="FWU1" s="10"/>
      <c r="FWV1" s="10"/>
      <c r="FWW1" s="10"/>
      <c r="FWX1" s="10"/>
      <c r="FWY1" s="10"/>
      <c r="FWZ1" s="10"/>
      <c r="FXA1" s="10"/>
      <c r="FXB1" s="10"/>
      <c r="FXC1" s="10"/>
      <c r="FXD1" s="10"/>
      <c r="FXE1" s="10"/>
      <c r="FXF1" s="10"/>
      <c r="FXG1" s="10"/>
      <c r="FXH1" s="10"/>
      <c r="FXI1" s="10"/>
      <c r="FXJ1" s="10"/>
      <c r="FXK1" s="10"/>
      <c r="FXL1" s="10"/>
      <c r="FXM1" s="10"/>
      <c r="FXN1" s="10"/>
      <c r="FXO1" s="10"/>
      <c r="FXP1" s="10"/>
      <c r="FXQ1" s="10"/>
      <c r="FXR1" s="10"/>
      <c r="FXS1" s="10"/>
      <c r="FXT1" s="10"/>
      <c r="FXU1" s="10"/>
      <c r="FXV1" s="10"/>
      <c r="FXW1" s="10"/>
      <c r="FXX1" s="10"/>
      <c r="FXY1" s="10"/>
      <c r="FXZ1" s="10"/>
      <c r="FYA1" s="10"/>
      <c r="FYB1" s="10"/>
      <c r="FYC1" s="10"/>
      <c r="FYD1" s="10"/>
      <c r="FYE1" s="10"/>
      <c r="FYF1" s="10"/>
      <c r="FYG1" s="10"/>
      <c r="FYH1" s="10"/>
      <c r="FYI1" s="10"/>
      <c r="FYJ1" s="10"/>
      <c r="FYK1" s="10"/>
      <c r="FYL1" s="10"/>
      <c r="FYM1" s="10"/>
      <c r="FYN1" s="10"/>
      <c r="FYO1" s="10"/>
      <c r="FYP1" s="10"/>
      <c r="FYQ1" s="10"/>
      <c r="FYR1" s="10"/>
      <c r="FYS1" s="10"/>
      <c r="FYT1" s="10"/>
      <c r="FYU1" s="10"/>
      <c r="FYV1" s="10"/>
      <c r="FYW1" s="10"/>
      <c r="FYX1" s="10"/>
      <c r="FYY1" s="10"/>
      <c r="FYZ1" s="10"/>
      <c r="FZA1" s="10"/>
      <c r="FZB1" s="10"/>
      <c r="FZC1" s="10"/>
      <c r="FZD1" s="10"/>
      <c r="FZE1" s="10"/>
      <c r="FZF1" s="10"/>
      <c r="FZG1" s="10"/>
      <c r="FZH1" s="10"/>
      <c r="FZI1" s="10"/>
      <c r="FZJ1" s="10"/>
      <c r="FZK1" s="10"/>
      <c r="FZL1" s="10"/>
      <c r="FZM1" s="10"/>
      <c r="FZN1" s="10"/>
      <c r="FZO1" s="10"/>
      <c r="FZP1" s="10"/>
      <c r="FZQ1" s="10"/>
      <c r="FZR1" s="10"/>
      <c r="FZS1" s="10"/>
      <c r="FZT1" s="10"/>
      <c r="FZU1" s="10"/>
      <c r="FZV1" s="10"/>
      <c r="FZW1" s="10"/>
      <c r="FZX1" s="10"/>
      <c r="FZY1" s="10"/>
      <c r="FZZ1" s="10"/>
      <c r="GAA1" s="10"/>
      <c r="GAB1" s="10"/>
      <c r="GAC1" s="10"/>
      <c r="GAD1" s="10"/>
      <c r="GAE1" s="10"/>
      <c r="GAF1" s="10"/>
      <c r="GAG1" s="10"/>
      <c r="GAH1" s="10"/>
      <c r="GAI1" s="10"/>
      <c r="GAJ1" s="10"/>
      <c r="GAK1" s="10"/>
      <c r="GAL1" s="10"/>
      <c r="GAM1" s="10"/>
      <c r="GAN1" s="10"/>
      <c r="GAO1" s="10"/>
      <c r="GAP1" s="10"/>
      <c r="GAQ1" s="10"/>
      <c r="GAR1" s="10"/>
      <c r="GAS1" s="10"/>
      <c r="GAT1" s="10"/>
      <c r="GAU1" s="10"/>
      <c r="GAV1" s="10"/>
      <c r="GAW1" s="10"/>
      <c r="GAX1" s="10"/>
      <c r="GAY1" s="10"/>
      <c r="GAZ1" s="10"/>
      <c r="GBA1" s="10"/>
      <c r="GBB1" s="10"/>
      <c r="GBC1" s="10"/>
      <c r="GBD1" s="10"/>
      <c r="GBE1" s="10"/>
      <c r="GBF1" s="10"/>
      <c r="GBG1" s="10"/>
      <c r="GBH1" s="10"/>
      <c r="GBI1" s="10"/>
      <c r="GBJ1" s="10"/>
      <c r="GBK1" s="10"/>
      <c r="GBL1" s="10"/>
      <c r="GBM1" s="10"/>
      <c r="GBN1" s="10"/>
      <c r="GBO1" s="10"/>
      <c r="GBP1" s="10"/>
      <c r="GBQ1" s="10"/>
      <c r="GBR1" s="10"/>
      <c r="GBS1" s="10"/>
      <c r="GBT1" s="10"/>
      <c r="GBU1" s="10"/>
      <c r="GBV1" s="10"/>
      <c r="GBW1" s="10"/>
      <c r="GBX1" s="10"/>
      <c r="GBY1" s="10"/>
      <c r="GBZ1" s="10"/>
      <c r="GCA1" s="10"/>
      <c r="GCB1" s="10"/>
      <c r="GCC1" s="10"/>
      <c r="GCD1" s="10"/>
      <c r="GCE1" s="10"/>
      <c r="GCF1" s="10"/>
      <c r="GCG1" s="10"/>
      <c r="GCH1" s="10"/>
      <c r="GCI1" s="10"/>
      <c r="GCJ1" s="10"/>
      <c r="GCK1" s="10"/>
      <c r="GCL1" s="10"/>
      <c r="GCM1" s="10"/>
      <c r="GCN1" s="10"/>
      <c r="GCO1" s="10"/>
      <c r="GCP1" s="10"/>
      <c r="GCQ1" s="10"/>
      <c r="GCR1" s="10"/>
      <c r="GCS1" s="10"/>
      <c r="GCT1" s="10"/>
      <c r="GCU1" s="10"/>
      <c r="GCV1" s="10"/>
      <c r="GCW1" s="10"/>
      <c r="GCX1" s="10"/>
      <c r="GCY1" s="10"/>
      <c r="GCZ1" s="10"/>
      <c r="GDA1" s="10"/>
      <c r="GDB1" s="10"/>
      <c r="GDC1" s="10"/>
      <c r="GDD1" s="10"/>
      <c r="GDE1" s="10"/>
      <c r="GDF1" s="10"/>
      <c r="GDG1" s="10"/>
      <c r="GDH1" s="10"/>
      <c r="GDI1" s="10"/>
      <c r="GDJ1" s="10"/>
      <c r="GDK1" s="10"/>
      <c r="GDL1" s="10"/>
      <c r="GDM1" s="10"/>
      <c r="GDN1" s="10"/>
      <c r="GDO1" s="10"/>
      <c r="GDP1" s="10"/>
      <c r="GDQ1" s="10"/>
      <c r="GDR1" s="10"/>
      <c r="GDS1" s="10"/>
      <c r="GDT1" s="10"/>
      <c r="GDU1" s="10"/>
      <c r="GDV1" s="10"/>
      <c r="GDW1" s="10"/>
      <c r="GDX1" s="10"/>
      <c r="GDY1" s="10"/>
      <c r="GDZ1" s="10"/>
      <c r="GEA1" s="10"/>
      <c r="GEB1" s="10"/>
      <c r="GEC1" s="10"/>
      <c r="GED1" s="10"/>
      <c r="GEE1" s="10"/>
      <c r="GEF1" s="10"/>
      <c r="GEG1" s="10"/>
      <c r="GEH1" s="10"/>
      <c r="GEI1" s="10"/>
      <c r="GEJ1" s="10"/>
      <c r="GEK1" s="10"/>
      <c r="GEL1" s="10"/>
      <c r="GEM1" s="10"/>
      <c r="GEN1" s="10"/>
      <c r="GEO1" s="10"/>
      <c r="GEP1" s="10"/>
      <c r="GEQ1" s="10"/>
      <c r="GER1" s="10"/>
      <c r="GES1" s="10"/>
      <c r="GET1" s="10"/>
      <c r="GEU1" s="10"/>
      <c r="GEV1" s="10"/>
      <c r="GEW1" s="10"/>
      <c r="GEX1" s="10"/>
      <c r="GEY1" s="10"/>
      <c r="GEZ1" s="10"/>
      <c r="GFA1" s="10"/>
      <c r="GFB1" s="10"/>
      <c r="GFC1" s="10"/>
      <c r="GFD1" s="10"/>
      <c r="GFE1" s="10"/>
      <c r="GFF1" s="10"/>
      <c r="GFG1" s="10"/>
      <c r="GFH1" s="10"/>
      <c r="GFI1" s="10"/>
      <c r="GFJ1" s="10"/>
      <c r="GFK1" s="10"/>
      <c r="GFL1" s="10"/>
      <c r="GFM1" s="10"/>
      <c r="GFN1" s="10"/>
      <c r="GFO1" s="10"/>
      <c r="GFP1" s="10"/>
      <c r="GFQ1" s="10"/>
      <c r="GFR1" s="10"/>
      <c r="GFS1" s="10"/>
      <c r="GFT1" s="10"/>
      <c r="GFU1" s="10"/>
      <c r="GFV1" s="10"/>
      <c r="GFW1" s="10"/>
      <c r="GFX1" s="10"/>
      <c r="GFY1" s="10"/>
      <c r="GFZ1" s="10"/>
      <c r="GGA1" s="10"/>
      <c r="GGB1" s="10"/>
      <c r="GGC1" s="10"/>
      <c r="GGD1" s="10"/>
      <c r="GGE1" s="10"/>
      <c r="GGF1" s="10"/>
      <c r="GGG1" s="10"/>
      <c r="GGH1" s="10"/>
      <c r="GGI1" s="10"/>
      <c r="GGJ1" s="10"/>
      <c r="GGK1" s="10"/>
      <c r="GGL1" s="10"/>
      <c r="GGM1" s="10"/>
      <c r="GGN1" s="10"/>
      <c r="GGO1" s="10"/>
      <c r="GGP1" s="10"/>
      <c r="GGQ1" s="10"/>
      <c r="GGR1" s="10"/>
      <c r="GGS1" s="10"/>
      <c r="GGT1" s="10"/>
      <c r="GGU1" s="10"/>
      <c r="GGV1" s="10"/>
      <c r="GGW1" s="10"/>
      <c r="GGX1" s="10"/>
      <c r="GGY1" s="10"/>
      <c r="GGZ1" s="10"/>
      <c r="GHA1" s="10"/>
      <c r="GHB1" s="10"/>
      <c r="GHC1" s="10"/>
      <c r="GHD1" s="10"/>
      <c r="GHE1" s="10"/>
      <c r="GHF1" s="10"/>
      <c r="GHG1" s="10"/>
      <c r="GHH1" s="10"/>
      <c r="GHI1" s="10"/>
      <c r="GHJ1" s="10"/>
      <c r="GHK1" s="10"/>
      <c r="GHL1" s="10"/>
      <c r="GHM1" s="10"/>
      <c r="GHN1" s="10"/>
      <c r="GHO1" s="10"/>
      <c r="GHP1" s="10"/>
      <c r="GHQ1" s="10"/>
      <c r="GHR1" s="10"/>
      <c r="GHS1" s="10"/>
      <c r="GHT1" s="10"/>
      <c r="GHU1" s="10"/>
      <c r="GHV1" s="10"/>
      <c r="GHW1" s="10"/>
      <c r="GHX1" s="10"/>
      <c r="GHY1" s="10"/>
      <c r="GHZ1" s="10"/>
      <c r="GIA1" s="10"/>
      <c r="GIB1" s="10"/>
      <c r="GIC1" s="10"/>
      <c r="GID1" s="10"/>
      <c r="GIE1" s="10"/>
      <c r="GIF1" s="10"/>
      <c r="GIG1" s="10"/>
      <c r="GIH1" s="10"/>
      <c r="GII1" s="10"/>
      <c r="GIJ1" s="10"/>
      <c r="GIK1" s="10"/>
      <c r="GIL1" s="10"/>
      <c r="GIM1" s="10"/>
      <c r="GIN1" s="10"/>
      <c r="GIO1" s="10"/>
      <c r="GIP1" s="10"/>
      <c r="GIQ1" s="10"/>
      <c r="GIR1" s="10"/>
      <c r="GIS1" s="10"/>
      <c r="GIT1" s="10"/>
      <c r="GIU1" s="10"/>
      <c r="GIV1" s="10"/>
      <c r="GIW1" s="10"/>
      <c r="GIX1" s="10"/>
      <c r="GIY1" s="10"/>
      <c r="GIZ1" s="10"/>
      <c r="GJA1" s="10"/>
      <c r="GJB1" s="10"/>
      <c r="GJC1" s="10"/>
      <c r="GJD1" s="10"/>
      <c r="GJE1" s="10"/>
      <c r="GJF1" s="10"/>
      <c r="GJG1" s="10"/>
      <c r="GJH1" s="10"/>
      <c r="GJI1" s="10"/>
      <c r="GJJ1" s="10"/>
      <c r="GJK1" s="10"/>
      <c r="GJL1" s="10"/>
      <c r="GJM1" s="10"/>
      <c r="GJN1" s="10"/>
      <c r="GJO1" s="10"/>
      <c r="GJP1" s="10"/>
      <c r="GJQ1" s="10"/>
      <c r="GJR1" s="10"/>
      <c r="GJS1" s="10"/>
      <c r="GJT1" s="10"/>
      <c r="GJU1" s="10"/>
      <c r="GJV1" s="10"/>
      <c r="GJW1" s="10"/>
      <c r="GJX1" s="10"/>
      <c r="GJY1" s="10"/>
      <c r="GJZ1" s="10"/>
      <c r="GKA1" s="10"/>
      <c r="GKB1" s="10"/>
      <c r="GKC1" s="10"/>
      <c r="GKD1" s="10"/>
      <c r="GKE1" s="10"/>
      <c r="GKF1" s="10"/>
      <c r="GKG1" s="10"/>
      <c r="GKH1" s="10"/>
      <c r="GKI1" s="10"/>
      <c r="GKJ1" s="10"/>
      <c r="GKK1" s="10"/>
      <c r="GKL1" s="10"/>
      <c r="GKM1" s="10"/>
      <c r="GKN1" s="10"/>
      <c r="GKO1" s="10"/>
      <c r="GKP1" s="10"/>
      <c r="GKQ1" s="10"/>
      <c r="GKR1" s="10"/>
      <c r="GKS1" s="10"/>
      <c r="GKT1" s="10"/>
      <c r="GKU1" s="10"/>
      <c r="GKV1" s="10"/>
      <c r="GKW1" s="10"/>
      <c r="GKX1" s="10"/>
      <c r="GKY1" s="10"/>
      <c r="GKZ1" s="10"/>
      <c r="GLA1" s="10"/>
      <c r="GLB1" s="10"/>
      <c r="GLC1" s="10"/>
      <c r="GLD1" s="10"/>
      <c r="GLE1" s="10"/>
      <c r="GLF1" s="10"/>
      <c r="GLG1" s="10"/>
      <c r="GLH1" s="10"/>
      <c r="GLI1" s="10"/>
      <c r="GLJ1" s="10"/>
      <c r="GLK1" s="10"/>
      <c r="GLL1" s="10"/>
      <c r="GLM1" s="10"/>
      <c r="GLN1" s="10"/>
      <c r="GLO1" s="10"/>
      <c r="GLP1" s="10"/>
      <c r="GLQ1" s="10"/>
      <c r="GLR1" s="10"/>
      <c r="GLS1" s="10"/>
      <c r="GLT1" s="10"/>
      <c r="GLU1" s="10"/>
      <c r="GLV1" s="10"/>
      <c r="GLW1" s="10"/>
      <c r="GLX1" s="10"/>
      <c r="GLY1" s="10"/>
      <c r="GLZ1" s="10"/>
      <c r="GMA1" s="10"/>
      <c r="GMB1" s="10"/>
      <c r="GMC1" s="10"/>
      <c r="GMD1" s="10"/>
      <c r="GME1" s="10"/>
      <c r="GMF1" s="10"/>
      <c r="GMG1" s="10"/>
      <c r="GMH1" s="10"/>
      <c r="GMI1" s="10"/>
      <c r="GMJ1" s="10"/>
      <c r="GMK1" s="10"/>
      <c r="GML1" s="10"/>
      <c r="GMM1" s="10"/>
      <c r="GMN1" s="10"/>
      <c r="GMO1" s="10"/>
      <c r="GMP1" s="10"/>
      <c r="GMQ1" s="10"/>
      <c r="GMR1" s="10"/>
      <c r="GMS1" s="10"/>
      <c r="GMT1" s="10"/>
      <c r="GMU1" s="10"/>
      <c r="GMV1" s="10"/>
      <c r="GMW1" s="10"/>
      <c r="GMX1" s="10"/>
      <c r="GMY1" s="10"/>
      <c r="GMZ1" s="10"/>
      <c r="GNA1" s="10"/>
      <c r="GNB1" s="10"/>
      <c r="GNC1" s="10"/>
      <c r="GND1" s="10"/>
      <c r="GNE1" s="10"/>
      <c r="GNF1" s="10"/>
      <c r="GNG1" s="10"/>
      <c r="GNH1" s="10"/>
      <c r="GNI1" s="10"/>
      <c r="GNJ1" s="10"/>
      <c r="GNK1" s="10"/>
      <c r="GNL1" s="10"/>
      <c r="GNM1" s="10"/>
      <c r="GNN1" s="10"/>
      <c r="GNO1" s="10"/>
      <c r="GNP1" s="10"/>
      <c r="GNQ1" s="10"/>
      <c r="GNR1" s="10"/>
      <c r="GNS1" s="10"/>
      <c r="GNT1" s="10"/>
      <c r="GNU1" s="10"/>
      <c r="GNV1" s="10"/>
      <c r="GNW1" s="10"/>
      <c r="GNX1" s="10"/>
      <c r="GNY1" s="10"/>
      <c r="GNZ1" s="10"/>
      <c r="GOA1" s="10"/>
      <c r="GOB1" s="10"/>
      <c r="GOC1" s="10"/>
      <c r="GOD1" s="10"/>
      <c r="GOE1" s="10"/>
      <c r="GOF1" s="10"/>
      <c r="GOG1" s="10"/>
      <c r="GOH1" s="10"/>
      <c r="GOI1" s="10"/>
      <c r="GOJ1" s="10"/>
      <c r="GOK1" s="10"/>
      <c r="GOL1" s="10"/>
      <c r="GOM1" s="10"/>
      <c r="GON1" s="10"/>
      <c r="GOO1" s="10"/>
      <c r="GOP1" s="10"/>
      <c r="GOQ1" s="10"/>
      <c r="GOR1" s="10"/>
      <c r="GOS1" s="10"/>
      <c r="GOT1" s="10"/>
      <c r="GOU1" s="10"/>
      <c r="GOV1" s="10"/>
      <c r="GOW1" s="10"/>
      <c r="GOX1" s="10"/>
      <c r="GOY1" s="10"/>
      <c r="GOZ1" s="10"/>
      <c r="GPA1" s="10"/>
      <c r="GPB1" s="10"/>
      <c r="GPC1" s="10"/>
      <c r="GPD1" s="10"/>
      <c r="GPE1" s="10"/>
      <c r="GPF1" s="10"/>
      <c r="GPG1" s="10"/>
      <c r="GPH1" s="10"/>
      <c r="GPI1" s="10"/>
      <c r="GPJ1" s="10"/>
      <c r="GPK1" s="10"/>
      <c r="GPL1" s="10"/>
      <c r="GPM1" s="10"/>
      <c r="GPN1" s="10"/>
      <c r="GPO1" s="10"/>
      <c r="GPP1" s="10"/>
      <c r="GPQ1" s="10"/>
      <c r="GPR1" s="10"/>
      <c r="GPS1" s="10"/>
      <c r="GPT1" s="10"/>
      <c r="GPU1" s="10"/>
      <c r="GPV1" s="10"/>
      <c r="GPW1" s="10"/>
      <c r="GPX1" s="10"/>
      <c r="GPY1" s="10"/>
      <c r="GPZ1" s="10"/>
      <c r="GQA1" s="10"/>
      <c r="GQB1" s="10"/>
      <c r="GQC1" s="10"/>
      <c r="GQD1" s="10"/>
      <c r="GQE1" s="10"/>
      <c r="GQF1" s="10"/>
      <c r="GQG1" s="10"/>
      <c r="GQH1" s="10"/>
      <c r="GQI1" s="10"/>
      <c r="GQJ1" s="10"/>
      <c r="GQK1" s="10"/>
      <c r="GQL1" s="10"/>
      <c r="GQM1" s="10"/>
      <c r="GQN1" s="10"/>
      <c r="GQO1" s="10"/>
      <c r="GQP1" s="10"/>
      <c r="GQQ1" s="10"/>
      <c r="GQR1" s="10"/>
      <c r="GQS1" s="10"/>
      <c r="GQT1" s="10"/>
      <c r="GQU1" s="10"/>
      <c r="GQV1" s="10"/>
      <c r="GQW1" s="10"/>
      <c r="GQX1" s="10"/>
      <c r="GQY1" s="10"/>
      <c r="GQZ1" s="10"/>
      <c r="GRA1" s="10"/>
      <c r="GRB1" s="10"/>
      <c r="GRC1" s="10"/>
      <c r="GRD1" s="10"/>
      <c r="GRE1" s="10"/>
      <c r="GRF1" s="10"/>
      <c r="GRG1" s="10"/>
      <c r="GRH1" s="10"/>
      <c r="GRI1" s="10"/>
      <c r="GRJ1" s="10"/>
      <c r="GRK1" s="10"/>
      <c r="GRL1" s="10"/>
      <c r="GRM1" s="10"/>
      <c r="GRN1" s="10"/>
      <c r="GRO1" s="10"/>
      <c r="GRP1" s="10"/>
      <c r="GRQ1" s="10"/>
      <c r="GRR1" s="10"/>
      <c r="GRS1" s="10"/>
      <c r="GRT1" s="10"/>
      <c r="GRU1" s="10"/>
      <c r="GRV1" s="10"/>
      <c r="GRW1" s="10"/>
      <c r="GRX1" s="10"/>
      <c r="GRY1" s="10"/>
      <c r="GRZ1" s="10"/>
      <c r="GSA1" s="10"/>
      <c r="GSB1" s="10"/>
      <c r="GSC1" s="10"/>
      <c r="GSD1" s="10"/>
      <c r="GSE1" s="10"/>
      <c r="GSF1" s="10"/>
      <c r="GSG1" s="10"/>
      <c r="GSH1" s="10"/>
      <c r="GSI1" s="10"/>
      <c r="GSJ1" s="10"/>
      <c r="GSK1" s="10"/>
      <c r="GSL1" s="10"/>
      <c r="GSM1" s="10"/>
      <c r="GSN1" s="10"/>
      <c r="GSO1" s="10"/>
      <c r="GSP1" s="10"/>
      <c r="GSQ1" s="10"/>
      <c r="GSR1" s="10"/>
      <c r="GSS1" s="10"/>
      <c r="GST1" s="10"/>
      <c r="GSU1" s="10"/>
      <c r="GSV1" s="10"/>
      <c r="GSW1" s="10"/>
      <c r="GSX1" s="10"/>
      <c r="GSY1" s="10"/>
      <c r="GSZ1" s="10"/>
      <c r="GTA1" s="10"/>
      <c r="GTB1" s="10"/>
      <c r="GTC1" s="10"/>
      <c r="GTD1" s="10"/>
      <c r="GTE1" s="10"/>
      <c r="GTF1" s="10"/>
      <c r="GTG1" s="10"/>
      <c r="GTH1" s="10"/>
      <c r="GTI1" s="10"/>
      <c r="GTJ1" s="10"/>
      <c r="GTK1" s="10"/>
      <c r="GTL1" s="10"/>
      <c r="GTM1" s="10"/>
      <c r="GTN1" s="10"/>
      <c r="GTO1" s="10"/>
      <c r="GTP1" s="10"/>
      <c r="GTQ1" s="10"/>
      <c r="GTR1" s="10"/>
      <c r="GTS1" s="10"/>
      <c r="GTT1" s="10"/>
      <c r="GTU1" s="10"/>
      <c r="GTV1" s="10"/>
      <c r="GTW1" s="10"/>
      <c r="GTX1" s="10"/>
      <c r="GTY1" s="10"/>
      <c r="GTZ1" s="10"/>
      <c r="GUA1" s="10"/>
      <c r="GUB1" s="10"/>
      <c r="GUC1" s="10"/>
      <c r="GUD1" s="10"/>
      <c r="GUE1" s="10"/>
      <c r="GUF1" s="10"/>
      <c r="GUG1" s="10"/>
      <c r="GUH1" s="10"/>
      <c r="GUI1" s="10"/>
      <c r="GUJ1" s="10"/>
      <c r="GUK1" s="10"/>
      <c r="GUL1" s="10"/>
      <c r="GUM1" s="10"/>
      <c r="GUN1" s="10"/>
      <c r="GUO1" s="10"/>
      <c r="GUP1" s="10"/>
      <c r="GUQ1" s="10"/>
      <c r="GUR1" s="10"/>
      <c r="GUS1" s="10"/>
      <c r="GUT1" s="10"/>
      <c r="GUU1" s="10"/>
      <c r="GUV1" s="10"/>
      <c r="GUW1" s="10"/>
      <c r="GUX1" s="10"/>
      <c r="GUY1" s="10"/>
      <c r="GUZ1" s="10"/>
      <c r="GVA1" s="10"/>
      <c r="GVB1" s="10"/>
      <c r="GVC1" s="10"/>
      <c r="GVD1" s="10"/>
      <c r="GVE1" s="10"/>
      <c r="GVF1" s="10"/>
      <c r="GVG1" s="10"/>
      <c r="GVH1" s="10"/>
      <c r="GVI1" s="10"/>
      <c r="GVJ1" s="10"/>
      <c r="GVK1" s="10"/>
      <c r="GVL1" s="10"/>
      <c r="GVM1" s="10"/>
      <c r="GVN1" s="10"/>
      <c r="GVO1" s="10"/>
      <c r="GVP1" s="10"/>
      <c r="GVQ1" s="10"/>
      <c r="GVR1" s="10"/>
      <c r="GVS1" s="10"/>
      <c r="GVT1" s="10"/>
      <c r="GVU1" s="10"/>
      <c r="GVV1" s="10"/>
      <c r="GVW1" s="10"/>
      <c r="GVX1" s="10"/>
      <c r="GVY1" s="10"/>
      <c r="GVZ1" s="10"/>
      <c r="GWA1" s="10"/>
      <c r="GWB1" s="10"/>
      <c r="GWC1" s="10"/>
      <c r="GWD1" s="10"/>
      <c r="GWE1" s="10"/>
      <c r="GWF1" s="10"/>
      <c r="GWG1" s="10"/>
      <c r="GWH1" s="10"/>
      <c r="GWI1" s="10"/>
      <c r="GWJ1" s="10"/>
      <c r="GWK1" s="10"/>
      <c r="GWL1" s="10"/>
      <c r="GWM1" s="10"/>
      <c r="GWN1" s="10"/>
      <c r="GWO1" s="10"/>
      <c r="GWP1" s="10"/>
      <c r="GWQ1" s="10"/>
      <c r="GWR1" s="10"/>
      <c r="GWS1" s="10"/>
      <c r="GWT1" s="10"/>
      <c r="GWU1" s="10"/>
      <c r="GWV1" s="10"/>
      <c r="GWW1" s="10"/>
      <c r="GWX1" s="10"/>
      <c r="GWY1" s="10"/>
      <c r="GWZ1" s="10"/>
      <c r="GXA1" s="10"/>
      <c r="GXB1" s="10"/>
      <c r="GXC1" s="10"/>
      <c r="GXD1" s="10"/>
      <c r="GXE1" s="10"/>
      <c r="GXF1" s="10"/>
      <c r="GXG1" s="10"/>
      <c r="GXH1" s="10"/>
      <c r="GXI1" s="10"/>
      <c r="GXJ1" s="10"/>
      <c r="GXK1" s="10"/>
      <c r="GXL1" s="10"/>
      <c r="GXM1" s="10"/>
      <c r="GXN1" s="10"/>
      <c r="GXO1" s="10"/>
      <c r="GXP1" s="10"/>
      <c r="GXQ1" s="10"/>
      <c r="GXR1" s="10"/>
      <c r="GXS1" s="10"/>
      <c r="GXT1" s="10"/>
      <c r="GXU1" s="10"/>
      <c r="GXV1" s="10"/>
      <c r="GXW1" s="10"/>
      <c r="GXX1" s="10"/>
      <c r="GXY1" s="10"/>
      <c r="GXZ1" s="10"/>
      <c r="GYA1" s="10"/>
      <c r="GYB1" s="10"/>
      <c r="GYC1" s="10"/>
      <c r="GYD1" s="10"/>
      <c r="GYE1" s="10"/>
      <c r="GYF1" s="10"/>
      <c r="GYG1" s="10"/>
      <c r="GYH1" s="10"/>
      <c r="GYI1" s="10"/>
      <c r="GYJ1" s="10"/>
      <c r="GYK1" s="10"/>
      <c r="GYL1" s="10"/>
      <c r="GYM1" s="10"/>
      <c r="GYN1" s="10"/>
      <c r="GYO1" s="10"/>
      <c r="GYP1" s="10"/>
      <c r="GYQ1" s="10"/>
      <c r="GYR1" s="10"/>
      <c r="GYS1" s="10"/>
      <c r="GYT1" s="10"/>
      <c r="GYU1" s="10"/>
      <c r="GYV1" s="10"/>
      <c r="GYW1" s="10"/>
      <c r="GYX1" s="10"/>
      <c r="GYY1" s="10"/>
      <c r="GYZ1" s="10"/>
      <c r="GZA1" s="10"/>
      <c r="GZB1" s="10"/>
      <c r="GZC1" s="10"/>
      <c r="GZD1" s="10"/>
      <c r="GZE1" s="10"/>
      <c r="GZF1" s="10"/>
      <c r="GZG1" s="10"/>
      <c r="GZH1" s="10"/>
      <c r="GZI1" s="10"/>
      <c r="GZJ1" s="10"/>
      <c r="GZK1" s="10"/>
      <c r="GZL1" s="10"/>
      <c r="GZM1" s="10"/>
      <c r="GZN1" s="10"/>
      <c r="GZO1" s="10"/>
      <c r="GZP1" s="10"/>
      <c r="GZQ1" s="10"/>
      <c r="GZR1" s="10"/>
      <c r="GZS1" s="10"/>
      <c r="GZT1" s="10"/>
      <c r="GZU1" s="10"/>
      <c r="GZV1" s="10"/>
      <c r="GZW1" s="10"/>
      <c r="GZX1" s="10"/>
      <c r="GZY1" s="10"/>
      <c r="GZZ1" s="10"/>
      <c r="HAA1" s="10"/>
      <c r="HAB1" s="10"/>
      <c r="HAC1" s="10"/>
      <c r="HAD1" s="10"/>
      <c r="HAE1" s="10"/>
      <c r="HAF1" s="10"/>
      <c r="HAG1" s="10"/>
      <c r="HAH1" s="10"/>
      <c r="HAI1" s="10"/>
      <c r="HAJ1" s="10"/>
      <c r="HAK1" s="10"/>
      <c r="HAL1" s="10"/>
      <c r="HAM1" s="10"/>
      <c r="HAN1" s="10"/>
      <c r="HAO1" s="10"/>
      <c r="HAP1" s="10"/>
      <c r="HAQ1" s="10"/>
      <c r="HAR1" s="10"/>
      <c r="HAS1" s="10"/>
      <c r="HAT1" s="10"/>
      <c r="HAU1" s="10"/>
      <c r="HAV1" s="10"/>
      <c r="HAW1" s="10"/>
      <c r="HAX1" s="10"/>
      <c r="HAY1" s="10"/>
      <c r="HAZ1" s="10"/>
      <c r="HBA1" s="10"/>
      <c r="HBB1" s="10"/>
      <c r="HBC1" s="10"/>
      <c r="HBD1" s="10"/>
      <c r="HBE1" s="10"/>
      <c r="HBF1" s="10"/>
      <c r="HBG1" s="10"/>
      <c r="HBH1" s="10"/>
      <c r="HBI1" s="10"/>
      <c r="HBJ1" s="10"/>
      <c r="HBK1" s="10"/>
      <c r="HBL1" s="10"/>
      <c r="HBM1" s="10"/>
      <c r="HBN1" s="10"/>
      <c r="HBO1" s="10"/>
      <c r="HBP1" s="10"/>
      <c r="HBQ1" s="10"/>
      <c r="HBR1" s="10"/>
      <c r="HBS1" s="10"/>
      <c r="HBT1" s="10"/>
      <c r="HBU1" s="10"/>
      <c r="HBV1" s="10"/>
      <c r="HBW1" s="10"/>
      <c r="HBX1" s="10"/>
      <c r="HBY1" s="10"/>
      <c r="HBZ1" s="10"/>
      <c r="HCA1" s="10"/>
      <c r="HCB1" s="10"/>
      <c r="HCC1" s="10"/>
      <c r="HCD1" s="10"/>
      <c r="HCE1" s="10"/>
      <c r="HCF1" s="10"/>
      <c r="HCG1" s="10"/>
      <c r="HCH1" s="10"/>
      <c r="HCI1" s="10"/>
      <c r="HCJ1" s="10"/>
      <c r="HCK1" s="10"/>
      <c r="HCL1" s="10"/>
      <c r="HCM1" s="10"/>
      <c r="HCN1" s="10"/>
      <c r="HCO1" s="10"/>
      <c r="HCP1" s="10"/>
      <c r="HCQ1" s="10"/>
      <c r="HCR1" s="10"/>
      <c r="HCS1" s="10"/>
      <c r="HCT1" s="10"/>
      <c r="HCU1" s="10"/>
      <c r="HCV1" s="10"/>
      <c r="HCW1" s="10"/>
      <c r="HCX1" s="10"/>
      <c r="HCY1" s="10"/>
      <c r="HCZ1" s="10"/>
      <c r="HDA1" s="10"/>
      <c r="HDB1" s="10"/>
      <c r="HDC1" s="10"/>
      <c r="HDD1" s="10"/>
      <c r="HDE1" s="10"/>
      <c r="HDF1" s="10"/>
      <c r="HDG1" s="10"/>
      <c r="HDH1" s="10"/>
      <c r="HDI1" s="10"/>
      <c r="HDJ1" s="10"/>
      <c r="HDK1" s="10"/>
      <c r="HDL1" s="10"/>
      <c r="HDM1" s="10"/>
      <c r="HDN1" s="10"/>
      <c r="HDO1" s="10"/>
      <c r="HDP1" s="10"/>
      <c r="HDQ1" s="10"/>
      <c r="HDR1" s="10"/>
      <c r="HDS1" s="10"/>
      <c r="HDT1" s="10"/>
      <c r="HDU1" s="10"/>
      <c r="HDV1" s="10"/>
      <c r="HDW1" s="10"/>
      <c r="HDX1" s="10"/>
      <c r="HDY1" s="10"/>
      <c r="HDZ1" s="10"/>
      <c r="HEA1" s="10"/>
      <c r="HEB1" s="10"/>
      <c r="HEC1" s="10"/>
      <c r="HED1" s="10"/>
      <c r="HEE1" s="10"/>
      <c r="HEF1" s="10"/>
      <c r="HEG1" s="10"/>
      <c r="HEH1" s="10"/>
      <c r="HEI1" s="10"/>
      <c r="HEJ1" s="10"/>
      <c r="HEK1" s="10"/>
      <c r="HEL1" s="10"/>
      <c r="HEM1" s="10"/>
      <c r="HEN1" s="10"/>
      <c r="HEO1" s="10"/>
      <c r="HEP1" s="10"/>
      <c r="HEQ1" s="10"/>
      <c r="HER1" s="10"/>
      <c r="HES1" s="10"/>
      <c r="HET1" s="10"/>
      <c r="HEU1" s="10"/>
      <c r="HEV1" s="10"/>
      <c r="HEW1" s="10"/>
      <c r="HEX1" s="10"/>
      <c r="HEY1" s="10"/>
      <c r="HEZ1" s="10"/>
      <c r="HFA1" s="10"/>
      <c r="HFB1" s="10"/>
      <c r="HFC1" s="10"/>
      <c r="HFD1" s="10"/>
      <c r="HFE1" s="10"/>
      <c r="HFF1" s="10"/>
      <c r="HFG1" s="10"/>
      <c r="HFH1" s="10"/>
      <c r="HFI1" s="10"/>
      <c r="HFJ1" s="10"/>
      <c r="HFK1" s="10"/>
      <c r="HFL1" s="10"/>
      <c r="HFM1" s="10"/>
      <c r="HFN1" s="10"/>
      <c r="HFO1" s="10"/>
      <c r="HFP1" s="10"/>
      <c r="HFQ1" s="10"/>
      <c r="HFR1" s="10"/>
      <c r="HFS1" s="10"/>
      <c r="HFT1" s="10"/>
      <c r="HFU1" s="10"/>
      <c r="HFV1" s="10"/>
      <c r="HFW1" s="10"/>
      <c r="HFX1" s="10"/>
      <c r="HFY1" s="10"/>
      <c r="HFZ1" s="10"/>
      <c r="HGA1" s="10"/>
      <c r="HGB1" s="10"/>
      <c r="HGC1" s="10"/>
      <c r="HGD1" s="10"/>
      <c r="HGE1" s="10"/>
      <c r="HGF1" s="10"/>
      <c r="HGG1" s="10"/>
      <c r="HGH1" s="10"/>
      <c r="HGI1" s="10"/>
      <c r="HGJ1" s="10"/>
      <c r="HGK1" s="10"/>
      <c r="HGL1" s="10"/>
      <c r="HGM1" s="10"/>
      <c r="HGN1" s="10"/>
      <c r="HGO1" s="10"/>
      <c r="HGP1" s="10"/>
      <c r="HGQ1" s="10"/>
      <c r="HGR1" s="10"/>
      <c r="HGS1" s="10"/>
      <c r="HGT1" s="10"/>
      <c r="HGU1" s="10"/>
      <c r="HGV1" s="10"/>
      <c r="HGW1" s="10"/>
      <c r="HGX1" s="10"/>
      <c r="HGY1" s="10"/>
      <c r="HGZ1" s="10"/>
      <c r="HHA1" s="10"/>
      <c r="HHB1" s="10"/>
      <c r="HHC1" s="10"/>
      <c r="HHD1" s="10"/>
      <c r="HHE1" s="10"/>
      <c r="HHF1" s="10"/>
      <c r="HHG1" s="10"/>
      <c r="HHH1" s="10"/>
      <c r="HHI1" s="10"/>
      <c r="HHJ1" s="10"/>
      <c r="HHK1" s="10"/>
      <c r="HHL1" s="10"/>
      <c r="HHM1" s="10"/>
      <c r="HHN1" s="10"/>
      <c r="HHO1" s="10"/>
      <c r="HHP1" s="10"/>
      <c r="HHQ1" s="10"/>
      <c r="HHR1" s="10"/>
      <c r="HHS1" s="10"/>
      <c r="HHT1" s="10"/>
      <c r="HHU1" s="10"/>
      <c r="HHV1" s="10"/>
      <c r="HHW1" s="10"/>
      <c r="HHX1" s="10"/>
      <c r="HHY1" s="10"/>
      <c r="HHZ1" s="10"/>
      <c r="HIA1" s="10"/>
      <c r="HIB1" s="10"/>
      <c r="HIC1" s="10"/>
      <c r="HID1" s="10"/>
      <c r="HIE1" s="10"/>
      <c r="HIF1" s="10"/>
      <c r="HIG1" s="10"/>
      <c r="HIH1" s="10"/>
      <c r="HII1" s="10"/>
      <c r="HIJ1" s="10"/>
      <c r="HIK1" s="10"/>
      <c r="HIL1" s="10"/>
      <c r="HIM1" s="10"/>
      <c r="HIN1" s="10"/>
      <c r="HIO1" s="10"/>
      <c r="HIP1" s="10"/>
      <c r="HIQ1" s="10"/>
      <c r="HIR1" s="10"/>
      <c r="HIS1" s="10"/>
      <c r="HIT1" s="10"/>
      <c r="HIU1" s="10"/>
      <c r="HIV1" s="10"/>
      <c r="HIW1" s="10"/>
      <c r="HIX1" s="10"/>
      <c r="HIY1" s="10"/>
      <c r="HIZ1" s="10"/>
      <c r="HJA1" s="10"/>
      <c r="HJB1" s="10"/>
      <c r="HJC1" s="10"/>
      <c r="HJD1" s="10"/>
      <c r="HJE1" s="10"/>
      <c r="HJF1" s="10"/>
      <c r="HJG1" s="10"/>
      <c r="HJH1" s="10"/>
      <c r="HJI1" s="10"/>
      <c r="HJJ1" s="10"/>
      <c r="HJK1" s="10"/>
      <c r="HJL1" s="10"/>
      <c r="HJM1" s="10"/>
      <c r="HJN1" s="10"/>
      <c r="HJO1" s="10"/>
      <c r="HJP1" s="10"/>
      <c r="HJQ1" s="10"/>
      <c r="HJR1" s="10"/>
      <c r="HJS1" s="10"/>
      <c r="HJT1" s="10"/>
      <c r="HJU1" s="10"/>
      <c r="HJV1" s="10"/>
      <c r="HJW1" s="10"/>
      <c r="HJX1" s="10"/>
      <c r="HJY1" s="10"/>
      <c r="HJZ1" s="10"/>
      <c r="HKA1" s="10"/>
      <c r="HKB1" s="10"/>
      <c r="HKC1" s="10"/>
      <c r="HKD1" s="10"/>
      <c r="HKE1" s="10"/>
      <c r="HKF1" s="10"/>
      <c r="HKG1" s="10"/>
      <c r="HKH1" s="10"/>
      <c r="HKI1" s="10"/>
      <c r="HKJ1" s="10"/>
      <c r="HKK1" s="10"/>
      <c r="HKL1" s="10"/>
      <c r="HKM1" s="10"/>
      <c r="HKN1" s="10"/>
      <c r="HKO1" s="10"/>
      <c r="HKP1" s="10"/>
      <c r="HKQ1" s="10"/>
      <c r="HKR1" s="10"/>
      <c r="HKS1" s="10"/>
      <c r="HKT1" s="10"/>
      <c r="HKU1" s="10"/>
      <c r="HKV1" s="10"/>
      <c r="HKW1" s="10"/>
      <c r="HKX1" s="10"/>
      <c r="HKY1" s="10"/>
      <c r="HKZ1" s="10"/>
      <c r="HLA1" s="10"/>
      <c r="HLB1" s="10"/>
      <c r="HLC1" s="10"/>
      <c r="HLD1" s="10"/>
      <c r="HLE1" s="10"/>
      <c r="HLF1" s="10"/>
      <c r="HLG1" s="10"/>
      <c r="HLH1" s="10"/>
      <c r="HLI1" s="10"/>
      <c r="HLJ1" s="10"/>
      <c r="HLK1" s="10"/>
      <c r="HLL1" s="10"/>
      <c r="HLM1" s="10"/>
      <c r="HLN1" s="10"/>
      <c r="HLO1" s="10"/>
      <c r="HLP1" s="10"/>
      <c r="HLQ1" s="10"/>
      <c r="HLR1" s="10"/>
      <c r="HLS1" s="10"/>
      <c r="HLT1" s="10"/>
      <c r="HLU1" s="10"/>
      <c r="HLV1" s="10"/>
      <c r="HLW1" s="10"/>
      <c r="HLX1" s="10"/>
      <c r="HLY1" s="10"/>
      <c r="HLZ1" s="10"/>
      <c r="HMA1" s="10"/>
      <c r="HMB1" s="10"/>
      <c r="HMC1" s="10"/>
      <c r="HMD1" s="10"/>
      <c r="HME1" s="10"/>
      <c r="HMF1" s="10"/>
      <c r="HMG1" s="10"/>
      <c r="HMH1" s="10"/>
      <c r="HMI1" s="10"/>
      <c r="HMJ1" s="10"/>
      <c r="HMK1" s="10"/>
      <c r="HML1" s="10"/>
      <c r="HMM1" s="10"/>
      <c r="HMN1" s="10"/>
      <c r="HMO1" s="10"/>
      <c r="HMP1" s="10"/>
      <c r="HMQ1" s="10"/>
      <c r="HMR1" s="10"/>
      <c r="HMS1" s="10"/>
      <c r="HMT1" s="10"/>
      <c r="HMU1" s="10"/>
      <c r="HMV1" s="10"/>
      <c r="HMW1" s="10"/>
      <c r="HMX1" s="10"/>
      <c r="HMY1" s="10"/>
      <c r="HMZ1" s="10"/>
      <c r="HNA1" s="10"/>
      <c r="HNB1" s="10"/>
      <c r="HNC1" s="10"/>
      <c r="HND1" s="10"/>
      <c r="HNE1" s="10"/>
      <c r="HNF1" s="10"/>
      <c r="HNG1" s="10"/>
      <c r="HNH1" s="10"/>
      <c r="HNI1" s="10"/>
      <c r="HNJ1" s="10"/>
      <c r="HNK1" s="10"/>
      <c r="HNL1" s="10"/>
      <c r="HNM1" s="10"/>
      <c r="HNN1" s="10"/>
      <c r="HNO1" s="10"/>
      <c r="HNP1" s="10"/>
      <c r="HNQ1" s="10"/>
      <c r="HNR1" s="10"/>
      <c r="HNS1" s="10"/>
      <c r="HNT1" s="10"/>
      <c r="HNU1" s="10"/>
      <c r="HNV1" s="10"/>
      <c r="HNW1" s="10"/>
      <c r="HNX1" s="10"/>
      <c r="HNY1" s="10"/>
      <c r="HNZ1" s="10"/>
      <c r="HOA1" s="10"/>
      <c r="HOB1" s="10"/>
      <c r="HOC1" s="10"/>
      <c r="HOD1" s="10"/>
      <c r="HOE1" s="10"/>
      <c r="HOF1" s="10"/>
      <c r="HOG1" s="10"/>
      <c r="HOH1" s="10"/>
      <c r="HOI1" s="10"/>
      <c r="HOJ1" s="10"/>
      <c r="HOK1" s="10"/>
      <c r="HOL1" s="10"/>
      <c r="HOM1" s="10"/>
      <c r="HON1" s="10"/>
      <c r="HOO1" s="10"/>
      <c r="HOP1" s="10"/>
      <c r="HOQ1" s="10"/>
      <c r="HOR1" s="10"/>
      <c r="HOS1" s="10"/>
      <c r="HOT1" s="10"/>
      <c r="HOU1" s="10"/>
      <c r="HOV1" s="10"/>
      <c r="HOW1" s="10"/>
      <c r="HOX1" s="10"/>
      <c r="HOY1" s="10"/>
      <c r="HOZ1" s="10"/>
      <c r="HPA1" s="10"/>
      <c r="HPB1" s="10"/>
      <c r="HPC1" s="10"/>
      <c r="HPD1" s="10"/>
      <c r="HPE1" s="10"/>
      <c r="HPF1" s="10"/>
      <c r="HPG1" s="10"/>
      <c r="HPH1" s="10"/>
      <c r="HPI1" s="10"/>
      <c r="HPJ1" s="10"/>
      <c r="HPK1" s="10"/>
      <c r="HPL1" s="10"/>
      <c r="HPM1" s="10"/>
      <c r="HPN1" s="10"/>
      <c r="HPO1" s="10"/>
      <c r="HPP1" s="10"/>
      <c r="HPQ1" s="10"/>
      <c r="HPR1" s="10"/>
      <c r="HPS1" s="10"/>
      <c r="HPT1" s="10"/>
      <c r="HPU1" s="10"/>
      <c r="HPV1" s="10"/>
      <c r="HPW1" s="10"/>
      <c r="HPX1" s="10"/>
      <c r="HPY1" s="10"/>
      <c r="HPZ1" s="10"/>
      <c r="HQA1" s="10"/>
      <c r="HQB1" s="10"/>
      <c r="HQC1" s="10"/>
      <c r="HQD1" s="10"/>
      <c r="HQE1" s="10"/>
      <c r="HQF1" s="10"/>
      <c r="HQG1" s="10"/>
      <c r="HQH1" s="10"/>
      <c r="HQI1" s="10"/>
      <c r="HQJ1" s="10"/>
      <c r="HQK1" s="10"/>
      <c r="HQL1" s="10"/>
      <c r="HQM1" s="10"/>
      <c r="HQN1" s="10"/>
      <c r="HQO1" s="10"/>
      <c r="HQP1" s="10"/>
      <c r="HQQ1" s="10"/>
      <c r="HQR1" s="10"/>
      <c r="HQS1" s="10"/>
      <c r="HQT1" s="10"/>
      <c r="HQU1" s="10"/>
      <c r="HQV1" s="10"/>
      <c r="HQW1" s="10"/>
      <c r="HQX1" s="10"/>
      <c r="HQY1" s="10"/>
      <c r="HQZ1" s="10"/>
      <c r="HRA1" s="10"/>
      <c r="HRB1" s="10"/>
      <c r="HRC1" s="10"/>
      <c r="HRD1" s="10"/>
      <c r="HRE1" s="10"/>
      <c r="HRF1" s="10"/>
      <c r="HRG1" s="10"/>
      <c r="HRH1" s="10"/>
      <c r="HRI1" s="10"/>
      <c r="HRJ1" s="10"/>
      <c r="HRK1" s="10"/>
      <c r="HRL1" s="10"/>
      <c r="HRM1" s="10"/>
      <c r="HRN1" s="10"/>
      <c r="HRO1" s="10"/>
      <c r="HRP1" s="10"/>
      <c r="HRQ1" s="10"/>
      <c r="HRR1" s="10"/>
      <c r="HRS1" s="10"/>
      <c r="HRT1" s="10"/>
      <c r="HRU1" s="10"/>
      <c r="HRV1" s="10"/>
      <c r="HRW1" s="10"/>
      <c r="HRX1" s="10"/>
      <c r="HRY1" s="10"/>
      <c r="HRZ1" s="10"/>
      <c r="HSA1" s="10"/>
      <c r="HSB1" s="10"/>
      <c r="HSC1" s="10"/>
      <c r="HSD1" s="10"/>
      <c r="HSE1" s="10"/>
      <c r="HSF1" s="10"/>
      <c r="HSG1" s="10"/>
      <c r="HSH1" s="10"/>
      <c r="HSI1" s="10"/>
      <c r="HSJ1" s="10"/>
      <c r="HSK1" s="10"/>
      <c r="HSL1" s="10"/>
      <c r="HSM1" s="10"/>
      <c r="HSN1" s="10"/>
      <c r="HSO1" s="10"/>
      <c r="HSP1" s="10"/>
      <c r="HSQ1" s="10"/>
      <c r="HSR1" s="10"/>
      <c r="HSS1" s="10"/>
      <c r="HST1" s="10"/>
      <c r="HSU1" s="10"/>
      <c r="HSV1" s="10"/>
      <c r="HSW1" s="10"/>
      <c r="HSX1" s="10"/>
      <c r="HSY1" s="10"/>
      <c r="HSZ1" s="10"/>
      <c r="HTA1" s="10"/>
      <c r="HTB1" s="10"/>
      <c r="HTC1" s="10"/>
      <c r="HTD1" s="10"/>
      <c r="HTE1" s="10"/>
      <c r="HTF1" s="10"/>
      <c r="HTG1" s="10"/>
      <c r="HTH1" s="10"/>
      <c r="HTI1" s="10"/>
      <c r="HTJ1" s="10"/>
      <c r="HTK1" s="10"/>
      <c r="HTL1" s="10"/>
      <c r="HTM1" s="10"/>
      <c r="HTN1" s="10"/>
      <c r="HTO1" s="10"/>
      <c r="HTP1" s="10"/>
      <c r="HTQ1" s="10"/>
      <c r="HTR1" s="10"/>
      <c r="HTS1" s="10"/>
      <c r="HTT1" s="10"/>
      <c r="HTU1" s="10"/>
      <c r="HTV1" s="10"/>
      <c r="HTW1" s="10"/>
      <c r="HTX1" s="10"/>
      <c r="HTY1" s="10"/>
      <c r="HTZ1" s="10"/>
      <c r="HUA1" s="10"/>
      <c r="HUB1" s="10"/>
      <c r="HUC1" s="10"/>
      <c r="HUD1" s="10"/>
      <c r="HUE1" s="10"/>
      <c r="HUF1" s="10"/>
      <c r="HUG1" s="10"/>
      <c r="HUH1" s="10"/>
      <c r="HUI1" s="10"/>
      <c r="HUJ1" s="10"/>
      <c r="HUK1" s="10"/>
      <c r="HUL1" s="10"/>
      <c r="HUM1" s="10"/>
      <c r="HUN1" s="10"/>
      <c r="HUO1" s="10"/>
      <c r="HUP1" s="10"/>
      <c r="HUQ1" s="10"/>
      <c r="HUR1" s="10"/>
      <c r="HUS1" s="10"/>
      <c r="HUT1" s="10"/>
      <c r="HUU1" s="10"/>
      <c r="HUV1" s="10"/>
      <c r="HUW1" s="10"/>
      <c r="HUX1" s="10"/>
      <c r="HUY1" s="10"/>
      <c r="HUZ1" s="10"/>
      <c r="HVA1" s="10"/>
      <c r="HVB1" s="10"/>
      <c r="HVC1" s="10"/>
      <c r="HVD1" s="10"/>
      <c r="HVE1" s="10"/>
      <c r="HVF1" s="10"/>
      <c r="HVG1" s="10"/>
      <c r="HVH1" s="10"/>
      <c r="HVI1" s="10"/>
      <c r="HVJ1" s="10"/>
      <c r="HVK1" s="10"/>
      <c r="HVL1" s="10"/>
      <c r="HVM1" s="10"/>
      <c r="HVN1" s="10"/>
      <c r="HVO1" s="10"/>
      <c r="HVP1" s="10"/>
      <c r="HVQ1" s="10"/>
      <c r="HVR1" s="10"/>
      <c r="HVS1" s="10"/>
      <c r="HVT1" s="10"/>
      <c r="HVU1" s="10"/>
      <c r="HVV1" s="10"/>
      <c r="HVW1" s="10"/>
      <c r="HVX1" s="10"/>
      <c r="HVY1" s="10"/>
      <c r="HVZ1" s="10"/>
      <c r="HWA1" s="10"/>
      <c r="HWB1" s="10"/>
      <c r="HWC1" s="10"/>
      <c r="HWD1" s="10"/>
      <c r="HWE1" s="10"/>
      <c r="HWF1" s="10"/>
      <c r="HWG1" s="10"/>
      <c r="HWH1" s="10"/>
      <c r="HWI1" s="10"/>
      <c r="HWJ1" s="10"/>
      <c r="HWK1" s="10"/>
      <c r="HWL1" s="10"/>
      <c r="HWM1" s="10"/>
      <c r="HWN1" s="10"/>
      <c r="HWO1" s="10"/>
      <c r="HWP1" s="10"/>
      <c r="HWQ1" s="10"/>
      <c r="HWR1" s="10"/>
      <c r="HWS1" s="10"/>
      <c r="HWT1" s="10"/>
      <c r="HWU1" s="10"/>
      <c r="HWV1" s="10"/>
      <c r="HWW1" s="10"/>
      <c r="HWX1" s="10"/>
      <c r="HWY1" s="10"/>
      <c r="HWZ1" s="10"/>
      <c r="HXA1" s="10"/>
      <c r="HXB1" s="10"/>
      <c r="HXC1" s="10"/>
      <c r="HXD1" s="10"/>
      <c r="HXE1" s="10"/>
      <c r="HXF1" s="10"/>
      <c r="HXG1" s="10"/>
      <c r="HXH1" s="10"/>
      <c r="HXI1" s="10"/>
      <c r="HXJ1" s="10"/>
      <c r="HXK1" s="10"/>
      <c r="HXL1" s="10"/>
      <c r="HXM1" s="10"/>
      <c r="HXN1" s="10"/>
      <c r="HXO1" s="10"/>
      <c r="HXP1" s="10"/>
      <c r="HXQ1" s="10"/>
      <c r="HXR1" s="10"/>
      <c r="HXS1" s="10"/>
      <c r="HXT1" s="10"/>
      <c r="HXU1" s="10"/>
      <c r="HXV1" s="10"/>
      <c r="HXW1" s="10"/>
      <c r="HXX1" s="10"/>
      <c r="HXY1" s="10"/>
      <c r="HXZ1" s="10"/>
      <c r="HYA1" s="10"/>
      <c r="HYB1" s="10"/>
      <c r="HYC1" s="10"/>
      <c r="HYD1" s="10"/>
      <c r="HYE1" s="10"/>
      <c r="HYF1" s="10"/>
      <c r="HYG1" s="10"/>
      <c r="HYH1" s="10"/>
      <c r="HYI1" s="10"/>
      <c r="HYJ1" s="10"/>
      <c r="HYK1" s="10"/>
      <c r="HYL1" s="10"/>
      <c r="HYM1" s="10"/>
      <c r="HYN1" s="10"/>
      <c r="HYO1" s="10"/>
      <c r="HYP1" s="10"/>
      <c r="HYQ1" s="10"/>
      <c r="HYR1" s="10"/>
      <c r="HYS1" s="10"/>
      <c r="HYT1" s="10"/>
      <c r="HYU1" s="10"/>
      <c r="HYV1" s="10"/>
      <c r="HYW1" s="10"/>
      <c r="HYX1" s="10"/>
      <c r="HYY1" s="10"/>
      <c r="HYZ1" s="10"/>
      <c r="HZA1" s="10"/>
      <c r="HZB1" s="10"/>
      <c r="HZC1" s="10"/>
      <c r="HZD1" s="10"/>
      <c r="HZE1" s="10"/>
      <c r="HZF1" s="10"/>
      <c r="HZG1" s="10"/>
      <c r="HZH1" s="10"/>
      <c r="HZI1" s="10"/>
      <c r="HZJ1" s="10"/>
      <c r="HZK1" s="10"/>
      <c r="HZL1" s="10"/>
      <c r="HZM1" s="10"/>
      <c r="HZN1" s="10"/>
      <c r="HZO1" s="10"/>
      <c r="HZP1" s="10"/>
      <c r="HZQ1" s="10"/>
      <c r="HZR1" s="10"/>
      <c r="HZS1" s="10"/>
      <c r="HZT1" s="10"/>
      <c r="HZU1" s="10"/>
      <c r="HZV1" s="10"/>
      <c r="HZW1" s="10"/>
      <c r="HZX1" s="10"/>
      <c r="HZY1" s="10"/>
      <c r="HZZ1" s="10"/>
      <c r="IAA1" s="10"/>
      <c r="IAB1" s="10"/>
      <c r="IAC1" s="10"/>
      <c r="IAD1" s="10"/>
      <c r="IAE1" s="10"/>
      <c r="IAF1" s="10"/>
      <c r="IAG1" s="10"/>
      <c r="IAH1" s="10"/>
      <c r="IAI1" s="10"/>
      <c r="IAJ1" s="10"/>
      <c r="IAK1" s="10"/>
      <c r="IAL1" s="10"/>
      <c r="IAM1" s="10"/>
      <c r="IAN1" s="10"/>
      <c r="IAO1" s="10"/>
      <c r="IAP1" s="10"/>
      <c r="IAQ1" s="10"/>
      <c r="IAR1" s="10"/>
      <c r="IAS1" s="10"/>
      <c r="IAT1" s="10"/>
      <c r="IAU1" s="10"/>
      <c r="IAV1" s="10"/>
      <c r="IAW1" s="10"/>
      <c r="IAX1" s="10"/>
      <c r="IAY1" s="10"/>
      <c r="IAZ1" s="10"/>
      <c r="IBA1" s="10"/>
      <c r="IBB1" s="10"/>
      <c r="IBC1" s="10"/>
      <c r="IBD1" s="10"/>
      <c r="IBE1" s="10"/>
      <c r="IBF1" s="10"/>
      <c r="IBG1" s="10"/>
      <c r="IBH1" s="10"/>
      <c r="IBI1" s="10"/>
      <c r="IBJ1" s="10"/>
      <c r="IBK1" s="10"/>
      <c r="IBL1" s="10"/>
      <c r="IBM1" s="10"/>
      <c r="IBN1" s="10"/>
      <c r="IBO1" s="10"/>
      <c r="IBP1" s="10"/>
      <c r="IBQ1" s="10"/>
      <c r="IBR1" s="10"/>
      <c r="IBS1" s="10"/>
      <c r="IBT1" s="10"/>
      <c r="IBU1" s="10"/>
      <c r="IBV1" s="10"/>
      <c r="IBW1" s="10"/>
      <c r="IBX1" s="10"/>
      <c r="IBY1" s="10"/>
      <c r="IBZ1" s="10"/>
      <c r="ICA1" s="10"/>
      <c r="ICB1" s="10"/>
      <c r="ICC1" s="10"/>
      <c r="ICD1" s="10"/>
      <c r="ICE1" s="10"/>
      <c r="ICF1" s="10"/>
      <c r="ICG1" s="10"/>
      <c r="ICH1" s="10"/>
      <c r="ICI1" s="10"/>
      <c r="ICJ1" s="10"/>
      <c r="ICK1" s="10"/>
      <c r="ICL1" s="10"/>
      <c r="ICM1" s="10"/>
      <c r="ICN1" s="10"/>
      <c r="ICO1" s="10"/>
      <c r="ICP1" s="10"/>
      <c r="ICQ1" s="10"/>
      <c r="ICR1" s="10"/>
      <c r="ICS1" s="10"/>
      <c r="ICT1" s="10"/>
      <c r="ICU1" s="10"/>
      <c r="ICV1" s="10"/>
      <c r="ICW1" s="10"/>
      <c r="ICX1" s="10"/>
      <c r="ICY1" s="10"/>
      <c r="ICZ1" s="10"/>
      <c r="IDA1" s="10"/>
      <c r="IDB1" s="10"/>
      <c r="IDC1" s="10"/>
      <c r="IDD1" s="10"/>
      <c r="IDE1" s="10"/>
      <c r="IDF1" s="10"/>
      <c r="IDG1" s="10"/>
      <c r="IDH1" s="10"/>
      <c r="IDI1" s="10"/>
      <c r="IDJ1" s="10"/>
      <c r="IDK1" s="10"/>
      <c r="IDL1" s="10"/>
      <c r="IDM1" s="10"/>
      <c r="IDN1" s="10"/>
      <c r="IDO1" s="10"/>
      <c r="IDP1" s="10"/>
      <c r="IDQ1" s="10"/>
      <c r="IDR1" s="10"/>
      <c r="IDS1" s="10"/>
      <c r="IDT1" s="10"/>
      <c r="IDU1" s="10"/>
      <c r="IDV1" s="10"/>
      <c r="IDW1" s="10"/>
      <c r="IDX1" s="10"/>
      <c r="IDY1" s="10"/>
      <c r="IDZ1" s="10"/>
      <c r="IEA1" s="10"/>
      <c r="IEB1" s="10"/>
      <c r="IEC1" s="10"/>
      <c r="IED1" s="10"/>
      <c r="IEE1" s="10"/>
      <c r="IEF1" s="10"/>
      <c r="IEG1" s="10"/>
      <c r="IEH1" s="10"/>
      <c r="IEI1" s="10"/>
      <c r="IEJ1" s="10"/>
      <c r="IEK1" s="10"/>
      <c r="IEL1" s="10"/>
      <c r="IEM1" s="10"/>
      <c r="IEN1" s="10"/>
      <c r="IEO1" s="10"/>
      <c r="IEP1" s="10"/>
      <c r="IEQ1" s="10"/>
      <c r="IER1" s="10"/>
      <c r="IES1" s="10"/>
      <c r="IET1" s="10"/>
      <c r="IEU1" s="10"/>
      <c r="IEV1" s="10"/>
      <c r="IEW1" s="10"/>
      <c r="IEX1" s="10"/>
      <c r="IEY1" s="10"/>
      <c r="IEZ1" s="10"/>
      <c r="IFA1" s="10"/>
      <c r="IFB1" s="10"/>
      <c r="IFC1" s="10"/>
      <c r="IFD1" s="10"/>
      <c r="IFE1" s="10"/>
      <c r="IFF1" s="10"/>
      <c r="IFG1" s="10"/>
      <c r="IFH1" s="10"/>
      <c r="IFI1" s="10"/>
      <c r="IFJ1" s="10"/>
      <c r="IFK1" s="10"/>
      <c r="IFL1" s="10"/>
      <c r="IFM1" s="10"/>
      <c r="IFN1" s="10"/>
      <c r="IFO1" s="10"/>
      <c r="IFP1" s="10"/>
      <c r="IFQ1" s="10"/>
      <c r="IFR1" s="10"/>
      <c r="IFS1" s="10"/>
      <c r="IFT1" s="10"/>
      <c r="IFU1" s="10"/>
      <c r="IFV1" s="10"/>
      <c r="IFW1" s="10"/>
      <c r="IFX1" s="10"/>
      <c r="IFY1" s="10"/>
      <c r="IFZ1" s="10"/>
      <c r="IGA1" s="10"/>
      <c r="IGB1" s="10"/>
      <c r="IGC1" s="10"/>
      <c r="IGD1" s="10"/>
      <c r="IGE1" s="10"/>
      <c r="IGF1" s="10"/>
      <c r="IGG1" s="10"/>
      <c r="IGH1" s="10"/>
      <c r="IGI1" s="10"/>
      <c r="IGJ1" s="10"/>
      <c r="IGK1" s="10"/>
      <c r="IGL1" s="10"/>
      <c r="IGM1" s="10"/>
      <c r="IGN1" s="10"/>
      <c r="IGO1" s="10"/>
      <c r="IGP1" s="10"/>
      <c r="IGQ1" s="10"/>
      <c r="IGR1" s="10"/>
      <c r="IGS1" s="10"/>
      <c r="IGT1" s="10"/>
      <c r="IGU1" s="10"/>
      <c r="IGV1" s="10"/>
      <c r="IGW1" s="10"/>
      <c r="IGX1" s="10"/>
      <c r="IGY1" s="10"/>
      <c r="IGZ1" s="10"/>
      <c r="IHA1" s="10"/>
      <c r="IHB1" s="10"/>
      <c r="IHC1" s="10"/>
      <c r="IHD1" s="10"/>
      <c r="IHE1" s="10"/>
      <c r="IHF1" s="10"/>
      <c r="IHG1" s="10"/>
      <c r="IHH1" s="10"/>
      <c r="IHI1" s="10"/>
      <c r="IHJ1" s="10"/>
      <c r="IHK1" s="10"/>
      <c r="IHL1" s="10"/>
      <c r="IHM1" s="10"/>
      <c r="IHN1" s="10"/>
      <c r="IHO1" s="10"/>
      <c r="IHP1" s="10"/>
      <c r="IHQ1" s="10"/>
      <c r="IHR1" s="10"/>
      <c r="IHS1" s="10"/>
      <c r="IHT1" s="10"/>
      <c r="IHU1" s="10"/>
      <c r="IHV1" s="10"/>
      <c r="IHW1" s="10"/>
      <c r="IHX1" s="10"/>
      <c r="IHY1" s="10"/>
      <c r="IHZ1" s="10"/>
      <c r="IIA1" s="10"/>
      <c r="IIB1" s="10"/>
      <c r="IIC1" s="10"/>
      <c r="IID1" s="10"/>
      <c r="IIE1" s="10"/>
      <c r="IIF1" s="10"/>
      <c r="IIG1" s="10"/>
      <c r="IIH1" s="10"/>
      <c r="III1" s="10"/>
      <c r="IIJ1" s="10"/>
      <c r="IIK1" s="10"/>
      <c r="IIL1" s="10"/>
      <c r="IIM1" s="10"/>
      <c r="IIN1" s="10"/>
      <c r="IIO1" s="10"/>
      <c r="IIP1" s="10"/>
      <c r="IIQ1" s="10"/>
      <c r="IIR1" s="10"/>
      <c r="IIS1" s="10"/>
      <c r="IIT1" s="10"/>
      <c r="IIU1" s="10"/>
      <c r="IIV1" s="10"/>
      <c r="IIW1" s="10"/>
      <c r="IIX1" s="10"/>
      <c r="IIY1" s="10"/>
      <c r="IIZ1" s="10"/>
      <c r="IJA1" s="10"/>
      <c r="IJB1" s="10"/>
      <c r="IJC1" s="10"/>
      <c r="IJD1" s="10"/>
      <c r="IJE1" s="10"/>
      <c r="IJF1" s="10"/>
      <c r="IJG1" s="10"/>
      <c r="IJH1" s="10"/>
      <c r="IJI1" s="10"/>
      <c r="IJJ1" s="10"/>
      <c r="IJK1" s="10"/>
      <c r="IJL1" s="10"/>
      <c r="IJM1" s="10"/>
      <c r="IJN1" s="10"/>
      <c r="IJO1" s="10"/>
      <c r="IJP1" s="10"/>
      <c r="IJQ1" s="10"/>
      <c r="IJR1" s="10"/>
      <c r="IJS1" s="10"/>
      <c r="IJT1" s="10"/>
      <c r="IJU1" s="10"/>
      <c r="IJV1" s="10"/>
      <c r="IJW1" s="10"/>
      <c r="IJX1" s="10"/>
      <c r="IJY1" s="10"/>
      <c r="IJZ1" s="10"/>
      <c r="IKA1" s="10"/>
      <c r="IKB1" s="10"/>
      <c r="IKC1" s="10"/>
      <c r="IKD1" s="10"/>
      <c r="IKE1" s="10"/>
      <c r="IKF1" s="10"/>
      <c r="IKG1" s="10"/>
      <c r="IKH1" s="10"/>
      <c r="IKI1" s="10"/>
      <c r="IKJ1" s="10"/>
      <c r="IKK1" s="10"/>
      <c r="IKL1" s="10"/>
      <c r="IKM1" s="10"/>
      <c r="IKN1" s="10"/>
      <c r="IKO1" s="10"/>
      <c r="IKP1" s="10"/>
      <c r="IKQ1" s="10"/>
      <c r="IKR1" s="10"/>
      <c r="IKS1" s="10"/>
      <c r="IKT1" s="10"/>
      <c r="IKU1" s="10"/>
      <c r="IKV1" s="10"/>
      <c r="IKW1" s="10"/>
      <c r="IKX1" s="10"/>
      <c r="IKY1" s="10"/>
      <c r="IKZ1" s="10"/>
      <c r="ILA1" s="10"/>
      <c r="ILB1" s="10"/>
      <c r="ILC1" s="10"/>
      <c r="ILD1" s="10"/>
      <c r="ILE1" s="10"/>
      <c r="ILF1" s="10"/>
      <c r="ILG1" s="10"/>
      <c r="ILH1" s="10"/>
      <c r="ILI1" s="10"/>
      <c r="ILJ1" s="10"/>
      <c r="ILK1" s="10"/>
      <c r="ILL1" s="10"/>
      <c r="ILM1" s="10"/>
      <c r="ILN1" s="10"/>
      <c r="ILO1" s="10"/>
      <c r="ILP1" s="10"/>
      <c r="ILQ1" s="10"/>
      <c r="ILR1" s="10"/>
      <c r="ILS1" s="10"/>
      <c r="ILT1" s="10"/>
      <c r="ILU1" s="10"/>
      <c r="ILV1" s="10"/>
      <c r="ILW1" s="10"/>
      <c r="ILX1" s="10"/>
      <c r="ILY1" s="10"/>
      <c r="ILZ1" s="10"/>
      <c r="IMA1" s="10"/>
      <c r="IMB1" s="10"/>
      <c r="IMC1" s="10"/>
      <c r="IMD1" s="10"/>
      <c r="IME1" s="10"/>
      <c r="IMF1" s="10"/>
      <c r="IMG1" s="10"/>
      <c r="IMH1" s="10"/>
      <c r="IMI1" s="10"/>
      <c r="IMJ1" s="10"/>
      <c r="IMK1" s="10"/>
      <c r="IML1" s="10"/>
      <c r="IMM1" s="10"/>
      <c r="IMN1" s="10"/>
      <c r="IMO1" s="10"/>
      <c r="IMP1" s="10"/>
      <c r="IMQ1" s="10"/>
      <c r="IMR1" s="10"/>
      <c r="IMS1" s="10"/>
      <c r="IMT1" s="10"/>
      <c r="IMU1" s="10"/>
      <c r="IMV1" s="10"/>
      <c r="IMW1" s="10"/>
      <c r="IMX1" s="10"/>
      <c r="IMY1" s="10"/>
      <c r="IMZ1" s="10"/>
      <c r="INA1" s="10"/>
      <c r="INB1" s="10"/>
      <c r="INC1" s="10"/>
      <c r="IND1" s="10"/>
      <c r="INE1" s="10"/>
      <c r="INF1" s="10"/>
      <c r="ING1" s="10"/>
      <c r="INH1" s="10"/>
      <c r="INI1" s="10"/>
      <c r="INJ1" s="10"/>
      <c r="INK1" s="10"/>
      <c r="INL1" s="10"/>
      <c r="INM1" s="10"/>
      <c r="INN1" s="10"/>
      <c r="INO1" s="10"/>
      <c r="INP1" s="10"/>
      <c r="INQ1" s="10"/>
      <c r="INR1" s="10"/>
      <c r="INS1" s="10"/>
      <c r="INT1" s="10"/>
      <c r="INU1" s="10"/>
      <c r="INV1" s="10"/>
      <c r="INW1" s="10"/>
      <c r="INX1" s="10"/>
      <c r="INY1" s="10"/>
      <c r="INZ1" s="10"/>
      <c r="IOA1" s="10"/>
      <c r="IOB1" s="10"/>
      <c r="IOC1" s="10"/>
      <c r="IOD1" s="10"/>
      <c r="IOE1" s="10"/>
      <c r="IOF1" s="10"/>
      <c r="IOG1" s="10"/>
      <c r="IOH1" s="10"/>
      <c r="IOI1" s="10"/>
      <c r="IOJ1" s="10"/>
      <c r="IOK1" s="10"/>
      <c r="IOL1" s="10"/>
      <c r="IOM1" s="10"/>
      <c r="ION1" s="10"/>
      <c r="IOO1" s="10"/>
      <c r="IOP1" s="10"/>
      <c r="IOQ1" s="10"/>
      <c r="IOR1" s="10"/>
      <c r="IOS1" s="10"/>
      <c r="IOT1" s="10"/>
      <c r="IOU1" s="10"/>
      <c r="IOV1" s="10"/>
      <c r="IOW1" s="10"/>
      <c r="IOX1" s="10"/>
      <c r="IOY1" s="10"/>
      <c r="IOZ1" s="10"/>
      <c r="IPA1" s="10"/>
      <c r="IPB1" s="10"/>
      <c r="IPC1" s="10"/>
      <c r="IPD1" s="10"/>
      <c r="IPE1" s="10"/>
      <c r="IPF1" s="10"/>
      <c r="IPG1" s="10"/>
      <c r="IPH1" s="10"/>
      <c r="IPI1" s="10"/>
      <c r="IPJ1" s="10"/>
      <c r="IPK1" s="10"/>
      <c r="IPL1" s="10"/>
      <c r="IPM1" s="10"/>
      <c r="IPN1" s="10"/>
      <c r="IPO1" s="10"/>
      <c r="IPP1" s="10"/>
      <c r="IPQ1" s="10"/>
      <c r="IPR1" s="10"/>
      <c r="IPS1" s="10"/>
      <c r="IPT1" s="10"/>
      <c r="IPU1" s="10"/>
      <c r="IPV1" s="10"/>
      <c r="IPW1" s="10"/>
      <c r="IPX1" s="10"/>
      <c r="IPY1" s="10"/>
      <c r="IPZ1" s="10"/>
      <c r="IQA1" s="10"/>
      <c r="IQB1" s="10"/>
      <c r="IQC1" s="10"/>
      <c r="IQD1" s="10"/>
      <c r="IQE1" s="10"/>
      <c r="IQF1" s="10"/>
      <c r="IQG1" s="10"/>
      <c r="IQH1" s="10"/>
      <c r="IQI1" s="10"/>
      <c r="IQJ1" s="10"/>
      <c r="IQK1" s="10"/>
      <c r="IQL1" s="10"/>
      <c r="IQM1" s="10"/>
      <c r="IQN1" s="10"/>
      <c r="IQO1" s="10"/>
      <c r="IQP1" s="10"/>
      <c r="IQQ1" s="10"/>
      <c r="IQR1" s="10"/>
      <c r="IQS1" s="10"/>
      <c r="IQT1" s="10"/>
      <c r="IQU1" s="10"/>
      <c r="IQV1" s="10"/>
      <c r="IQW1" s="10"/>
      <c r="IQX1" s="10"/>
      <c r="IQY1" s="10"/>
      <c r="IQZ1" s="10"/>
      <c r="IRA1" s="10"/>
      <c r="IRB1" s="10"/>
      <c r="IRC1" s="10"/>
      <c r="IRD1" s="10"/>
      <c r="IRE1" s="10"/>
      <c r="IRF1" s="10"/>
      <c r="IRG1" s="10"/>
      <c r="IRH1" s="10"/>
      <c r="IRI1" s="10"/>
      <c r="IRJ1" s="10"/>
      <c r="IRK1" s="10"/>
      <c r="IRL1" s="10"/>
      <c r="IRM1" s="10"/>
      <c r="IRN1" s="10"/>
      <c r="IRO1" s="10"/>
      <c r="IRP1" s="10"/>
      <c r="IRQ1" s="10"/>
      <c r="IRR1" s="10"/>
      <c r="IRS1" s="10"/>
      <c r="IRT1" s="10"/>
      <c r="IRU1" s="10"/>
      <c r="IRV1" s="10"/>
      <c r="IRW1" s="10"/>
      <c r="IRX1" s="10"/>
      <c r="IRY1" s="10"/>
      <c r="IRZ1" s="10"/>
      <c r="ISA1" s="10"/>
      <c r="ISB1" s="10"/>
      <c r="ISC1" s="10"/>
      <c r="ISD1" s="10"/>
      <c r="ISE1" s="10"/>
      <c r="ISF1" s="10"/>
      <c r="ISG1" s="10"/>
      <c r="ISH1" s="10"/>
      <c r="ISI1" s="10"/>
      <c r="ISJ1" s="10"/>
      <c r="ISK1" s="10"/>
      <c r="ISL1" s="10"/>
      <c r="ISM1" s="10"/>
      <c r="ISN1" s="10"/>
      <c r="ISO1" s="10"/>
      <c r="ISP1" s="10"/>
      <c r="ISQ1" s="10"/>
      <c r="ISR1" s="10"/>
      <c r="ISS1" s="10"/>
      <c r="IST1" s="10"/>
      <c r="ISU1" s="10"/>
      <c r="ISV1" s="10"/>
      <c r="ISW1" s="10"/>
      <c r="ISX1" s="10"/>
      <c r="ISY1" s="10"/>
      <c r="ISZ1" s="10"/>
      <c r="ITA1" s="10"/>
      <c r="ITB1" s="10"/>
      <c r="ITC1" s="10"/>
      <c r="ITD1" s="10"/>
      <c r="ITE1" s="10"/>
      <c r="ITF1" s="10"/>
      <c r="ITG1" s="10"/>
      <c r="ITH1" s="10"/>
      <c r="ITI1" s="10"/>
      <c r="ITJ1" s="10"/>
      <c r="ITK1" s="10"/>
      <c r="ITL1" s="10"/>
      <c r="ITM1" s="10"/>
      <c r="ITN1" s="10"/>
      <c r="ITO1" s="10"/>
      <c r="ITP1" s="10"/>
      <c r="ITQ1" s="10"/>
      <c r="ITR1" s="10"/>
      <c r="ITS1" s="10"/>
      <c r="ITT1" s="10"/>
      <c r="ITU1" s="10"/>
      <c r="ITV1" s="10"/>
      <c r="ITW1" s="10"/>
      <c r="ITX1" s="10"/>
      <c r="ITY1" s="10"/>
      <c r="ITZ1" s="10"/>
      <c r="IUA1" s="10"/>
      <c r="IUB1" s="10"/>
      <c r="IUC1" s="10"/>
      <c r="IUD1" s="10"/>
      <c r="IUE1" s="10"/>
      <c r="IUF1" s="10"/>
      <c r="IUG1" s="10"/>
      <c r="IUH1" s="10"/>
      <c r="IUI1" s="10"/>
      <c r="IUJ1" s="10"/>
      <c r="IUK1" s="10"/>
      <c r="IUL1" s="10"/>
      <c r="IUM1" s="10"/>
      <c r="IUN1" s="10"/>
      <c r="IUO1" s="10"/>
      <c r="IUP1" s="10"/>
      <c r="IUQ1" s="10"/>
      <c r="IUR1" s="10"/>
      <c r="IUS1" s="10"/>
      <c r="IUT1" s="10"/>
      <c r="IUU1" s="10"/>
      <c r="IUV1" s="10"/>
      <c r="IUW1" s="10"/>
      <c r="IUX1" s="10"/>
      <c r="IUY1" s="10"/>
      <c r="IUZ1" s="10"/>
      <c r="IVA1" s="10"/>
      <c r="IVB1" s="10"/>
      <c r="IVC1" s="10"/>
      <c r="IVD1" s="10"/>
      <c r="IVE1" s="10"/>
      <c r="IVF1" s="10"/>
      <c r="IVG1" s="10"/>
      <c r="IVH1" s="10"/>
      <c r="IVI1" s="10"/>
      <c r="IVJ1" s="10"/>
      <c r="IVK1" s="10"/>
      <c r="IVL1" s="10"/>
      <c r="IVM1" s="10"/>
      <c r="IVN1" s="10"/>
      <c r="IVO1" s="10"/>
      <c r="IVP1" s="10"/>
      <c r="IVQ1" s="10"/>
      <c r="IVR1" s="10"/>
      <c r="IVS1" s="10"/>
      <c r="IVT1" s="10"/>
      <c r="IVU1" s="10"/>
      <c r="IVV1" s="10"/>
      <c r="IVW1" s="10"/>
      <c r="IVX1" s="10"/>
      <c r="IVY1" s="10"/>
      <c r="IVZ1" s="10"/>
      <c r="IWA1" s="10"/>
      <c r="IWB1" s="10"/>
      <c r="IWC1" s="10"/>
      <c r="IWD1" s="10"/>
      <c r="IWE1" s="10"/>
      <c r="IWF1" s="10"/>
      <c r="IWG1" s="10"/>
      <c r="IWH1" s="10"/>
      <c r="IWI1" s="10"/>
      <c r="IWJ1" s="10"/>
      <c r="IWK1" s="10"/>
      <c r="IWL1" s="10"/>
      <c r="IWM1" s="10"/>
      <c r="IWN1" s="10"/>
      <c r="IWO1" s="10"/>
      <c r="IWP1" s="10"/>
      <c r="IWQ1" s="10"/>
      <c r="IWR1" s="10"/>
      <c r="IWS1" s="10"/>
      <c r="IWT1" s="10"/>
      <c r="IWU1" s="10"/>
      <c r="IWV1" s="10"/>
      <c r="IWW1" s="10"/>
      <c r="IWX1" s="10"/>
      <c r="IWY1" s="10"/>
      <c r="IWZ1" s="10"/>
      <c r="IXA1" s="10"/>
      <c r="IXB1" s="10"/>
      <c r="IXC1" s="10"/>
      <c r="IXD1" s="10"/>
      <c r="IXE1" s="10"/>
      <c r="IXF1" s="10"/>
      <c r="IXG1" s="10"/>
      <c r="IXH1" s="10"/>
      <c r="IXI1" s="10"/>
      <c r="IXJ1" s="10"/>
      <c r="IXK1" s="10"/>
      <c r="IXL1" s="10"/>
      <c r="IXM1" s="10"/>
      <c r="IXN1" s="10"/>
      <c r="IXO1" s="10"/>
      <c r="IXP1" s="10"/>
      <c r="IXQ1" s="10"/>
      <c r="IXR1" s="10"/>
      <c r="IXS1" s="10"/>
      <c r="IXT1" s="10"/>
      <c r="IXU1" s="10"/>
      <c r="IXV1" s="10"/>
      <c r="IXW1" s="10"/>
      <c r="IXX1" s="10"/>
      <c r="IXY1" s="10"/>
      <c r="IXZ1" s="10"/>
      <c r="IYA1" s="10"/>
      <c r="IYB1" s="10"/>
      <c r="IYC1" s="10"/>
      <c r="IYD1" s="10"/>
      <c r="IYE1" s="10"/>
      <c r="IYF1" s="10"/>
      <c r="IYG1" s="10"/>
      <c r="IYH1" s="10"/>
      <c r="IYI1" s="10"/>
      <c r="IYJ1" s="10"/>
      <c r="IYK1" s="10"/>
      <c r="IYL1" s="10"/>
      <c r="IYM1" s="10"/>
      <c r="IYN1" s="10"/>
      <c r="IYO1" s="10"/>
      <c r="IYP1" s="10"/>
      <c r="IYQ1" s="10"/>
      <c r="IYR1" s="10"/>
      <c r="IYS1" s="10"/>
      <c r="IYT1" s="10"/>
      <c r="IYU1" s="10"/>
      <c r="IYV1" s="10"/>
      <c r="IYW1" s="10"/>
      <c r="IYX1" s="10"/>
      <c r="IYY1" s="10"/>
      <c r="IYZ1" s="10"/>
      <c r="IZA1" s="10"/>
      <c r="IZB1" s="10"/>
      <c r="IZC1" s="10"/>
      <c r="IZD1" s="10"/>
      <c r="IZE1" s="10"/>
      <c r="IZF1" s="10"/>
      <c r="IZG1" s="10"/>
      <c r="IZH1" s="10"/>
      <c r="IZI1" s="10"/>
      <c r="IZJ1" s="10"/>
      <c r="IZK1" s="10"/>
      <c r="IZL1" s="10"/>
      <c r="IZM1" s="10"/>
      <c r="IZN1" s="10"/>
      <c r="IZO1" s="10"/>
      <c r="IZP1" s="10"/>
      <c r="IZQ1" s="10"/>
      <c r="IZR1" s="10"/>
      <c r="IZS1" s="10"/>
      <c r="IZT1" s="10"/>
      <c r="IZU1" s="10"/>
      <c r="IZV1" s="10"/>
      <c r="IZW1" s="10"/>
      <c r="IZX1" s="10"/>
      <c r="IZY1" s="10"/>
      <c r="IZZ1" s="10"/>
      <c r="JAA1" s="10"/>
      <c r="JAB1" s="10"/>
      <c r="JAC1" s="10"/>
      <c r="JAD1" s="10"/>
      <c r="JAE1" s="10"/>
      <c r="JAF1" s="10"/>
      <c r="JAG1" s="10"/>
      <c r="JAH1" s="10"/>
      <c r="JAI1" s="10"/>
      <c r="JAJ1" s="10"/>
      <c r="JAK1" s="10"/>
      <c r="JAL1" s="10"/>
      <c r="JAM1" s="10"/>
      <c r="JAN1" s="10"/>
      <c r="JAO1" s="10"/>
      <c r="JAP1" s="10"/>
      <c r="JAQ1" s="10"/>
      <c r="JAR1" s="10"/>
      <c r="JAS1" s="10"/>
      <c r="JAT1" s="10"/>
      <c r="JAU1" s="10"/>
      <c r="JAV1" s="10"/>
      <c r="JAW1" s="10"/>
      <c r="JAX1" s="10"/>
      <c r="JAY1" s="10"/>
      <c r="JAZ1" s="10"/>
      <c r="JBA1" s="10"/>
      <c r="JBB1" s="10"/>
      <c r="JBC1" s="10"/>
      <c r="JBD1" s="10"/>
      <c r="JBE1" s="10"/>
      <c r="JBF1" s="10"/>
      <c r="JBG1" s="10"/>
      <c r="JBH1" s="10"/>
      <c r="JBI1" s="10"/>
      <c r="JBJ1" s="10"/>
      <c r="JBK1" s="10"/>
      <c r="JBL1" s="10"/>
      <c r="JBM1" s="10"/>
      <c r="JBN1" s="10"/>
      <c r="JBO1" s="10"/>
      <c r="JBP1" s="10"/>
      <c r="JBQ1" s="10"/>
      <c r="JBR1" s="10"/>
      <c r="JBS1" s="10"/>
      <c r="JBT1" s="10"/>
      <c r="JBU1" s="10"/>
      <c r="JBV1" s="10"/>
      <c r="JBW1" s="10"/>
      <c r="JBX1" s="10"/>
      <c r="JBY1" s="10"/>
      <c r="JBZ1" s="10"/>
      <c r="JCA1" s="10"/>
      <c r="JCB1" s="10"/>
      <c r="JCC1" s="10"/>
      <c r="JCD1" s="10"/>
      <c r="JCE1" s="10"/>
      <c r="JCF1" s="10"/>
      <c r="JCG1" s="10"/>
      <c r="JCH1" s="10"/>
      <c r="JCI1" s="10"/>
      <c r="JCJ1" s="10"/>
      <c r="JCK1" s="10"/>
      <c r="JCL1" s="10"/>
      <c r="JCM1" s="10"/>
      <c r="JCN1" s="10"/>
      <c r="JCO1" s="10"/>
      <c r="JCP1" s="10"/>
      <c r="JCQ1" s="10"/>
      <c r="JCR1" s="10"/>
      <c r="JCS1" s="10"/>
      <c r="JCT1" s="10"/>
      <c r="JCU1" s="10"/>
      <c r="JCV1" s="10"/>
      <c r="JCW1" s="10"/>
      <c r="JCX1" s="10"/>
      <c r="JCY1" s="10"/>
      <c r="JCZ1" s="10"/>
      <c r="JDA1" s="10"/>
      <c r="JDB1" s="10"/>
      <c r="JDC1" s="10"/>
      <c r="JDD1" s="10"/>
      <c r="JDE1" s="10"/>
      <c r="JDF1" s="10"/>
      <c r="JDG1" s="10"/>
      <c r="JDH1" s="10"/>
      <c r="JDI1" s="10"/>
      <c r="JDJ1" s="10"/>
      <c r="JDK1" s="10"/>
      <c r="JDL1" s="10"/>
      <c r="JDM1" s="10"/>
      <c r="JDN1" s="10"/>
      <c r="JDO1" s="10"/>
      <c r="JDP1" s="10"/>
      <c r="JDQ1" s="10"/>
      <c r="JDR1" s="10"/>
      <c r="JDS1" s="10"/>
      <c r="JDT1" s="10"/>
      <c r="JDU1" s="10"/>
      <c r="JDV1" s="10"/>
      <c r="JDW1" s="10"/>
      <c r="JDX1" s="10"/>
      <c r="JDY1" s="10"/>
      <c r="JDZ1" s="10"/>
      <c r="JEA1" s="10"/>
      <c r="JEB1" s="10"/>
      <c r="JEC1" s="10"/>
      <c r="JED1" s="10"/>
      <c r="JEE1" s="10"/>
      <c r="JEF1" s="10"/>
      <c r="JEG1" s="10"/>
      <c r="JEH1" s="10"/>
      <c r="JEI1" s="10"/>
      <c r="JEJ1" s="10"/>
      <c r="JEK1" s="10"/>
      <c r="JEL1" s="10"/>
      <c r="JEM1" s="10"/>
      <c r="JEN1" s="10"/>
      <c r="JEO1" s="10"/>
      <c r="JEP1" s="10"/>
      <c r="JEQ1" s="10"/>
      <c r="JER1" s="10"/>
      <c r="JES1" s="10"/>
      <c r="JET1" s="10"/>
      <c r="JEU1" s="10"/>
      <c r="JEV1" s="10"/>
      <c r="JEW1" s="10"/>
      <c r="JEX1" s="10"/>
      <c r="JEY1" s="10"/>
      <c r="JEZ1" s="10"/>
      <c r="JFA1" s="10"/>
      <c r="JFB1" s="10"/>
      <c r="JFC1" s="10"/>
      <c r="JFD1" s="10"/>
      <c r="JFE1" s="10"/>
      <c r="JFF1" s="10"/>
      <c r="JFG1" s="10"/>
      <c r="JFH1" s="10"/>
      <c r="JFI1" s="10"/>
      <c r="JFJ1" s="10"/>
      <c r="JFK1" s="10"/>
      <c r="JFL1" s="10"/>
      <c r="JFM1" s="10"/>
      <c r="JFN1" s="10"/>
      <c r="JFO1" s="10"/>
      <c r="JFP1" s="10"/>
      <c r="JFQ1" s="10"/>
      <c r="JFR1" s="10"/>
      <c r="JFS1" s="10"/>
      <c r="JFT1" s="10"/>
      <c r="JFU1" s="10"/>
      <c r="JFV1" s="10"/>
      <c r="JFW1" s="10"/>
      <c r="JFX1" s="10"/>
      <c r="JFY1" s="10"/>
      <c r="JFZ1" s="10"/>
      <c r="JGA1" s="10"/>
      <c r="JGB1" s="10"/>
      <c r="JGC1" s="10"/>
      <c r="JGD1" s="10"/>
      <c r="JGE1" s="10"/>
      <c r="JGF1" s="10"/>
      <c r="JGG1" s="10"/>
      <c r="JGH1" s="10"/>
      <c r="JGI1" s="10"/>
      <c r="JGJ1" s="10"/>
      <c r="JGK1" s="10"/>
      <c r="JGL1" s="10"/>
      <c r="JGM1" s="10"/>
      <c r="JGN1" s="10"/>
      <c r="JGO1" s="10"/>
      <c r="JGP1" s="10"/>
      <c r="JGQ1" s="10"/>
      <c r="JGR1" s="10"/>
      <c r="JGS1" s="10"/>
      <c r="JGT1" s="10"/>
      <c r="JGU1" s="10"/>
      <c r="JGV1" s="10"/>
      <c r="JGW1" s="10"/>
      <c r="JGX1" s="10"/>
      <c r="JGY1" s="10"/>
      <c r="JGZ1" s="10"/>
      <c r="JHA1" s="10"/>
      <c r="JHB1" s="10"/>
      <c r="JHC1" s="10"/>
      <c r="JHD1" s="10"/>
      <c r="JHE1" s="10"/>
      <c r="JHF1" s="10"/>
      <c r="JHG1" s="10"/>
      <c r="JHH1" s="10"/>
      <c r="JHI1" s="10"/>
      <c r="JHJ1" s="10"/>
      <c r="JHK1" s="10"/>
      <c r="JHL1" s="10"/>
      <c r="JHM1" s="10"/>
      <c r="JHN1" s="10"/>
      <c r="JHO1" s="10"/>
      <c r="JHP1" s="10"/>
      <c r="JHQ1" s="10"/>
      <c r="JHR1" s="10"/>
      <c r="JHS1" s="10"/>
      <c r="JHT1" s="10"/>
      <c r="JHU1" s="10"/>
      <c r="JHV1" s="10"/>
      <c r="JHW1" s="10"/>
      <c r="JHX1" s="10"/>
      <c r="JHY1" s="10"/>
      <c r="JHZ1" s="10"/>
      <c r="JIA1" s="10"/>
      <c r="JIB1" s="10"/>
      <c r="JIC1" s="10"/>
      <c r="JID1" s="10"/>
      <c r="JIE1" s="10"/>
      <c r="JIF1" s="10"/>
      <c r="JIG1" s="10"/>
      <c r="JIH1" s="10"/>
      <c r="JII1" s="10"/>
      <c r="JIJ1" s="10"/>
      <c r="JIK1" s="10"/>
      <c r="JIL1" s="10"/>
      <c r="JIM1" s="10"/>
      <c r="JIN1" s="10"/>
      <c r="JIO1" s="10"/>
      <c r="JIP1" s="10"/>
      <c r="JIQ1" s="10"/>
      <c r="JIR1" s="10"/>
      <c r="JIS1" s="10"/>
      <c r="JIT1" s="10"/>
      <c r="JIU1" s="10"/>
      <c r="JIV1" s="10"/>
      <c r="JIW1" s="10"/>
      <c r="JIX1" s="10"/>
      <c r="JIY1" s="10"/>
      <c r="JIZ1" s="10"/>
      <c r="JJA1" s="10"/>
      <c r="JJB1" s="10"/>
      <c r="JJC1" s="10"/>
      <c r="JJD1" s="10"/>
      <c r="JJE1" s="10"/>
      <c r="JJF1" s="10"/>
      <c r="JJG1" s="10"/>
      <c r="JJH1" s="10"/>
      <c r="JJI1" s="10"/>
      <c r="JJJ1" s="10"/>
      <c r="JJK1" s="10"/>
      <c r="JJL1" s="10"/>
      <c r="JJM1" s="10"/>
      <c r="JJN1" s="10"/>
      <c r="JJO1" s="10"/>
      <c r="JJP1" s="10"/>
      <c r="JJQ1" s="10"/>
      <c r="JJR1" s="10"/>
      <c r="JJS1" s="10"/>
      <c r="JJT1" s="10"/>
      <c r="JJU1" s="10"/>
      <c r="JJV1" s="10"/>
      <c r="JJW1" s="10"/>
      <c r="JJX1" s="10"/>
      <c r="JJY1" s="10"/>
      <c r="JJZ1" s="10"/>
      <c r="JKA1" s="10"/>
      <c r="JKB1" s="10"/>
      <c r="JKC1" s="10"/>
      <c r="JKD1" s="10"/>
      <c r="JKE1" s="10"/>
      <c r="JKF1" s="10"/>
      <c r="JKG1" s="10"/>
      <c r="JKH1" s="10"/>
      <c r="JKI1" s="10"/>
      <c r="JKJ1" s="10"/>
      <c r="JKK1" s="10"/>
      <c r="JKL1" s="10"/>
      <c r="JKM1" s="10"/>
      <c r="JKN1" s="10"/>
      <c r="JKO1" s="10"/>
      <c r="JKP1" s="10"/>
      <c r="JKQ1" s="10"/>
      <c r="JKR1" s="10"/>
      <c r="JKS1" s="10"/>
      <c r="JKT1" s="10"/>
      <c r="JKU1" s="10"/>
      <c r="JKV1" s="10"/>
      <c r="JKW1" s="10"/>
      <c r="JKX1" s="10"/>
      <c r="JKY1" s="10"/>
      <c r="JKZ1" s="10"/>
      <c r="JLA1" s="10"/>
      <c r="JLB1" s="10"/>
      <c r="JLC1" s="10"/>
      <c r="JLD1" s="10"/>
      <c r="JLE1" s="10"/>
      <c r="JLF1" s="10"/>
      <c r="JLG1" s="10"/>
      <c r="JLH1" s="10"/>
      <c r="JLI1" s="10"/>
      <c r="JLJ1" s="10"/>
      <c r="JLK1" s="10"/>
      <c r="JLL1" s="10"/>
      <c r="JLM1" s="10"/>
      <c r="JLN1" s="10"/>
      <c r="JLO1" s="10"/>
      <c r="JLP1" s="10"/>
      <c r="JLQ1" s="10"/>
      <c r="JLR1" s="10"/>
      <c r="JLS1" s="10"/>
      <c r="JLT1" s="10"/>
      <c r="JLU1" s="10"/>
      <c r="JLV1" s="10"/>
      <c r="JLW1" s="10"/>
      <c r="JLX1" s="10"/>
      <c r="JLY1" s="10"/>
      <c r="JLZ1" s="10"/>
      <c r="JMA1" s="10"/>
      <c r="JMB1" s="10"/>
      <c r="JMC1" s="10"/>
      <c r="JMD1" s="10"/>
      <c r="JME1" s="10"/>
      <c r="JMF1" s="10"/>
      <c r="JMG1" s="10"/>
      <c r="JMH1" s="10"/>
      <c r="JMI1" s="10"/>
      <c r="JMJ1" s="10"/>
      <c r="JMK1" s="10"/>
      <c r="JML1" s="10"/>
      <c r="JMM1" s="10"/>
      <c r="JMN1" s="10"/>
      <c r="JMO1" s="10"/>
      <c r="JMP1" s="10"/>
      <c r="JMQ1" s="10"/>
      <c r="JMR1" s="10"/>
      <c r="JMS1" s="10"/>
      <c r="JMT1" s="10"/>
      <c r="JMU1" s="10"/>
      <c r="JMV1" s="10"/>
      <c r="JMW1" s="10"/>
      <c r="JMX1" s="10"/>
      <c r="JMY1" s="10"/>
      <c r="JMZ1" s="10"/>
      <c r="JNA1" s="10"/>
      <c r="JNB1" s="10"/>
      <c r="JNC1" s="10"/>
      <c r="JND1" s="10"/>
      <c r="JNE1" s="10"/>
      <c r="JNF1" s="10"/>
      <c r="JNG1" s="10"/>
      <c r="JNH1" s="10"/>
      <c r="JNI1" s="10"/>
      <c r="JNJ1" s="10"/>
      <c r="JNK1" s="10"/>
      <c r="JNL1" s="10"/>
      <c r="JNM1" s="10"/>
      <c r="JNN1" s="10"/>
      <c r="JNO1" s="10"/>
      <c r="JNP1" s="10"/>
      <c r="JNQ1" s="10"/>
      <c r="JNR1" s="10"/>
      <c r="JNS1" s="10"/>
      <c r="JNT1" s="10"/>
      <c r="JNU1" s="10"/>
      <c r="JNV1" s="10"/>
      <c r="JNW1" s="10"/>
      <c r="JNX1" s="10"/>
      <c r="JNY1" s="10"/>
      <c r="JNZ1" s="10"/>
      <c r="JOA1" s="10"/>
      <c r="JOB1" s="10"/>
      <c r="JOC1" s="10"/>
      <c r="JOD1" s="10"/>
      <c r="JOE1" s="10"/>
      <c r="JOF1" s="10"/>
      <c r="JOG1" s="10"/>
      <c r="JOH1" s="10"/>
      <c r="JOI1" s="10"/>
      <c r="JOJ1" s="10"/>
      <c r="JOK1" s="10"/>
      <c r="JOL1" s="10"/>
      <c r="JOM1" s="10"/>
      <c r="JON1" s="10"/>
      <c r="JOO1" s="10"/>
      <c r="JOP1" s="10"/>
      <c r="JOQ1" s="10"/>
      <c r="JOR1" s="10"/>
      <c r="JOS1" s="10"/>
      <c r="JOT1" s="10"/>
      <c r="JOU1" s="10"/>
      <c r="JOV1" s="10"/>
      <c r="JOW1" s="10"/>
      <c r="JOX1" s="10"/>
      <c r="JOY1" s="10"/>
      <c r="JOZ1" s="10"/>
      <c r="JPA1" s="10"/>
      <c r="JPB1" s="10"/>
      <c r="JPC1" s="10"/>
      <c r="JPD1" s="10"/>
      <c r="JPE1" s="10"/>
      <c r="JPF1" s="10"/>
      <c r="JPG1" s="10"/>
      <c r="JPH1" s="10"/>
      <c r="JPI1" s="10"/>
      <c r="JPJ1" s="10"/>
      <c r="JPK1" s="10"/>
      <c r="JPL1" s="10"/>
      <c r="JPM1" s="10"/>
      <c r="JPN1" s="10"/>
      <c r="JPO1" s="10"/>
      <c r="JPP1" s="10"/>
      <c r="JPQ1" s="10"/>
      <c r="JPR1" s="10"/>
      <c r="JPS1" s="10"/>
      <c r="JPT1" s="10"/>
      <c r="JPU1" s="10"/>
      <c r="JPV1" s="10"/>
      <c r="JPW1" s="10"/>
      <c r="JPX1" s="10"/>
      <c r="JPY1" s="10"/>
      <c r="JPZ1" s="10"/>
      <c r="JQA1" s="10"/>
      <c r="JQB1" s="10"/>
      <c r="JQC1" s="10"/>
      <c r="JQD1" s="10"/>
      <c r="JQE1" s="10"/>
      <c r="JQF1" s="10"/>
      <c r="JQG1" s="10"/>
      <c r="JQH1" s="10"/>
      <c r="JQI1" s="10"/>
      <c r="JQJ1" s="10"/>
      <c r="JQK1" s="10"/>
      <c r="JQL1" s="10"/>
      <c r="JQM1" s="10"/>
      <c r="JQN1" s="10"/>
      <c r="JQO1" s="10"/>
      <c r="JQP1" s="10"/>
      <c r="JQQ1" s="10"/>
      <c r="JQR1" s="10"/>
      <c r="JQS1" s="10"/>
      <c r="JQT1" s="10"/>
      <c r="JQU1" s="10"/>
      <c r="JQV1" s="10"/>
      <c r="JQW1" s="10"/>
      <c r="JQX1" s="10"/>
      <c r="JQY1" s="10"/>
      <c r="JQZ1" s="10"/>
      <c r="JRA1" s="10"/>
      <c r="JRB1" s="10"/>
      <c r="JRC1" s="10"/>
      <c r="JRD1" s="10"/>
      <c r="JRE1" s="10"/>
      <c r="JRF1" s="10"/>
      <c r="JRG1" s="10"/>
      <c r="JRH1" s="10"/>
      <c r="JRI1" s="10"/>
      <c r="JRJ1" s="10"/>
      <c r="JRK1" s="10"/>
      <c r="JRL1" s="10"/>
      <c r="JRM1" s="10"/>
      <c r="JRN1" s="10"/>
      <c r="JRO1" s="10"/>
      <c r="JRP1" s="10"/>
      <c r="JRQ1" s="10"/>
      <c r="JRR1" s="10"/>
      <c r="JRS1" s="10"/>
      <c r="JRT1" s="10"/>
      <c r="JRU1" s="10"/>
      <c r="JRV1" s="10"/>
      <c r="JRW1" s="10"/>
      <c r="JRX1" s="10"/>
      <c r="JRY1" s="10"/>
      <c r="JRZ1" s="10"/>
      <c r="JSA1" s="10"/>
      <c r="JSB1" s="10"/>
      <c r="JSC1" s="10"/>
      <c r="JSD1" s="10"/>
      <c r="JSE1" s="10"/>
      <c r="JSF1" s="10"/>
      <c r="JSG1" s="10"/>
      <c r="JSH1" s="10"/>
      <c r="JSI1" s="10"/>
      <c r="JSJ1" s="10"/>
      <c r="JSK1" s="10"/>
      <c r="JSL1" s="10"/>
      <c r="JSM1" s="10"/>
      <c r="JSN1" s="10"/>
      <c r="JSO1" s="10"/>
      <c r="JSP1" s="10"/>
      <c r="JSQ1" s="10"/>
      <c r="JSR1" s="10"/>
      <c r="JSS1" s="10"/>
      <c r="JST1" s="10"/>
      <c r="JSU1" s="10"/>
      <c r="JSV1" s="10"/>
      <c r="JSW1" s="10"/>
      <c r="JSX1" s="10"/>
      <c r="JSY1" s="10"/>
      <c r="JSZ1" s="10"/>
      <c r="JTA1" s="10"/>
      <c r="JTB1" s="10"/>
      <c r="JTC1" s="10"/>
      <c r="JTD1" s="10"/>
      <c r="JTE1" s="10"/>
      <c r="JTF1" s="10"/>
      <c r="JTG1" s="10"/>
      <c r="JTH1" s="10"/>
      <c r="JTI1" s="10"/>
      <c r="JTJ1" s="10"/>
      <c r="JTK1" s="10"/>
      <c r="JTL1" s="10"/>
      <c r="JTM1" s="10"/>
      <c r="JTN1" s="10"/>
      <c r="JTO1" s="10"/>
      <c r="JTP1" s="10"/>
      <c r="JTQ1" s="10"/>
      <c r="JTR1" s="10"/>
      <c r="JTS1" s="10"/>
      <c r="JTT1" s="10"/>
      <c r="JTU1" s="10"/>
      <c r="JTV1" s="10"/>
      <c r="JTW1" s="10"/>
      <c r="JTX1" s="10"/>
      <c r="JTY1" s="10"/>
      <c r="JTZ1" s="10"/>
      <c r="JUA1" s="10"/>
      <c r="JUB1" s="10"/>
      <c r="JUC1" s="10"/>
      <c r="JUD1" s="10"/>
      <c r="JUE1" s="10"/>
      <c r="JUF1" s="10"/>
      <c r="JUG1" s="10"/>
      <c r="JUH1" s="10"/>
      <c r="JUI1" s="10"/>
      <c r="JUJ1" s="10"/>
      <c r="JUK1" s="10"/>
      <c r="JUL1" s="10"/>
      <c r="JUM1" s="10"/>
      <c r="JUN1" s="10"/>
      <c r="JUO1" s="10"/>
      <c r="JUP1" s="10"/>
      <c r="JUQ1" s="10"/>
      <c r="JUR1" s="10"/>
      <c r="JUS1" s="10"/>
      <c r="JUT1" s="10"/>
      <c r="JUU1" s="10"/>
      <c r="JUV1" s="10"/>
      <c r="JUW1" s="10"/>
      <c r="JUX1" s="10"/>
      <c r="JUY1" s="10"/>
      <c r="JUZ1" s="10"/>
      <c r="JVA1" s="10"/>
      <c r="JVB1" s="10"/>
      <c r="JVC1" s="10"/>
      <c r="JVD1" s="10"/>
      <c r="JVE1" s="10"/>
      <c r="JVF1" s="10"/>
      <c r="JVG1" s="10"/>
      <c r="JVH1" s="10"/>
      <c r="JVI1" s="10"/>
      <c r="JVJ1" s="10"/>
      <c r="JVK1" s="10"/>
      <c r="JVL1" s="10"/>
      <c r="JVM1" s="10"/>
      <c r="JVN1" s="10"/>
      <c r="JVO1" s="10"/>
      <c r="JVP1" s="10"/>
      <c r="JVQ1" s="10"/>
      <c r="JVR1" s="10"/>
      <c r="JVS1" s="10"/>
      <c r="JVT1" s="10"/>
      <c r="JVU1" s="10"/>
      <c r="JVV1" s="10"/>
      <c r="JVW1" s="10"/>
      <c r="JVX1" s="10"/>
      <c r="JVY1" s="10"/>
      <c r="JVZ1" s="10"/>
      <c r="JWA1" s="10"/>
      <c r="JWB1" s="10"/>
      <c r="JWC1" s="10"/>
      <c r="JWD1" s="10"/>
      <c r="JWE1" s="10"/>
      <c r="JWF1" s="10"/>
      <c r="JWG1" s="10"/>
      <c r="JWH1" s="10"/>
      <c r="JWI1" s="10"/>
      <c r="JWJ1" s="10"/>
      <c r="JWK1" s="10"/>
      <c r="JWL1" s="10"/>
      <c r="JWM1" s="10"/>
      <c r="JWN1" s="10"/>
      <c r="JWO1" s="10"/>
      <c r="JWP1" s="10"/>
      <c r="JWQ1" s="10"/>
      <c r="JWR1" s="10"/>
      <c r="JWS1" s="10"/>
      <c r="JWT1" s="10"/>
      <c r="JWU1" s="10"/>
      <c r="JWV1" s="10"/>
      <c r="JWW1" s="10"/>
      <c r="JWX1" s="10"/>
      <c r="JWY1" s="10"/>
      <c r="JWZ1" s="10"/>
      <c r="JXA1" s="10"/>
      <c r="JXB1" s="10"/>
      <c r="JXC1" s="10"/>
      <c r="JXD1" s="10"/>
      <c r="JXE1" s="10"/>
      <c r="JXF1" s="10"/>
      <c r="JXG1" s="10"/>
      <c r="JXH1" s="10"/>
      <c r="JXI1" s="10"/>
      <c r="JXJ1" s="10"/>
      <c r="JXK1" s="10"/>
      <c r="JXL1" s="10"/>
      <c r="JXM1" s="10"/>
      <c r="JXN1" s="10"/>
      <c r="JXO1" s="10"/>
      <c r="JXP1" s="10"/>
      <c r="JXQ1" s="10"/>
      <c r="JXR1" s="10"/>
      <c r="JXS1" s="10"/>
      <c r="JXT1" s="10"/>
      <c r="JXU1" s="10"/>
      <c r="JXV1" s="10"/>
      <c r="JXW1" s="10"/>
      <c r="JXX1" s="10"/>
      <c r="JXY1" s="10"/>
      <c r="JXZ1" s="10"/>
      <c r="JYA1" s="10"/>
      <c r="JYB1" s="10"/>
      <c r="JYC1" s="10"/>
      <c r="JYD1" s="10"/>
      <c r="JYE1" s="10"/>
      <c r="JYF1" s="10"/>
      <c r="JYG1" s="10"/>
      <c r="JYH1" s="10"/>
      <c r="JYI1" s="10"/>
      <c r="JYJ1" s="10"/>
      <c r="JYK1" s="10"/>
      <c r="JYL1" s="10"/>
      <c r="JYM1" s="10"/>
      <c r="JYN1" s="10"/>
      <c r="JYO1" s="10"/>
      <c r="JYP1" s="10"/>
      <c r="JYQ1" s="10"/>
      <c r="JYR1" s="10"/>
      <c r="JYS1" s="10"/>
      <c r="JYT1" s="10"/>
      <c r="JYU1" s="10"/>
      <c r="JYV1" s="10"/>
      <c r="JYW1" s="10"/>
      <c r="JYX1" s="10"/>
      <c r="JYY1" s="10"/>
      <c r="JYZ1" s="10"/>
      <c r="JZA1" s="10"/>
      <c r="JZB1" s="10"/>
      <c r="JZC1" s="10"/>
      <c r="JZD1" s="10"/>
      <c r="JZE1" s="10"/>
      <c r="JZF1" s="10"/>
      <c r="JZG1" s="10"/>
      <c r="JZH1" s="10"/>
      <c r="JZI1" s="10"/>
      <c r="JZJ1" s="10"/>
      <c r="JZK1" s="10"/>
      <c r="JZL1" s="10"/>
      <c r="JZM1" s="10"/>
      <c r="JZN1" s="10"/>
      <c r="JZO1" s="10"/>
      <c r="JZP1" s="10"/>
      <c r="JZQ1" s="10"/>
      <c r="JZR1" s="10"/>
      <c r="JZS1" s="10"/>
      <c r="JZT1" s="10"/>
      <c r="JZU1" s="10"/>
      <c r="JZV1" s="10"/>
      <c r="JZW1" s="10"/>
      <c r="JZX1" s="10"/>
      <c r="JZY1" s="10"/>
      <c r="JZZ1" s="10"/>
      <c r="KAA1" s="10"/>
      <c r="KAB1" s="10"/>
      <c r="KAC1" s="10"/>
      <c r="KAD1" s="10"/>
      <c r="KAE1" s="10"/>
      <c r="KAF1" s="10"/>
      <c r="KAG1" s="10"/>
      <c r="KAH1" s="10"/>
      <c r="KAI1" s="10"/>
      <c r="KAJ1" s="10"/>
      <c r="KAK1" s="10"/>
      <c r="KAL1" s="10"/>
      <c r="KAM1" s="10"/>
      <c r="KAN1" s="10"/>
      <c r="KAO1" s="10"/>
      <c r="KAP1" s="10"/>
      <c r="KAQ1" s="10"/>
      <c r="KAR1" s="10"/>
      <c r="KAS1" s="10"/>
      <c r="KAT1" s="10"/>
      <c r="KAU1" s="10"/>
      <c r="KAV1" s="10"/>
      <c r="KAW1" s="10"/>
      <c r="KAX1" s="10"/>
      <c r="KAY1" s="10"/>
      <c r="KAZ1" s="10"/>
      <c r="KBA1" s="10"/>
      <c r="KBB1" s="10"/>
      <c r="KBC1" s="10"/>
      <c r="KBD1" s="10"/>
      <c r="KBE1" s="10"/>
      <c r="KBF1" s="10"/>
      <c r="KBG1" s="10"/>
      <c r="KBH1" s="10"/>
      <c r="KBI1" s="10"/>
      <c r="KBJ1" s="10"/>
      <c r="KBK1" s="10"/>
      <c r="KBL1" s="10"/>
      <c r="KBM1" s="10"/>
      <c r="KBN1" s="10"/>
      <c r="KBO1" s="10"/>
      <c r="KBP1" s="10"/>
      <c r="KBQ1" s="10"/>
      <c r="KBR1" s="10"/>
      <c r="KBS1" s="10"/>
      <c r="KBT1" s="10"/>
      <c r="KBU1" s="10"/>
      <c r="KBV1" s="10"/>
      <c r="KBW1" s="10"/>
      <c r="KBX1" s="10"/>
      <c r="KBY1" s="10"/>
      <c r="KBZ1" s="10"/>
      <c r="KCA1" s="10"/>
      <c r="KCB1" s="10"/>
      <c r="KCC1" s="10"/>
      <c r="KCD1" s="10"/>
      <c r="KCE1" s="10"/>
      <c r="KCF1" s="10"/>
      <c r="KCG1" s="10"/>
      <c r="KCH1" s="10"/>
      <c r="KCI1" s="10"/>
      <c r="KCJ1" s="10"/>
      <c r="KCK1" s="10"/>
      <c r="KCL1" s="10"/>
      <c r="KCM1" s="10"/>
      <c r="KCN1" s="10"/>
      <c r="KCO1" s="10"/>
      <c r="KCP1" s="10"/>
      <c r="KCQ1" s="10"/>
      <c r="KCR1" s="10"/>
      <c r="KCS1" s="10"/>
      <c r="KCT1" s="10"/>
      <c r="KCU1" s="10"/>
      <c r="KCV1" s="10"/>
      <c r="KCW1" s="10"/>
      <c r="KCX1" s="10"/>
      <c r="KCY1" s="10"/>
      <c r="KCZ1" s="10"/>
      <c r="KDA1" s="10"/>
      <c r="KDB1" s="10"/>
      <c r="KDC1" s="10"/>
      <c r="KDD1" s="10"/>
      <c r="KDE1" s="10"/>
      <c r="KDF1" s="10"/>
      <c r="KDG1" s="10"/>
      <c r="KDH1" s="10"/>
      <c r="KDI1" s="10"/>
      <c r="KDJ1" s="10"/>
      <c r="KDK1" s="10"/>
      <c r="KDL1" s="10"/>
      <c r="KDM1" s="10"/>
      <c r="KDN1" s="10"/>
      <c r="KDO1" s="10"/>
      <c r="KDP1" s="10"/>
      <c r="KDQ1" s="10"/>
      <c r="KDR1" s="10"/>
      <c r="KDS1" s="10"/>
      <c r="KDT1" s="10"/>
      <c r="KDU1" s="10"/>
      <c r="KDV1" s="10"/>
      <c r="KDW1" s="10"/>
      <c r="KDX1" s="10"/>
      <c r="KDY1" s="10"/>
      <c r="KDZ1" s="10"/>
      <c r="KEA1" s="10"/>
      <c r="KEB1" s="10"/>
      <c r="KEC1" s="10"/>
      <c r="KED1" s="10"/>
      <c r="KEE1" s="10"/>
      <c r="KEF1" s="10"/>
      <c r="KEG1" s="10"/>
      <c r="KEH1" s="10"/>
      <c r="KEI1" s="10"/>
      <c r="KEJ1" s="10"/>
      <c r="KEK1" s="10"/>
      <c r="KEL1" s="10"/>
      <c r="KEM1" s="10"/>
      <c r="KEN1" s="10"/>
      <c r="KEO1" s="10"/>
      <c r="KEP1" s="10"/>
      <c r="KEQ1" s="10"/>
      <c r="KER1" s="10"/>
      <c r="KES1" s="10"/>
      <c r="KET1" s="10"/>
      <c r="KEU1" s="10"/>
      <c r="KEV1" s="10"/>
      <c r="KEW1" s="10"/>
      <c r="KEX1" s="10"/>
      <c r="KEY1" s="10"/>
      <c r="KEZ1" s="10"/>
      <c r="KFA1" s="10"/>
      <c r="KFB1" s="10"/>
      <c r="KFC1" s="10"/>
      <c r="KFD1" s="10"/>
      <c r="KFE1" s="10"/>
      <c r="KFF1" s="10"/>
      <c r="KFG1" s="10"/>
      <c r="KFH1" s="10"/>
      <c r="KFI1" s="10"/>
      <c r="KFJ1" s="10"/>
      <c r="KFK1" s="10"/>
      <c r="KFL1" s="10"/>
      <c r="KFM1" s="10"/>
      <c r="KFN1" s="10"/>
      <c r="KFO1" s="10"/>
      <c r="KFP1" s="10"/>
      <c r="KFQ1" s="10"/>
      <c r="KFR1" s="10"/>
      <c r="KFS1" s="10"/>
      <c r="KFT1" s="10"/>
      <c r="KFU1" s="10"/>
      <c r="KFV1" s="10"/>
      <c r="KFW1" s="10"/>
      <c r="KFX1" s="10"/>
      <c r="KFY1" s="10"/>
      <c r="KFZ1" s="10"/>
      <c r="KGA1" s="10"/>
      <c r="KGB1" s="10"/>
      <c r="KGC1" s="10"/>
      <c r="KGD1" s="10"/>
      <c r="KGE1" s="10"/>
      <c r="KGF1" s="10"/>
      <c r="KGG1" s="10"/>
      <c r="KGH1" s="10"/>
      <c r="KGI1" s="10"/>
      <c r="KGJ1" s="10"/>
      <c r="KGK1" s="10"/>
      <c r="KGL1" s="10"/>
      <c r="KGM1" s="10"/>
      <c r="KGN1" s="10"/>
      <c r="KGO1" s="10"/>
      <c r="KGP1" s="10"/>
      <c r="KGQ1" s="10"/>
      <c r="KGR1" s="10"/>
      <c r="KGS1" s="10"/>
      <c r="KGT1" s="10"/>
      <c r="KGU1" s="10"/>
      <c r="KGV1" s="10"/>
      <c r="KGW1" s="10"/>
      <c r="KGX1" s="10"/>
      <c r="KGY1" s="10"/>
      <c r="KGZ1" s="10"/>
      <c r="KHA1" s="10"/>
      <c r="KHB1" s="10"/>
      <c r="KHC1" s="10"/>
      <c r="KHD1" s="10"/>
      <c r="KHE1" s="10"/>
      <c r="KHF1" s="10"/>
      <c r="KHG1" s="10"/>
      <c r="KHH1" s="10"/>
      <c r="KHI1" s="10"/>
      <c r="KHJ1" s="10"/>
      <c r="KHK1" s="10"/>
      <c r="KHL1" s="10"/>
      <c r="KHM1" s="10"/>
      <c r="KHN1" s="10"/>
      <c r="KHO1" s="10"/>
      <c r="KHP1" s="10"/>
      <c r="KHQ1" s="10"/>
      <c r="KHR1" s="10"/>
      <c r="KHS1" s="10"/>
      <c r="KHT1" s="10"/>
      <c r="KHU1" s="10"/>
      <c r="KHV1" s="10"/>
      <c r="KHW1" s="10"/>
      <c r="KHX1" s="10"/>
      <c r="KHY1" s="10"/>
      <c r="KHZ1" s="10"/>
      <c r="KIA1" s="10"/>
      <c r="KIB1" s="10"/>
      <c r="KIC1" s="10"/>
      <c r="KID1" s="10"/>
      <c r="KIE1" s="10"/>
      <c r="KIF1" s="10"/>
      <c r="KIG1" s="10"/>
      <c r="KIH1" s="10"/>
      <c r="KII1" s="10"/>
      <c r="KIJ1" s="10"/>
      <c r="KIK1" s="10"/>
      <c r="KIL1" s="10"/>
      <c r="KIM1" s="10"/>
      <c r="KIN1" s="10"/>
      <c r="KIO1" s="10"/>
      <c r="KIP1" s="10"/>
      <c r="KIQ1" s="10"/>
      <c r="KIR1" s="10"/>
      <c r="KIS1" s="10"/>
      <c r="KIT1" s="10"/>
      <c r="KIU1" s="10"/>
      <c r="KIV1" s="10"/>
      <c r="KIW1" s="10"/>
      <c r="KIX1" s="10"/>
      <c r="KIY1" s="10"/>
      <c r="KIZ1" s="10"/>
      <c r="KJA1" s="10"/>
      <c r="KJB1" s="10"/>
      <c r="KJC1" s="10"/>
      <c r="KJD1" s="10"/>
      <c r="KJE1" s="10"/>
      <c r="KJF1" s="10"/>
      <c r="KJG1" s="10"/>
      <c r="KJH1" s="10"/>
      <c r="KJI1" s="10"/>
      <c r="KJJ1" s="10"/>
      <c r="KJK1" s="10"/>
      <c r="KJL1" s="10"/>
      <c r="KJM1" s="10"/>
      <c r="KJN1" s="10"/>
      <c r="KJO1" s="10"/>
      <c r="KJP1" s="10"/>
      <c r="KJQ1" s="10"/>
      <c r="KJR1" s="10"/>
      <c r="KJS1" s="10"/>
      <c r="KJT1" s="10"/>
      <c r="KJU1" s="10"/>
      <c r="KJV1" s="10"/>
      <c r="KJW1" s="10"/>
      <c r="KJX1" s="10"/>
      <c r="KJY1" s="10"/>
      <c r="KJZ1" s="10"/>
      <c r="KKA1" s="10"/>
      <c r="KKB1" s="10"/>
      <c r="KKC1" s="10"/>
      <c r="KKD1" s="10"/>
      <c r="KKE1" s="10"/>
      <c r="KKF1" s="10"/>
      <c r="KKG1" s="10"/>
      <c r="KKH1" s="10"/>
      <c r="KKI1" s="10"/>
      <c r="KKJ1" s="10"/>
      <c r="KKK1" s="10"/>
      <c r="KKL1" s="10"/>
      <c r="KKM1" s="10"/>
      <c r="KKN1" s="10"/>
      <c r="KKO1" s="10"/>
      <c r="KKP1" s="10"/>
      <c r="KKQ1" s="10"/>
      <c r="KKR1" s="10"/>
      <c r="KKS1" s="10"/>
      <c r="KKT1" s="10"/>
      <c r="KKU1" s="10"/>
      <c r="KKV1" s="10"/>
      <c r="KKW1" s="10"/>
      <c r="KKX1" s="10"/>
      <c r="KKY1" s="10"/>
      <c r="KKZ1" s="10"/>
      <c r="KLA1" s="10"/>
      <c r="KLB1" s="10"/>
      <c r="KLC1" s="10"/>
      <c r="KLD1" s="10"/>
      <c r="KLE1" s="10"/>
      <c r="KLF1" s="10"/>
      <c r="KLG1" s="10"/>
      <c r="KLH1" s="10"/>
      <c r="KLI1" s="10"/>
      <c r="KLJ1" s="10"/>
      <c r="KLK1" s="10"/>
      <c r="KLL1" s="10"/>
      <c r="KLM1" s="10"/>
      <c r="KLN1" s="10"/>
      <c r="KLO1" s="10"/>
      <c r="KLP1" s="10"/>
      <c r="KLQ1" s="10"/>
      <c r="KLR1" s="10"/>
      <c r="KLS1" s="10"/>
      <c r="KLT1" s="10"/>
      <c r="KLU1" s="10"/>
      <c r="KLV1" s="10"/>
      <c r="KLW1" s="10"/>
      <c r="KLX1" s="10"/>
      <c r="KLY1" s="10"/>
      <c r="KLZ1" s="10"/>
      <c r="KMA1" s="10"/>
      <c r="KMB1" s="10"/>
      <c r="KMC1" s="10"/>
      <c r="KMD1" s="10"/>
      <c r="KME1" s="10"/>
      <c r="KMF1" s="10"/>
      <c r="KMG1" s="10"/>
      <c r="KMH1" s="10"/>
      <c r="KMI1" s="10"/>
      <c r="KMJ1" s="10"/>
      <c r="KMK1" s="10"/>
      <c r="KML1" s="10"/>
      <c r="KMM1" s="10"/>
      <c r="KMN1" s="10"/>
      <c r="KMO1" s="10"/>
      <c r="KMP1" s="10"/>
      <c r="KMQ1" s="10"/>
      <c r="KMR1" s="10"/>
      <c r="KMS1" s="10"/>
      <c r="KMT1" s="10"/>
      <c r="KMU1" s="10"/>
      <c r="KMV1" s="10"/>
      <c r="KMW1" s="10"/>
      <c r="KMX1" s="10"/>
      <c r="KMY1" s="10"/>
      <c r="KMZ1" s="10"/>
      <c r="KNA1" s="10"/>
      <c r="KNB1" s="10"/>
      <c r="KNC1" s="10"/>
      <c r="KND1" s="10"/>
      <c r="KNE1" s="10"/>
      <c r="KNF1" s="10"/>
      <c r="KNG1" s="10"/>
      <c r="KNH1" s="10"/>
      <c r="KNI1" s="10"/>
      <c r="KNJ1" s="10"/>
      <c r="KNK1" s="10"/>
      <c r="KNL1" s="10"/>
      <c r="KNM1" s="10"/>
      <c r="KNN1" s="10"/>
      <c r="KNO1" s="10"/>
      <c r="KNP1" s="10"/>
      <c r="KNQ1" s="10"/>
      <c r="KNR1" s="10"/>
      <c r="KNS1" s="10"/>
      <c r="KNT1" s="10"/>
      <c r="KNU1" s="10"/>
      <c r="KNV1" s="10"/>
      <c r="KNW1" s="10"/>
      <c r="KNX1" s="10"/>
      <c r="KNY1" s="10"/>
      <c r="KNZ1" s="10"/>
      <c r="KOA1" s="10"/>
      <c r="KOB1" s="10"/>
      <c r="KOC1" s="10"/>
      <c r="KOD1" s="10"/>
      <c r="KOE1" s="10"/>
      <c r="KOF1" s="10"/>
      <c r="KOG1" s="10"/>
      <c r="KOH1" s="10"/>
      <c r="KOI1" s="10"/>
      <c r="KOJ1" s="10"/>
      <c r="KOK1" s="10"/>
      <c r="KOL1" s="10"/>
      <c r="KOM1" s="10"/>
      <c r="KON1" s="10"/>
      <c r="KOO1" s="10"/>
      <c r="KOP1" s="10"/>
      <c r="KOQ1" s="10"/>
      <c r="KOR1" s="10"/>
      <c r="KOS1" s="10"/>
      <c r="KOT1" s="10"/>
      <c r="KOU1" s="10"/>
      <c r="KOV1" s="10"/>
      <c r="KOW1" s="10"/>
      <c r="KOX1" s="10"/>
      <c r="KOY1" s="10"/>
      <c r="KOZ1" s="10"/>
      <c r="KPA1" s="10"/>
      <c r="KPB1" s="10"/>
      <c r="KPC1" s="10"/>
      <c r="KPD1" s="10"/>
      <c r="KPE1" s="10"/>
      <c r="KPF1" s="10"/>
      <c r="KPG1" s="10"/>
      <c r="KPH1" s="10"/>
      <c r="KPI1" s="10"/>
      <c r="KPJ1" s="10"/>
      <c r="KPK1" s="10"/>
      <c r="KPL1" s="10"/>
      <c r="KPM1" s="10"/>
      <c r="KPN1" s="10"/>
      <c r="KPO1" s="10"/>
      <c r="KPP1" s="10"/>
      <c r="KPQ1" s="10"/>
      <c r="KPR1" s="10"/>
      <c r="KPS1" s="10"/>
      <c r="KPT1" s="10"/>
      <c r="KPU1" s="10"/>
      <c r="KPV1" s="10"/>
      <c r="KPW1" s="10"/>
      <c r="KPX1" s="10"/>
      <c r="KPY1" s="10"/>
      <c r="KPZ1" s="10"/>
      <c r="KQA1" s="10"/>
      <c r="KQB1" s="10"/>
      <c r="KQC1" s="10"/>
      <c r="KQD1" s="10"/>
      <c r="KQE1" s="10"/>
      <c r="KQF1" s="10"/>
      <c r="KQG1" s="10"/>
      <c r="KQH1" s="10"/>
      <c r="KQI1" s="10"/>
      <c r="KQJ1" s="10"/>
      <c r="KQK1" s="10"/>
      <c r="KQL1" s="10"/>
      <c r="KQM1" s="10"/>
      <c r="KQN1" s="10"/>
      <c r="KQO1" s="10"/>
      <c r="KQP1" s="10"/>
      <c r="KQQ1" s="10"/>
      <c r="KQR1" s="10"/>
      <c r="KQS1" s="10"/>
      <c r="KQT1" s="10"/>
      <c r="KQU1" s="10"/>
      <c r="KQV1" s="10"/>
      <c r="KQW1" s="10"/>
      <c r="KQX1" s="10"/>
      <c r="KQY1" s="10"/>
      <c r="KQZ1" s="10"/>
      <c r="KRA1" s="10"/>
      <c r="KRB1" s="10"/>
      <c r="KRC1" s="10"/>
      <c r="KRD1" s="10"/>
      <c r="KRE1" s="10"/>
      <c r="KRF1" s="10"/>
      <c r="KRG1" s="10"/>
      <c r="KRH1" s="10"/>
      <c r="KRI1" s="10"/>
      <c r="KRJ1" s="10"/>
      <c r="KRK1" s="10"/>
      <c r="KRL1" s="10"/>
      <c r="KRM1" s="10"/>
      <c r="KRN1" s="10"/>
      <c r="KRO1" s="10"/>
      <c r="KRP1" s="10"/>
      <c r="KRQ1" s="10"/>
      <c r="KRR1" s="10"/>
      <c r="KRS1" s="10"/>
      <c r="KRT1" s="10"/>
      <c r="KRU1" s="10"/>
      <c r="KRV1" s="10"/>
      <c r="KRW1" s="10"/>
      <c r="KRX1" s="10"/>
      <c r="KRY1" s="10"/>
      <c r="KRZ1" s="10"/>
      <c r="KSA1" s="10"/>
      <c r="KSB1" s="10"/>
      <c r="KSC1" s="10"/>
      <c r="KSD1" s="10"/>
      <c r="KSE1" s="10"/>
      <c r="KSF1" s="10"/>
      <c r="KSG1" s="10"/>
      <c r="KSH1" s="10"/>
      <c r="KSI1" s="10"/>
      <c r="KSJ1" s="10"/>
      <c r="KSK1" s="10"/>
      <c r="KSL1" s="10"/>
      <c r="KSM1" s="10"/>
      <c r="KSN1" s="10"/>
      <c r="KSO1" s="10"/>
      <c r="KSP1" s="10"/>
      <c r="KSQ1" s="10"/>
      <c r="KSR1" s="10"/>
      <c r="KSS1" s="10"/>
      <c r="KST1" s="10"/>
      <c r="KSU1" s="10"/>
      <c r="KSV1" s="10"/>
      <c r="KSW1" s="10"/>
      <c r="KSX1" s="10"/>
      <c r="KSY1" s="10"/>
      <c r="KSZ1" s="10"/>
      <c r="KTA1" s="10"/>
      <c r="KTB1" s="10"/>
      <c r="KTC1" s="10"/>
      <c r="KTD1" s="10"/>
      <c r="KTE1" s="10"/>
      <c r="KTF1" s="10"/>
      <c r="KTG1" s="10"/>
      <c r="KTH1" s="10"/>
      <c r="KTI1" s="10"/>
      <c r="KTJ1" s="10"/>
      <c r="KTK1" s="10"/>
      <c r="KTL1" s="10"/>
      <c r="KTM1" s="10"/>
      <c r="KTN1" s="10"/>
      <c r="KTO1" s="10"/>
      <c r="KTP1" s="10"/>
      <c r="KTQ1" s="10"/>
      <c r="KTR1" s="10"/>
      <c r="KTS1" s="10"/>
      <c r="KTT1" s="10"/>
      <c r="KTU1" s="10"/>
      <c r="KTV1" s="10"/>
      <c r="KTW1" s="10"/>
      <c r="KTX1" s="10"/>
      <c r="KTY1" s="10"/>
      <c r="KTZ1" s="10"/>
      <c r="KUA1" s="10"/>
      <c r="KUB1" s="10"/>
      <c r="KUC1" s="10"/>
      <c r="KUD1" s="10"/>
      <c r="KUE1" s="10"/>
      <c r="KUF1" s="10"/>
      <c r="KUG1" s="10"/>
      <c r="KUH1" s="10"/>
      <c r="KUI1" s="10"/>
      <c r="KUJ1" s="10"/>
      <c r="KUK1" s="10"/>
      <c r="KUL1" s="10"/>
      <c r="KUM1" s="10"/>
      <c r="KUN1" s="10"/>
      <c r="KUO1" s="10"/>
      <c r="KUP1" s="10"/>
      <c r="KUQ1" s="10"/>
      <c r="KUR1" s="10"/>
      <c r="KUS1" s="10"/>
      <c r="KUT1" s="10"/>
      <c r="KUU1" s="10"/>
      <c r="KUV1" s="10"/>
      <c r="KUW1" s="10"/>
      <c r="KUX1" s="10"/>
      <c r="KUY1" s="10"/>
      <c r="KUZ1" s="10"/>
      <c r="KVA1" s="10"/>
      <c r="KVB1" s="10"/>
      <c r="KVC1" s="10"/>
      <c r="KVD1" s="10"/>
      <c r="KVE1" s="10"/>
      <c r="KVF1" s="10"/>
      <c r="KVG1" s="10"/>
      <c r="KVH1" s="10"/>
      <c r="KVI1" s="10"/>
      <c r="KVJ1" s="10"/>
      <c r="KVK1" s="10"/>
      <c r="KVL1" s="10"/>
      <c r="KVM1" s="10"/>
      <c r="KVN1" s="10"/>
      <c r="KVO1" s="10"/>
      <c r="KVP1" s="10"/>
      <c r="KVQ1" s="10"/>
      <c r="KVR1" s="10"/>
      <c r="KVS1" s="10"/>
      <c r="KVT1" s="10"/>
      <c r="KVU1" s="10"/>
      <c r="KVV1" s="10"/>
      <c r="KVW1" s="10"/>
      <c r="KVX1" s="10"/>
      <c r="KVY1" s="10"/>
      <c r="KVZ1" s="10"/>
      <c r="KWA1" s="10"/>
      <c r="KWB1" s="10"/>
      <c r="KWC1" s="10"/>
      <c r="KWD1" s="10"/>
      <c r="KWE1" s="10"/>
      <c r="KWF1" s="10"/>
      <c r="KWG1" s="10"/>
      <c r="KWH1" s="10"/>
      <c r="KWI1" s="10"/>
      <c r="KWJ1" s="10"/>
      <c r="KWK1" s="10"/>
      <c r="KWL1" s="10"/>
      <c r="KWM1" s="10"/>
      <c r="KWN1" s="10"/>
      <c r="KWO1" s="10"/>
      <c r="KWP1" s="10"/>
      <c r="KWQ1" s="10"/>
      <c r="KWR1" s="10"/>
      <c r="KWS1" s="10"/>
      <c r="KWT1" s="10"/>
      <c r="KWU1" s="10"/>
      <c r="KWV1" s="10"/>
      <c r="KWW1" s="10"/>
      <c r="KWX1" s="10"/>
      <c r="KWY1" s="10"/>
      <c r="KWZ1" s="10"/>
      <c r="KXA1" s="10"/>
      <c r="KXB1" s="10"/>
      <c r="KXC1" s="10"/>
      <c r="KXD1" s="10"/>
      <c r="KXE1" s="10"/>
      <c r="KXF1" s="10"/>
      <c r="KXG1" s="10"/>
      <c r="KXH1" s="10"/>
      <c r="KXI1" s="10"/>
      <c r="KXJ1" s="10"/>
      <c r="KXK1" s="10"/>
      <c r="KXL1" s="10"/>
      <c r="KXM1" s="10"/>
      <c r="KXN1" s="10"/>
      <c r="KXO1" s="10"/>
      <c r="KXP1" s="10"/>
      <c r="KXQ1" s="10"/>
      <c r="KXR1" s="10"/>
      <c r="KXS1" s="10"/>
      <c r="KXT1" s="10"/>
      <c r="KXU1" s="10"/>
      <c r="KXV1" s="10"/>
      <c r="KXW1" s="10"/>
      <c r="KXX1" s="10"/>
      <c r="KXY1" s="10"/>
      <c r="KXZ1" s="10"/>
      <c r="KYA1" s="10"/>
      <c r="KYB1" s="10"/>
      <c r="KYC1" s="10"/>
      <c r="KYD1" s="10"/>
      <c r="KYE1" s="10"/>
      <c r="KYF1" s="10"/>
      <c r="KYG1" s="10"/>
      <c r="KYH1" s="10"/>
      <c r="KYI1" s="10"/>
      <c r="KYJ1" s="10"/>
      <c r="KYK1" s="10"/>
      <c r="KYL1" s="10"/>
      <c r="KYM1" s="10"/>
      <c r="KYN1" s="10"/>
      <c r="KYO1" s="10"/>
      <c r="KYP1" s="10"/>
      <c r="KYQ1" s="10"/>
      <c r="KYR1" s="10"/>
      <c r="KYS1" s="10"/>
      <c r="KYT1" s="10"/>
      <c r="KYU1" s="10"/>
      <c r="KYV1" s="10"/>
      <c r="KYW1" s="10"/>
      <c r="KYX1" s="10"/>
      <c r="KYY1" s="10"/>
      <c r="KYZ1" s="10"/>
      <c r="KZA1" s="10"/>
      <c r="KZB1" s="10"/>
      <c r="KZC1" s="10"/>
      <c r="KZD1" s="10"/>
      <c r="KZE1" s="10"/>
      <c r="KZF1" s="10"/>
      <c r="KZG1" s="10"/>
      <c r="KZH1" s="10"/>
      <c r="KZI1" s="10"/>
      <c r="KZJ1" s="10"/>
      <c r="KZK1" s="10"/>
      <c r="KZL1" s="10"/>
      <c r="KZM1" s="10"/>
      <c r="KZN1" s="10"/>
      <c r="KZO1" s="10"/>
      <c r="KZP1" s="10"/>
      <c r="KZQ1" s="10"/>
      <c r="KZR1" s="10"/>
      <c r="KZS1" s="10"/>
      <c r="KZT1" s="10"/>
      <c r="KZU1" s="10"/>
      <c r="KZV1" s="10"/>
      <c r="KZW1" s="10"/>
      <c r="KZX1" s="10"/>
      <c r="KZY1" s="10"/>
      <c r="KZZ1" s="10"/>
      <c r="LAA1" s="10"/>
      <c r="LAB1" s="10"/>
      <c r="LAC1" s="10"/>
      <c r="LAD1" s="10"/>
      <c r="LAE1" s="10"/>
      <c r="LAF1" s="10"/>
      <c r="LAG1" s="10"/>
      <c r="LAH1" s="10"/>
      <c r="LAI1" s="10"/>
      <c r="LAJ1" s="10"/>
      <c r="LAK1" s="10"/>
      <c r="LAL1" s="10"/>
      <c r="LAM1" s="10"/>
      <c r="LAN1" s="10"/>
      <c r="LAO1" s="10"/>
      <c r="LAP1" s="10"/>
      <c r="LAQ1" s="10"/>
      <c r="LAR1" s="10"/>
      <c r="LAS1" s="10"/>
      <c r="LAT1" s="10"/>
      <c r="LAU1" s="10"/>
      <c r="LAV1" s="10"/>
      <c r="LAW1" s="10"/>
      <c r="LAX1" s="10"/>
      <c r="LAY1" s="10"/>
      <c r="LAZ1" s="10"/>
      <c r="LBA1" s="10"/>
      <c r="LBB1" s="10"/>
      <c r="LBC1" s="10"/>
      <c r="LBD1" s="10"/>
      <c r="LBE1" s="10"/>
      <c r="LBF1" s="10"/>
      <c r="LBG1" s="10"/>
      <c r="LBH1" s="10"/>
      <c r="LBI1" s="10"/>
      <c r="LBJ1" s="10"/>
      <c r="LBK1" s="10"/>
      <c r="LBL1" s="10"/>
      <c r="LBM1" s="10"/>
      <c r="LBN1" s="10"/>
      <c r="LBO1" s="10"/>
      <c r="LBP1" s="10"/>
      <c r="LBQ1" s="10"/>
      <c r="LBR1" s="10"/>
      <c r="LBS1" s="10"/>
      <c r="LBT1" s="10"/>
      <c r="LBU1" s="10"/>
      <c r="LBV1" s="10"/>
      <c r="LBW1" s="10"/>
      <c r="LBX1" s="10"/>
      <c r="LBY1" s="10"/>
      <c r="LBZ1" s="10"/>
      <c r="LCA1" s="10"/>
      <c r="LCB1" s="10"/>
      <c r="LCC1" s="10"/>
      <c r="LCD1" s="10"/>
      <c r="LCE1" s="10"/>
      <c r="LCF1" s="10"/>
      <c r="LCG1" s="10"/>
      <c r="LCH1" s="10"/>
      <c r="LCI1" s="10"/>
      <c r="LCJ1" s="10"/>
      <c r="LCK1" s="10"/>
      <c r="LCL1" s="10"/>
      <c r="LCM1" s="10"/>
      <c r="LCN1" s="10"/>
      <c r="LCO1" s="10"/>
      <c r="LCP1" s="10"/>
      <c r="LCQ1" s="10"/>
      <c r="LCR1" s="10"/>
      <c r="LCS1" s="10"/>
      <c r="LCT1" s="10"/>
      <c r="LCU1" s="10"/>
      <c r="LCV1" s="10"/>
      <c r="LCW1" s="10"/>
      <c r="LCX1" s="10"/>
      <c r="LCY1" s="10"/>
      <c r="LCZ1" s="10"/>
      <c r="LDA1" s="10"/>
      <c r="LDB1" s="10"/>
      <c r="LDC1" s="10"/>
      <c r="LDD1" s="10"/>
      <c r="LDE1" s="10"/>
      <c r="LDF1" s="10"/>
      <c r="LDG1" s="10"/>
      <c r="LDH1" s="10"/>
      <c r="LDI1" s="10"/>
      <c r="LDJ1" s="10"/>
      <c r="LDK1" s="10"/>
      <c r="LDL1" s="10"/>
      <c r="LDM1" s="10"/>
      <c r="LDN1" s="10"/>
      <c r="LDO1" s="10"/>
      <c r="LDP1" s="10"/>
      <c r="LDQ1" s="10"/>
      <c r="LDR1" s="10"/>
      <c r="LDS1" s="10"/>
      <c r="LDT1" s="10"/>
      <c r="LDU1" s="10"/>
      <c r="LDV1" s="10"/>
      <c r="LDW1" s="10"/>
      <c r="LDX1" s="10"/>
      <c r="LDY1" s="10"/>
      <c r="LDZ1" s="10"/>
      <c r="LEA1" s="10"/>
      <c r="LEB1" s="10"/>
      <c r="LEC1" s="10"/>
      <c r="LED1" s="10"/>
      <c r="LEE1" s="10"/>
      <c r="LEF1" s="10"/>
      <c r="LEG1" s="10"/>
      <c r="LEH1" s="10"/>
      <c r="LEI1" s="10"/>
      <c r="LEJ1" s="10"/>
      <c r="LEK1" s="10"/>
      <c r="LEL1" s="10"/>
      <c r="LEM1" s="10"/>
      <c r="LEN1" s="10"/>
      <c r="LEO1" s="10"/>
      <c r="LEP1" s="10"/>
      <c r="LEQ1" s="10"/>
      <c r="LER1" s="10"/>
      <c r="LES1" s="10"/>
      <c r="LET1" s="10"/>
      <c r="LEU1" s="10"/>
      <c r="LEV1" s="10"/>
      <c r="LEW1" s="10"/>
      <c r="LEX1" s="10"/>
      <c r="LEY1" s="10"/>
      <c r="LEZ1" s="10"/>
      <c r="LFA1" s="10"/>
      <c r="LFB1" s="10"/>
      <c r="LFC1" s="10"/>
      <c r="LFD1" s="10"/>
      <c r="LFE1" s="10"/>
      <c r="LFF1" s="10"/>
      <c r="LFG1" s="10"/>
      <c r="LFH1" s="10"/>
      <c r="LFI1" s="10"/>
      <c r="LFJ1" s="10"/>
      <c r="LFK1" s="10"/>
      <c r="LFL1" s="10"/>
      <c r="LFM1" s="10"/>
      <c r="LFN1" s="10"/>
      <c r="LFO1" s="10"/>
      <c r="LFP1" s="10"/>
      <c r="LFQ1" s="10"/>
      <c r="LFR1" s="10"/>
      <c r="LFS1" s="10"/>
      <c r="LFT1" s="10"/>
      <c r="LFU1" s="10"/>
      <c r="LFV1" s="10"/>
      <c r="LFW1" s="10"/>
      <c r="LFX1" s="10"/>
      <c r="LFY1" s="10"/>
      <c r="LFZ1" s="10"/>
      <c r="LGA1" s="10"/>
      <c r="LGB1" s="10"/>
      <c r="LGC1" s="10"/>
      <c r="LGD1" s="10"/>
      <c r="LGE1" s="10"/>
      <c r="LGF1" s="10"/>
      <c r="LGG1" s="10"/>
      <c r="LGH1" s="10"/>
      <c r="LGI1" s="10"/>
      <c r="LGJ1" s="10"/>
      <c r="LGK1" s="10"/>
      <c r="LGL1" s="10"/>
      <c r="LGM1" s="10"/>
      <c r="LGN1" s="10"/>
      <c r="LGO1" s="10"/>
      <c r="LGP1" s="10"/>
      <c r="LGQ1" s="10"/>
      <c r="LGR1" s="10"/>
      <c r="LGS1" s="10"/>
      <c r="LGT1" s="10"/>
      <c r="LGU1" s="10"/>
      <c r="LGV1" s="10"/>
      <c r="LGW1" s="10"/>
      <c r="LGX1" s="10"/>
      <c r="LGY1" s="10"/>
      <c r="LGZ1" s="10"/>
      <c r="LHA1" s="10"/>
      <c r="LHB1" s="10"/>
      <c r="LHC1" s="10"/>
      <c r="LHD1" s="10"/>
      <c r="LHE1" s="10"/>
      <c r="LHF1" s="10"/>
      <c r="LHG1" s="10"/>
      <c r="LHH1" s="10"/>
      <c r="LHI1" s="10"/>
      <c r="LHJ1" s="10"/>
      <c r="LHK1" s="10"/>
      <c r="LHL1" s="10"/>
      <c r="LHM1" s="10"/>
      <c r="LHN1" s="10"/>
      <c r="LHO1" s="10"/>
      <c r="LHP1" s="10"/>
      <c r="LHQ1" s="10"/>
      <c r="LHR1" s="10"/>
      <c r="LHS1" s="10"/>
      <c r="LHT1" s="10"/>
      <c r="LHU1" s="10"/>
      <c r="LHV1" s="10"/>
      <c r="LHW1" s="10"/>
      <c r="LHX1" s="10"/>
      <c r="LHY1" s="10"/>
      <c r="LHZ1" s="10"/>
      <c r="LIA1" s="10"/>
      <c r="LIB1" s="10"/>
      <c r="LIC1" s="10"/>
      <c r="LID1" s="10"/>
      <c r="LIE1" s="10"/>
      <c r="LIF1" s="10"/>
      <c r="LIG1" s="10"/>
      <c r="LIH1" s="10"/>
      <c r="LII1" s="10"/>
      <c r="LIJ1" s="10"/>
      <c r="LIK1" s="10"/>
      <c r="LIL1" s="10"/>
      <c r="LIM1" s="10"/>
      <c r="LIN1" s="10"/>
      <c r="LIO1" s="10"/>
      <c r="LIP1" s="10"/>
      <c r="LIQ1" s="10"/>
      <c r="LIR1" s="10"/>
      <c r="LIS1" s="10"/>
      <c r="LIT1" s="10"/>
      <c r="LIU1" s="10"/>
      <c r="LIV1" s="10"/>
      <c r="LIW1" s="10"/>
      <c r="LIX1" s="10"/>
      <c r="LIY1" s="10"/>
      <c r="LIZ1" s="10"/>
      <c r="LJA1" s="10"/>
      <c r="LJB1" s="10"/>
      <c r="LJC1" s="10"/>
      <c r="LJD1" s="10"/>
      <c r="LJE1" s="10"/>
      <c r="LJF1" s="10"/>
      <c r="LJG1" s="10"/>
      <c r="LJH1" s="10"/>
      <c r="LJI1" s="10"/>
      <c r="LJJ1" s="10"/>
      <c r="LJK1" s="10"/>
      <c r="LJL1" s="10"/>
      <c r="LJM1" s="10"/>
      <c r="LJN1" s="10"/>
      <c r="LJO1" s="10"/>
      <c r="LJP1" s="10"/>
      <c r="LJQ1" s="10"/>
      <c r="LJR1" s="10"/>
      <c r="LJS1" s="10"/>
      <c r="LJT1" s="10"/>
      <c r="LJU1" s="10"/>
      <c r="LJV1" s="10"/>
      <c r="LJW1" s="10"/>
      <c r="LJX1" s="10"/>
      <c r="LJY1" s="10"/>
      <c r="LJZ1" s="10"/>
      <c r="LKA1" s="10"/>
      <c r="LKB1" s="10"/>
      <c r="LKC1" s="10"/>
      <c r="LKD1" s="10"/>
      <c r="LKE1" s="10"/>
      <c r="LKF1" s="10"/>
      <c r="LKG1" s="10"/>
      <c r="LKH1" s="10"/>
      <c r="LKI1" s="10"/>
      <c r="LKJ1" s="10"/>
      <c r="LKK1" s="10"/>
      <c r="LKL1" s="10"/>
      <c r="LKM1" s="10"/>
      <c r="LKN1" s="10"/>
      <c r="LKO1" s="10"/>
      <c r="LKP1" s="10"/>
      <c r="LKQ1" s="10"/>
      <c r="LKR1" s="10"/>
      <c r="LKS1" s="10"/>
      <c r="LKT1" s="10"/>
      <c r="LKU1" s="10"/>
      <c r="LKV1" s="10"/>
      <c r="LKW1" s="10"/>
      <c r="LKX1" s="10"/>
      <c r="LKY1" s="10"/>
      <c r="LKZ1" s="10"/>
      <c r="LLA1" s="10"/>
      <c r="LLB1" s="10"/>
      <c r="LLC1" s="10"/>
      <c r="LLD1" s="10"/>
      <c r="LLE1" s="10"/>
      <c r="LLF1" s="10"/>
      <c r="LLG1" s="10"/>
      <c r="LLH1" s="10"/>
      <c r="LLI1" s="10"/>
      <c r="LLJ1" s="10"/>
      <c r="LLK1" s="10"/>
      <c r="LLL1" s="10"/>
      <c r="LLM1" s="10"/>
      <c r="LLN1" s="10"/>
      <c r="LLO1" s="10"/>
      <c r="LLP1" s="10"/>
      <c r="LLQ1" s="10"/>
      <c r="LLR1" s="10"/>
      <c r="LLS1" s="10"/>
      <c r="LLT1" s="10"/>
      <c r="LLU1" s="10"/>
      <c r="LLV1" s="10"/>
      <c r="LLW1" s="10"/>
      <c r="LLX1" s="10"/>
      <c r="LLY1" s="10"/>
      <c r="LLZ1" s="10"/>
      <c r="LMA1" s="10"/>
      <c r="LMB1" s="10"/>
      <c r="LMC1" s="10"/>
      <c r="LMD1" s="10"/>
      <c r="LME1" s="10"/>
      <c r="LMF1" s="10"/>
      <c r="LMG1" s="10"/>
      <c r="LMH1" s="10"/>
      <c r="LMI1" s="10"/>
      <c r="LMJ1" s="10"/>
      <c r="LMK1" s="10"/>
      <c r="LML1" s="10"/>
      <c r="LMM1" s="10"/>
      <c r="LMN1" s="10"/>
      <c r="LMO1" s="10"/>
      <c r="LMP1" s="10"/>
      <c r="LMQ1" s="10"/>
      <c r="LMR1" s="10"/>
      <c r="LMS1" s="10"/>
      <c r="LMT1" s="10"/>
      <c r="LMU1" s="10"/>
      <c r="LMV1" s="10"/>
      <c r="LMW1" s="10"/>
      <c r="LMX1" s="10"/>
      <c r="LMY1" s="10"/>
      <c r="LMZ1" s="10"/>
      <c r="LNA1" s="10"/>
      <c r="LNB1" s="10"/>
      <c r="LNC1" s="10"/>
      <c r="LND1" s="10"/>
      <c r="LNE1" s="10"/>
      <c r="LNF1" s="10"/>
      <c r="LNG1" s="10"/>
      <c r="LNH1" s="10"/>
      <c r="LNI1" s="10"/>
      <c r="LNJ1" s="10"/>
      <c r="LNK1" s="10"/>
      <c r="LNL1" s="10"/>
      <c r="LNM1" s="10"/>
      <c r="LNN1" s="10"/>
      <c r="LNO1" s="10"/>
      <c r="LNP1" s="10"/>
      <c r="LNQ1" s="10"/>
      <c r="LNR1" s="10"/>
      <c r="LNS1" s="10"/>
      <c r="LNT1" s="10"/>
      <c r="LNU1" s="10"/>
      <c r="LNV1" s="10"/>
      <c r="LNW1" s="10"/>
      <c r="LNX1" s="10"/>
      <c r="LNY1" s="10"/>
      <c r="LNZ1" s="10"/>
      <c r="LOA1" s="10"/>
      <c r="LOB1" s="10"/>
      <c r="LOC1" s="10"/>
      <c r="LOD1" s="10"/>
      <c r="LOE1" s="10"/>
      <c r="LOF1" s="10"/>
      <c r="LOG1" s="10"/>
      <c r="LOH1" s="10"/>
      <c r="LOI1" s="10"/>
      <c r="LOJ1" s="10"/>
      <c r="LOK1" s="10"/>
      <c r="LOL1" s="10"/>
      <c r="LOM1" s="10"/>
      <c r="LON1" s="10"/>
      <c r="LOO1" s="10"/>
      <c r="LOP1" s="10"/>
      <c r="LOQ1" s="10"/>
      <c r="LOR1" s="10"/>
      <c r="LOS1" s="10"/>
      <c r="LOT1" s="10"/>
      <c r="LOU1" s="10"/>
      <c r="LOV1" s="10"/>
      <c r="LOW1" s="10"/>
      <c r="LOX1" s="10"/>
      <c r="LOY1" s="10"/>
      <c r="LOZ1" s="10"/>
      <c r="LPA1" s="10"/>
      <c r="LPB1" s="10"/>
      <c r="LPC1" s="10"/>
      <c r="LPD1" s="10"/>
      <c r="LPE1" s="10"/>
      <c r="LPF1" s="10"/>
      <c r="LPG1" s="10"/>
      <c r="LPH1" s="10"/>
      <c r="LPI1" s="10"/>
      <c r="LPJ1" s="10"/>
      <c r="LPK1" s="10"/>
      <c r="LPL1" s="10"/>
      <c r="LPM1" s="10"/>
      <c r="LPN1" s="10"/>
      <c r="LPO1" s="10"/>
      <c r="LPP1" s="10"/>
      <c r="LPQ1" s="10"/>
      <c r="LPR1" s="10"/>
      <c r="LPS1" s="10"/>
      <c r="LPT1" s="10"/>
      <c r="LPU1" s="10"/>
      <c r="LPV1" s="10"/>
      <c r="LPW1" s="10"/>
      <c r="LPX1" s="10"/>
      <c r="LPY1" s="10"/>
      <c r="LPZ1" s="10"/>
      <c r="LQA1" s="10"/>
      <c r="LQB1" s="10"/>
      <c r="LQC1" s="10"/>
      <c r="LQD1" s="10"/>
      <c r="LQE1" s="10"/>
      <c r="LQF1" s="10"/>
      <c r="LQG1" s="10"/>
      <c r="LQH1" s="10"/>
      <c r="LQI1" s="10"/>
      <c r="LQJ1" s="10"/>
      <c r="LQK1" s="10"/>
      <c r="LQL1" s="10"/>
      <c r="LQM1" s="10"/>
      <c r="LQN1" s="10"/>
      <c r="LQO1" s="10"/>
      <c r="LQP1" s="10"/>
      <c r="LQQ1" s="10"/>
      <c r="LQR1" s="10"/>
      <c r="LQS1" s="10"/>
      <c r="LQT1" s="10"/>
      <c r="LQU1" s="10"/>
      <c r="LQV1" s="10"/>
      <c r="LQW1" s="10"/>
      <c r="LQX1" s="10"/>
      <c r="LQY1" s="10"/>
      <c r="LQZ1" s="10"/>
      <c r="LRA1" s="10"/>
      <c r="LRB1" s="10"/>
      <c r="LRC1" s="10"/>
      <c r="LRD1" s="10"/>
      <c r="LRE1" s="10"/>
      <c r="LRF1" s="10"/>
      <c r="LRG1" s="10"/>
      <c r="LRH1" s="10"/>
      <c r="LRI1" s="10"/>
      <c r="LRJ1" s="10"/>
      <c r="LRK1" s="10"/>
      <c r="LRL1" s="10"/>
      <c r="LRM1" s="10"/>
      <c r="LRN1" s="10"/>
      <c r="LRO1" s="10"/>
      <c r="LRP1" s="10"/>
      <c r="LRQ1" s="10"/>
      <c r="LRR1" s="10"/>
      <c r="LRS1" s="10"/>
      <c r="LRT1" s="10"/>
      <c r="LRU1" s="10"/>
      <c r="LRV1" s="10"/>
      <c r="LRW1" s="10"/>
      <c r="LRX1" s="10"/>
      <c r="LRY1" s="10"/>
      <c r="LRZ1" s="10"/>
      <c r="LSA1" s="10"/>
      <c r="LSB1" s="10"/>
      <c r="LSC1" s="10"/>
      <c r="LSD1" s="10"/>
      <c r="LSE1" s="10"/>
      <c r="LSF1" s="10"/>
      <c r="LSG1" s="10"/>
      <c r="LSH1" s="10"/>
      <c r="LSI1" s="10"/>
      <c r="LSJ1" s="10"/>
      <c r="LSK1" s="10"/>
      <c r="LSL1" s="10"/>
      <c r="LSM1" s="10"/>
      <c r="LSN1" s="10"/>
      <c r="LSO1" s="10"/>
      <c r="LSP1" s="10"/>
      <c r="LSQ1" s="10"/>
      <c r="LSR1" s="10"/>
      <c r="LSS1" s="10"/>
      <c r="LST1" s="10"/>
      <c r="LSU1" s="10"/>
      <c r="LSV1" s="10"/>
      <c r="LSW1" s="10"/>
      <c r="LSX1" s="10"/>
      <c r="LSY1" s="10"/>
      <c r="LSZ1" s="10"/>
      <c r="LTA1" s="10"/>
      <c r="LTB1" s="10"/>
      <c r="LTC1" s="10"/>
      <c r="LTD1" s="10"/>
      <c r="LTE1" s="10"/>
      <c r="LTF1" s="10"/>
      <c r="LTG1" s="10"/>
      <c r="LTH1" s="10"/>
      <c r="LTI1" s="10"/>
      <c r="LTJ1" s="10"/>
      <c r="LTK1" s="10"/>
      <c r="LTL1" s="10"/>
      <c r="LTM1" s="10"/>
      <c r="LTN1" s="10"/>
      <c r="LTO1" s="10"/>
      <c r="LTP1" s="10"/>
      <c r="LTQ1" s="10"/>
      <c r="LTR1" s="10"/>
      <c r="LTS1" s="10"/>
      <c r="LTT1" s="10"/>
      <c r="LTU1" s="10"/>
      <c r="LTV1" s="10"/>
      <c r="LTW1" s="10"/>
      <c r="LTX1" s="10"/>
      <c r="LTY1" s="10"/>
      <c r="LTZ1" s="10"/>
      <c r="LUA1" s="10"/>
      <c r="LUB1" s="10"/>
      <c r="LUC1" s="10"/>
      <c r="LUD1" s="10"/>
      <c r="LUE1" s="10"/>
      <c r="LUF1" s="10"/>
      <c r="LUG1" s="10"/>
      <c r="LUH1" s="10"/>
      <c r="LUI1" s="10"/>
      <c r="LUJ1" s="10"/>
      <c r="LUK1" s="10"/>
      <c r="LUL1" s="10"/>
      <c r="LUM1" s="10"/>
      <c r="LUN1" s="10"/>
      <c r="LUO1" s="10"/>
      <c r="LUP1" s="10"/>
      <c r="LUQ1" s="10"/>
      <c r="LUR1" s="10"/>
      <c r="LUS1" s="10"/>
      <c r="LUT1" s="10"/>
      <c r="LUU1" s="10"/>
      <c r="LUV1" s="10"/>
      <c r="LUW1" s="10"/>
      <c r="LUX1" s="10"/>
      <c r="LUY1" s="10"/>
      <c r="LUZ1" s="10"/>
      <c r="LVA1" s="10"/>
      <c r="LVB1" s="10"/>
      <c r="LVC1" s="10"/>
      <c r="LVD1" s="10"/>
      <c r="LVE1" s="10"/>
      <c r="LVF1" s="10"/>
      <c r="LVG1" s="10"/>
      <c r="LVH1" s="10"/>
      <c r="LVI1" s="10"/>
      <c r="LVJ1" s="10"/>
      <c r="LVK1" s="10"/>
      <c r="LVL1" s="10"/>
      <c r="LVM1" s="10"/>
      <c r="LVN1" s="10"/>
      <c r="LVO1" s="10"/>
      <c r="LVP1" s="10"/>
      <c r="LVQ1" s="10"/>
      <c r="LVR1" s="10"/>
      <c r="LVS1" s="10"/>
      <c r="LVT1" s="10"/>
      <c r="LVU1" s="10"/>
      <c r="LVV1" s="10"/>
      <c r="LVW1" s="10"/>
      <c r="LVX1" s="10"/>
      <c r="LVY1" s="10"/>
      <c r="LVZ1" s="10"/>
      <c r="LWA1" s="10"/>
      <c r="LWB1" s="10"/>
      <c r="LWC1" s="10"/>
      <c r="LWD1" s="10"/>
      <c r="LWE1" s="10"/>
      <c r="LWF1" s="10"/>
      <c r="LWG1" s="10"/>
      <c r="LWH1" s="10"/>
      <c r="LWI1" s="10"/>
      <c r="LWJ1" s="10"/>
      <c r="LWK1" s="10"/>
      <c r="LWL1" s="10"/>
      <c r="LWM1" s="10"/>
      <c r="LWN1" s="10"/>
      <c r="LWO1" s="10"/>
      <c r="LWP1" s="10"/>
      <c r="LWQ1" s="10"/>
      <c r="LWR1" s="10"/>
      <c r="LWS1" s="10"/>
      <c r="LWT1" s="10"/>
      <c r="LWU1" s="10"/>
      <c r="LWV1" s="10"/>
      <c r="LWW1" s="10"/>
      <c r="LWX1" s="10"/>
      <c r="LWY1" s="10"/>
      <c r="LWZ1" s="10"/>
      <c r="LXA1" s="10"/>
      <c r="LXB1" s="10"/>
      <c r="LXC1" s="10"/>
      <c r="LXD1" s="10"/>
      <c r="LXE1" s="10"/>
      <c r="LXF1" s="10"/>
      <c r="LXG1" s="10"/>
      <c r="LXH1" s="10"/>
      <c r="LXI1" s="10"/>
      <c r="LXJ1" s="10"/>
      <c r="LXK1" s="10"/>
      <c r="LXL1" s="10"/>
      <c r="LXM1" s="10"/>
      <c r="LXN1" s="10"/>
      <c r="LXO1" s="10"/>
      <c r="LXP1" s="10"/>
      <c r="LXQ1" s="10"/>
      <c r="LXR1" s="10"/>
      <c r="LXS1" s="10"/>
      <c r="LXT1" s="10"/>
      <c r="LXU1" s="10"/>
      <c r="LXV1" s="10"/>
      <c r="LXW1" s="10"/>
      <c r="LXX1" s="10"/>
      <c r="LXY1" s="10"/>
      <c r="LXZ1" s="10"/>
      <c r="LYA1" s="10"/>
      <c r="LYB1" s="10"/>
      <c r="LYC1" s="10"/>
      <c r="LYD1" s="10"/>
      <c r="LYE1" s="10"/>
      <c r="LYF1" s="10"/>
      <c r="LYG1" s="10"/>
      <c r="LYH1" s="10"/>
      <c r="LYI1" s="10"/>
      <c r="LYJ1" s="10"/>
      <c r="LYK1" s="10"/>
      <c r="LYL1" s="10"/>
      <c r="LYM1" s="10"/>
      <c r="LYN1" s="10"/>
      <c r="LYO1" s="10"/>
      <c r="LYP1" s="10"/>
      <c r="LYQ1" s="10"/>
      <c r="LYR1" s="10"/>
      <c r="LYS1" s="10"/>
      <c r="LYT1" s="10"/>
      <c r="LYU1" s="10"/>
      <c r="LYV1" s="10"/>
      <c r="LYW1" s="10"/>
      <c r="LYX1" s="10"/>
      <c r="LYY1" s="10"/>
      <c r="LYZ1" s="10"/>
      <c r="LZA1" s="10"/>
      <c r="LZB1" s="10"/>
      <c r="LZC1" s="10"/>
      <c r="LZD1" s="10"/>
      <c r="LZE1" s="10"/>
      <c r="LZF1" s="10"/>
      <c r="LZG1" s="10"/>
      <c r="LZH1" s="10"/>
      <c r="LZI1" s="10"/>
      <c r="LZJ1" s="10"/>
      <c r="LZK1" s="10"/>
      <c r="LZL1" s="10"/>
      <c r="LZM1" s="10"/>
      <c r="LZN1" s="10"/>
      <c r="LZO1" s="10"/>
      <c r="LZP1" s="10"/>
      <c r="LZQ1" s="10"/>
      <c r="LZR1" s="10"/>
      <c r="LZS1" s="10"/>
      <c r="LZT1" s="10"/>
      <c r="LZU1" s="10"/>
      <c r="LZV1" s="10"/>
      <c r="LZW1" s="10"/>
      <c r="LZX1" s="10"/>
      <c r="LZY1" s="10"/>
      <c r="LZZ1" s="10"/>
      <c r="MAA1" s="10"/>
      <c r="MAB1" s="10"/>
      <c r="MAC1" s="10"/>
      <c r="MAD1" s="10"/>
      <c r="MAE1" s="10"/>
      <c r="MAF1" s="10"/>
      <c r="MAG1" s="10"/>
      <c r="MAH1" s="10"/>
      <c r="MAI1" s="10"/>
      <c r="MAJ1" s="10"/>
      <c r="MAK1" s="10"/>
      <c r="MAL1" s="10"/>
      <c r="MAM1" s="10"/>
      <c r="MAN1" s="10"/>
      <c r="MAO1" s="10"/>
      <c r="MAP1" s="10"/>
      <c r="MAQ1" s="10"/>
      <c r="MAR1" s="10"/>
      <c r="MAS1" s="10"/>
      <c r="MAT1" s="10"/>
      <c r="MAU1" s="10"/>
      <c r="MAV1" s="10"/>
      <c r="MAW1" s="10"/>
      <c r="MAX1" s="10"/>
      <c r="MAY1" s="10"/>
      <c r="MAZ1" s="10"/>
      <c r="MBA1" s="10"/>
      <c r="MBB1" s="10"/>
      <c r="MBC1" s="10"/>
      <c r="MBD1" s="10"/>
      <c r="MBE1" s="10"/>
      <c r="MBF1" s="10"/>
      <c r="MBG1" s="10"/>
      <c r="MBH1" s="10"/>
      <c r="MBI1" s="10"/>
      <c r="MBJ1" s="10"/>
      <c r="MBK1" s="10"/>
      <c r="MBL1" s="10"/>
      <c r="MBM1" s="10"/>
      <c r="MBN1" s="10"/>
      <c r="MBO1" s="10"/>
      <c r="MBP1" s="10"/>
      <c r="MBQ1" s="10"/>
      <c r="MBR1" s="10"/>
      <c r="MBS1" s="10"/>
      <c r="MBT1" s="10"/>
      <c r="MBU1" s="10"/>
      <c r="MBV1" s="10"/>
      <c r="MBW1" s="10"/>
      <c r="MBX1" s="10"/>
      <c r="MBY1" s="10"/>
      <c r="MBZ1" s="10"/>
      <c r="MCA1" s="10"/>
      <c r="MCB1" s="10"/>
      <c r="MCC1" s="10"/>
      <c r="MCD1" s="10"/>
      <c r="MCE1" s="10"/>
      <c r="MCF1" s="10"/>
      <c r="MCG1" s="10"/>
      <c r="MCH1" s="10"/>
      <c r="MCI1" s="10"/>
      <c r="MCJ1" s="10"/>
      <c r="MCK1" s="10"/>
      <c r="MCL1" s="10"/>
      <c r="MCM1" s="10"/>
      <c r="MCN1" s="10"/>
      <c r="MCO1" s="10"/>
      <c r="MCP1" s="10"/>
      <c r="MCQ1" s="10"/>
      <c r="MCR1" s="10"/>
      <c r="MCS1" s="10"/>
      <c r="MCT1" s="10"/>
      <c r="MCU1" s="10"/>
      <c r="MCV1" s="10"/>
      <c r="MCW1" s="10"/>
      <c r="MCX1" s="10"/>
      <c r="MCY1" s="10"/>
      <c r="MCZ1" s="10"/>
      <c r="MDA1" s="10"/>
      <c r="MDB1" s="10"/>
      <c r="MDC1" s="10"/>
      <c r="MDD1" s="10"/>
      <c r="MDE1" s="10"/>
      <c r="MDF1" s="10"/>
      <c r="MDG1" s="10"/>
      <c r="MDH1" s="10"/>
      <c r="MDI1" s="10"/>
      <c r="MDJ1" s="10"/>
      <c r="MDK1" s="10"/>
      <c r="MDL1" s="10"/>
      <c r="MDM1" s="10"/>
      <c r="MDN1" s="10"/>
      <c r="MDO1" s="10"/>
      <c r="MDP1" s="10"/>
      <c r="MDQ1" s="10"/>
      <c r="MDR1" s="10"/>
      <c r="MDS1" s="10"/>
      <c r="MDT1" s="10"/>
      <c r="MDU1" s="10"/>
      <c r="MDV1" s="10"/>
      <c r="MDW1" s="10"/>
      <c r="MDX1" s="10"/>
      <c r="MDY1" s="10"/>
      <c r="MDZ1" s="10"/>
      <c r="MEA1" s="10"/>
      <c r="MEB1" s="10"/>
      <c r="MEC1" s="10"/>
      <c r="MED1" s="10"/>
      <c r="MEE1" s="10"/>
      <c r="MEF1" s="10"/>
      <c r="MEG1" s="10"/>
      <c r="MEH1" s="10"/>
      <c r="MEI1" s="10"/>
      <c r="MEJ1" s="10"/>
      <c r="MEK1" s="10"/>
      <c r="MEL1" s="10"/>
      <c r="MEM1" s="10"/>
      <c r="MEN1" s="10"/>
      <c r="MEO1" s="10"/>
      <c r="MEP1" s="10"/>
      <c r="MEQ1" s="10"/>
      <c r="MER1" s="10"/>
      <c r="MES1" s="10"/>
      <c r="MET1" s="10"/>
      <c r="MEU1" s="10"/>
      <c r="MEV1" s="10"/>
      <c r="MEW1" s="10"/>
      <c r="MEX1" s="10"/>
      <c r="MEY1" s="10"/>
      <c r="MEZ1" s="10"/>
      <c r="MFA1" s="10"/>
      <c r="MFB1" s="10"/>
      <c r="MFC1" s="10"/>
      <c r="MFD1" s="10"/>
      <c r="MFE1" s="10"/>
      <c r="MFF1" s="10"/>
      <c r="MFG1" s="10"/>
      <c r="MFH1" s="10"/>
      <c r="MFI1" s="10"/>
      <c r="MFJ1" s="10"/>
      <c r="MFK1" s="10"/>
      <c r="MFL1" s="10"/>
      <c r="MFM1" s="10"/>
      <c r="MFN1" s="10"/>
      <c r="MFO1" s="10"/>
      <c r="MFP1" s="10"/>
      <c r="MFQ1" s="10"/>
      <c r="MFR1" s="10"/>
      <c r="MFS1" s="10"/>
      <c r="MFT1" s="10"/>
      <c r="MFU1" s="10"/>
      <c r="MFV1" s="10"/>
      <c r="MFW1" s="10"/>
      <c r="MFX1" s="10"/>
      <c r="MFY1" s="10"/>
      <c r="MFZ1" s="10"/>
      <c r="MGA1" s="10"/>
      <c r="MGB1" s="10"/>
      <c r="MGC1" s="10"/>
      <c r="MGD1" s="10"/>
      <c r="MGE1" s="10"/>
      <c r="MGF1" s="10"/>
      <c r="MGG1" s="10"/>
      <c r="MGH1" s="10"/>
      <c r="MGI1" s="10"/>
      <c r="MGJ1" s="10"/>
      <c r="MGK1" s="10"/>
      <c r="MGL1" s="10"/>
      <c r="MGM1" s="10"/>
      <c r="MGN1" s="10"/>
      <c r="MGO1" s="10"/>
      <c r="MGP1" s="10"/>
      <c r="MGQ1" s="10"/>
      <c r="MGR1" s="10"/>
      <c r="MGS1" s="10"/>
      <c r="MGT1" s="10"/>
      <c r="MGU1" s="10"/>
      <c r="MGV1" s="10"/>
      <c r="MGW1" s="10"/>
      <c r="MGX1" s="10"/>
      <c r="MGY1" s="10"/>
      <c r="MGZ1" s="10"/>
      <c r="MHA1" s="10"/>
      <c r="MHB1" s="10"/>
      <c r="MHC1" s="10"/>
      <c r="MHD1" s="10"/>
      <c r="MHE1" s="10"/>
      <c r="MHF1" s="10"/>
      <c r="MHG1" s="10"/>
      <c r="MHH1" s="10"/>
      <c r="MHI1" s="10"/>
      <c r="MHJ1" s="10"/>
      <c r="MHK1" s="10"/>
      <c r="MHL1" s="10"/>
      <c r="MHM1" s="10"/>
      <c r="MHN1" s="10"/>
      <c r="MHO1" s="10"/>
      <c r="MHP1" s="10"/>
      <c r="MHQ1" s="10"/>
      <c r="MHR1" s="10"/>
      <c r="MHS1" s="10"/>
      <c r="MHT1" s="10"/>
      <c r="MHU1" s="10"/>
      <c r="MHV1" s="10"/>
      <c r="MHW1" s="10"/>
      <c r="MHX1" s="10"/>
      <c r="MHY1" s="10"/>
      <c r="MHZ1" s="10"/>
      <c r="MIA1" s="10"/>
      <c r="MIB1" s="10"/>
      <c r="MIC1" s="10"/>
      <c r="MID1" s="10"/>
      <c r="MIE1" s="10"/>
      <c r="MIF1" s="10"/>
      <c r="MIG1" s="10"/>
      <c r="MIH1" s="10"/>
      <c r="MII1" s="10"/>
      <c r="MIJ1" s="10"/>
      <c r="MIK1" s="10"/>
      <c r="MIL1" s="10"/>
      <c r="MIM1" s="10"/>
      <c r="MIN1" s="10"/>
      <c r="MIO1" s="10"/>
      <c r="MIP1" s="10"/>
      <c r="MIQ1" s="10"/>
      <c r="MIR1" s="10"/>
      <c r="MIS1" s="10"/>
      <c r="MIT1" s="10"/>
      <c r="MIU1" s="10"/>
      <c r="MIV1" s="10"/>
      <c r="MIW1" s="10"/>
      <c r="MIX1" s="10"/>
      <c r="MIY1" s="10"/>
      <c r="MIZ1" s="10"/>
      <c r="MJA1" s="10"/>
      <c r="MJB1" s="10"/>
      <c r="MJC1" s="10"/>
      <c r="MJD1" s="10"/>
      <c r="MJE1" s="10"/>
      <c r="MJF1" s="10"/>
      <c r="MJG1" s="10"/>
      <c r="MJH1" s="10"/>
      <c r="MJI1" s="10"/>
      <c r="MJJ1" s="10"/>
      <c r="MJK1" s="10"/>
      <c r="MJL1" s="10"/>
      <c r="MJM1" s="10"/>
      <c r="MJN1" s="10"/>
      <c r="MJO1" s="10"/>
      <c r="MJP1" s="10"/>
      <c r="MJQ1" s="10"/>
      <c r="MJR1" s="10"/>
      <c r="MJS1" s="10"/>
      <c r="MJT1" s="10"/>
      <c r="MJU1" s="10"/>
      <c r="MJV1" s="10"/>
      <c r="MJW1" s="10"/>
      <c r="MJX1" s="10"/>
      <c r="MJY1" s="10"/>
      <c r="MJZ1" s="10"/>
      <c r="MKA1" s="10"/>
      <c r="MKB1" s="10"/>
      <c r="MKC1" s="10"/>
      <c r="MKD1" s="10"/>
      <c r="MKE1" s="10"/>
      <c r="MKF1" s="10"/>
      <c r="MKG1" s="10"/>
      <c r="MKH1" s="10"/>
      <c r="MKI1" s="10"/>
      <c r="MKJ1" s="10"/>
      <c r="MKK1" s="10"/>
      <c r="MKL1" s="10"/>
      <c r="MKM1" s="10"/>
      <c r="MKN1" s="10"/>
      <c r="MKO1" s="10"/>
      <c r="MKP1" s="10"/>
      <c r="MKQ1" s="10"/>
      <c r="MKR1" s="10"/>
      <c r="MKS1" s="10"/>
      <c r="MKT1" s="10"/>
      <c r="MKU1" s="10"/>
      <c r="MKV1" s="10"/>
      <c r="MKW1" s="10"/>
      <c r="MKX1" s="10"/>
      <c r="MKY1" s="10"/>
      <c r="MKZ1" s="10"/>
      <c r="MLA1" s="10"/>
      <c r="MLB1" s="10"/>
      <c r="MLC1" s="10"/>
      <c r="MLD1" s="10"/>
      <c r="MLE1" s="10"/>
      <c r="MLF1" s="10"/>
      <c r="MLG1" s="10"/>
      <c r="MLH1" s="10"/>
      <c r="MLI1" s="10"/>
      <c r="MLJ1" s="10"/>
      <c r="MLK1" s="10"/>
      <c r="MLL1" s="10"/>
      <c r="MLM1" s="10"/>
      <c r="MLN1" s="10"/>
      <c r="MLO1" s="10"/>
      <c r="MLP1" s="10"/>
      <c r="MLQ1" s="10"/>
      <c r="MLR1" s="10"/>
      <c r="MLS1" s="10"/>
      <c r="MLT1" s="10"/>
      <c r="MLU1" s="10"/>
      <c r="MLV1" s="10"/>
      <c r="MLW1" s="10"/>
      <c r="MLX1" s="10"/>
      <c r="MLY1" s="10"/>
      <c r="MLZ1" s="10"/>
      <c r="MMA1" s="10"/>
      <c r="MMB1" s="10"/>
      <c r="MMC1" s="10"/>
      <c r="MMD1" s="10"/>
      <c r="MME1" s="10"/>
      <c r="MMF1" s="10"/>
      <c r="MMG1" s="10"/>
      <c r="MMH1" s="10"/>
      <c r="MMI1" s="10"/>
      <c r="MMJ1" s="10"/>
      <c r="MMK1" s="10"/>
      <c r="MML1" s="10"/>
      <c r="MMM1" s="10"/>
      <c r="MMN1" s="10"/>
      <c r="MMO1" s="10"/>
      <c r="MMP1" s="10"/>
      <c r="MMQ1" s="10"/>
      <c r="MMR1" s="10"/>
      <c r="MMS1" s="10"/>
      <c r="MMT1" s="10"/>
      <c r="MMU1" s="10"/>
      <c r="MMV1" s="10"/>
      <c r="MMW1" s="10"/>
      <c r="MMX1" s="10"/>
      <c r="MMY1" s="10"/>
      <c r="MMZ1" s="10"/>
      <c r="MNA1" s="10"/>
      <c r="MNB1" s="10"/>
      <c r="MNC1" s="10"/>
      <c r="MND1" s="10"/>
      <c r="MNE1" s="10"/>
      <c r="MNF1" s="10"/>
      <c r="MNG1" s="10"/>
      <c r="MNH1" s="10"/>
      <c r="MNI1" s="10"/>
      <c r="MNJ1" s="10"/>
      <c r="MNK1" s="10"/>
      <c r="MNL1" s="10"/>
      <c r="MNM1" s="10"/>
      <c r="MNN1" s="10"/>
      <c r="MNO1" s="10"/>
      <c r="MNP1" s="10"/>
      <c r="MNQ1" s="10"/>
      <c r="MNR1" s="10"/>
      <c r="MNS1" s="10"/>
      <c r="MNT1" s="10"/>
      <c r="MNU1" s="10"/>
      <c r="MNV1" s="10"/>
      <c r="MNW1" s="10"/>
      <c r="MNX1" s="10"/>
      <c r="MNY1" s="10"/>
      <c r="MNZ1" s="10"/>
      <c r="MOA1" s="10"/>
      <c r="MOB1" s="10"/>
      <c r="MOC1" s="10"/>
      <c r="MOD1" s="10"/>
      <c r="MOE1" s="10"/>
      <c r="MOF1" s="10"/>
      <c r="MOG1" s="10"/>
      <c r="MOH1" s="10"/>
      <c r="MOI1" s="10"/>
      <c r="MOJ1" s="10"/>
      <c r="MOK1" s="10"/>
      <c r="MOL1" s="10"/>
      <c r="MOM1" s="10"/>
      <c r="MON1" s="10"/>
      <c r="MOO1" s="10"/>
      <c r="MOP1" s="10"/>
      <c r="MOQ1" s="10"/>
      <c r="MOR1" s="10"/>
      <c r="MOS1" s="10"/>
      <c r="MOT1" s="10"/>
      <c r="MOU1" s="10"/>
      <c r="MOV1" s="10"/>
      <c r="MOW1" s="10"/>
      <c r="MOX1" s="10"/>
      <c r="MOY1" s="10"/>
      <c r="MOZ1" s="10"/>
      <c r="MPA1" s="10"/>
      <c r="MPB1" s="10"/>
      <c r="MPC1" s="10"/>
      <c r="MPD1" s="10"/>
      <c r="MPE1" s="10"/>
      <c r="MPF1" s="10"/>
      <c r="MPG1" s="10"/>
      <c r="MPH1" s="10"/>
      <c r="MPI1" s="10"/>
      <c r="MPJ1" s="10"/>
      <c r="MPK1" s="10"/>
      <c r="MPL1" s="10"/>
      <c r="MPM1" s="10"/>
      <c r="MPN1" s="10"/>
      <c r="MPO1" s="10"/>
      <c r="MPP1" s="10"/>
      <c r="MPQ1" s="10"/>
      <c r="MPR1" s="10"/>
      <c r="MPS1" s="10"/>
      <c r="MPT1" s="10"/>
      <c r="MPU1" s="10"/>
      <c r="MPV1" s="10"/>
      <c r="MPW1" s="10"/>
      <c r="MPX1" s="10"/>
      <c r="MPY1" s="10"/>
      <c r="MPZ1" s="10"/>
      <c r="MQA1" s="10"/>
      <c r="MQB1" s="10"/>
      <c r="MQC1" s="10"/>
      <c r="MQD1" s="10"/>
      <c r="MQE1" s="10"/>
      <c r="MQF1" s="10"/>
      <c r="MQG1" s="10"/>
      <c r="MQH1" s="10"/>
      <c r="MQI1" s="10"/>
      <c r="MQJ1" s="10"/>
      <c r="MQK1" s="10"/>
      <c r="MQL1" s="10"/>
      <c r="MQM1" s="10"/>
      <c r="MQN1" s="10"/>
      <c r="MQO1" s="10"/>
      <c r="MQP1" s="10"/>
      <c r="MQQ1" s="10"/>
      <c r="MQR1" s="10"/>
      <c r="MQS1" s="10"/>
      <c r="MQT1" s="10"/>
      <c r="MQU1" s="10"/>
      <c r="MQV1" s="10"/>
      <c r="MQW1" s="10"/>
      <c r="MQX1" s="10"/>
      <c r="MQY1" s="10"/>
      <c r="MQZ1" s="10"/>
      <c r="MRA1" s="10"/>
      <c r="MRB1" s="10"/>
      <c r="MRC1" s="10"/>
      <c r="MRD1" s="10"/>
      <c r="MRE1" s="10"/>
      <c r="MRF1" s="10"/>
      <c r="MRG1" s="10"/>
      <c r="MRH1" s="10"/>
      <c r="MRI1" s="10"/>
      <c r="MRJ1" s="10"/>
      <c r="MRK1" s="10"/>
      <c r="MRL1" s="10"/>
      <c r="MRM1" s="10"/>
      <c r="MRN1" s="10"/>
      <c r="MRO1" s="10"/>
      <c r="MRP1" s="10"/>
      <c r="MRQ1" s="10"/>
      <c r="MRR1" s="10"/>
      <c r="MRS1" s="10"/>
      <c r="MRT1" s="10"/>
      <c r="MRU1" s="10"/>
      <c r="MRV1" s="10"/>
      <c r="MRW1" s="10"/>
      <c r="MRX1" s="10"/>
      <c r="MRY1" s="10"/>
      <c r="MRZ1" s="10"/>
      <c r="MSA1" s="10"/>
      <c r="MSB1" s="10"/>
      <c r="MSC1" s="10"/>
      <c r="MSD1" s="10"/>
      <c r="MSE1" s="10"/>
      <c r="MSF1" s="10"/>
      <c r="MSG1" s="10"/>
      <c r="MSH1" s="10"/>
      <c r="MSI1" s="10"/>
      <c r="MSJ1" s="10"/>
      <c r="MSK1" s="10"/>
      <c r="MSL1" s="10"/>
      <c r="MSM1" s="10"/>
      <c r="MSN1" s="10"/>
      <c r="MSO1" s="10"/>
      <c r="MSP1" s="10"/>
      <c r="MSQ1" s="10"/>
      <c r="MSR1" s="10"/>
      <c r="MSS1" s="10"/>
      <c r="MST1" s="10"/>
      <c r="MSU1" s="10"/>
      <c r="MSV1" s="10"/>
      <c r="MSW1" s="10"/>
      <c r="MSX1" s="10"/>
      <c r="MSY1" s="10"/>
      <c r="MSZ1" s="10"/>
      <c r="MTA1" s="10"/>
      <c r="MTB1" s="10"/>
      <c r="MTC1" s="10"/>
      <c r="MTD1" s="10"/>
      <c r="MTE1" s="10"/>
      <c r="MTF1" s="10"/>
      <c r="MTG1" s="10"/>
      <c r="MTH1" s="10"/>
      <c r="MTI1" s="10"/>
      <c r="MTJ1" s="10"/>
      <c r="MTK1" s="10"/>
      <c r="MTL1" s="10"/>
      <c r="MTM1" s="10"/>
      <c r="MTN1" s="10"/>
      <c r="MTO1" s="10"/>
      <c r="MTP1" s="10"/>
      <c r="MTQ1" s="10"/>
      <c r="MTR1" s="10"/>
      <c r="MTS1" s="10"/>
      <c r="MTT1" s="10"/>
      <c r="MTU1" s="10"/>
      <c r="MTV1" s="10"/>
      <c r="MTW1" s="10"/>
      <c r="MTX1" s="10"/>
      <c r="MTY1" s="10"/>
      <c r="MTZ1" s="10"/>
      <c r="MUA1" s="10"/>
      <c r="MUB1" s="10"/>
      <c r="MUC1" s="10"/>
      <c r="MUD1" s="10"/>
      <c r="MUE1" s="10"/>
      <c r="MUF1" s="10"/>
      <c r="MUG1" s="10"/>
      <c r="MUH1" s="10"/>
      <c r="MUI1" s="10"/>
      <c r="MUJ1" s="10"/>
      <c r="MUK1" s="10"/>
      <c r="MUL1" s="10"/>
      <c r="MUM1" s="10"/>
      <c r="MUN1" s="10"/>
      <c r="MUO1" s="10"/>
      <c r="MUP1" s="10"/>
      <c r="MUQ1" s="10"/>
      <c r="MUR1" s="10"/>
      <c r="MUS1" s="10"/>
      <c r="MUT1" s="10"/>
      <c r="MUU1" s="10"/>
      <c r="MUV1" s="10"/>
      <c r="MUW1" s="10"/>
      <c r="MUX1" s="10"/>
      <c r="MUY1" s="10"/>
      <c r="MUZ1" s="10"/>
      <c r="MVA1" s="10"/>
      <c r="MVB1" s="10"/>
      <c r="MVC1" s="10"/>
      <c r="MVD1" s="10"/>
      <c r="MVE1" s="10"/>
      <c r="MVF1" s="10"/>
      <c r="MVG1" s="10"/>
      <c r="MVH1" s="10"/>
      <c r="MVI1" s="10"/>
      <c r="MVJ1" s="10"/>
      <c r="MVK1" s="10"/>
      <c r="MVL1" s="10"/>
      <c r="MVM1" s="10"/>
      <c r="MVN1" s="10"/>
      <c r="MVO1" s="10"/>
      <c r="MVP1" s="10"/>
      <c r="MVQ1" s="10"/>
      <c r="MVR1" s="10"/>
      <c r="MVS1" s="10"/>
      <c r="MVT1" s="10"/>
      <c r="MVU1" s="10"/>
      <c r="MVV1" s="10"/>
      <c r="MVW1" s="10"/>
      <c r="MVX1" s="10"/>
      <c r="MVY1" s="10"/>
      <c r="MVZ1" s="10"/>
      <c r="MWA1" s="10"/>
      <c r="MWB1" s="10"/>
      <c r="MWC1" s="10"/>
      <c r="MWD1" s="10"/>
      <c r="MWE1" s="10"/>
      <c r="MWF1" s="10"/>
      <c r="MWG1" s="10"/>
      <c r="MWH1" s="10"/>
      <c r="MWI1" s="10"/>
      <c r="MWJ1" s="10"/>
      <c r="MWK1" s="10"/>
      <c r="MWL1" s="10"/>
      <c r="MWM1" s="10"/>
      <c r="MWN1" s="10"/>
      <c r="MWO1" s="10"/>
      <c r="MWP1" s="10"/>
      <c r="MWQ1" s="10"/>
      <c r="MWR1" s="10"/>
      <c r="MWS1" s="10"/>
      <c r="MWT1" s="10"/>
      <c r="MWU1" s="10"/>
      <c r="MWV1" s="10"/>
      <c r="MWW1" s="10"/>
      <c r="MWX1" s="10"/>
      <c r="MWY1" s="10"/>
      <c r="MWZ1" s="10"/>
      <c r="MXA1" s="10"/>
      <c r="MXB1" s="10"/>
      <c r="MXC1" s="10"/>
      <c r="MXD1" s="10"/>
      <c r="MXE1" s="10"/>
      <c r="MXF1" s="10"/>
      <c r="MXG1" s="10"/>
      <c r="MXH1" s="10"/>
      <c r="MXI1" s="10"/>
      <c r="MXJ1" s="10"/>
      <c r="MXK1" s="10"/>
      <c r="MXL1" s="10"/>
      <c r="MXM1" s="10"/>
      <c r="MXN1" s="10"/>
      <c r="MXO1" s="10"/>
      <c r="MXP1" s="10"/>
      <c r="MXQ1" s="10"/>
      <c r="MXR1" s="10"/>
      <c r="MXS1" s="10"/>
      <c r="MXT1" s="10"/>
      <c r="MXU1" s="10"/>
      <c r="MXV1" s="10"/>
      <c r="MXW1" s="10"/>
      <c r="MXX1" s="10"/>
      <c r="MXY1" s="10"/>
      <c r="MXZ1" s="10"/>
      <c r="MYA1" s="10"/>
      <c r="MYB1" s="10"/>
      <c r="MYC1" s="10"/>
      <c r="MYD1" s="10"/>
      <c r="MYE1" s="10"/>
      <c r="MYF1" s="10"/>
      <c r="MYG1" s="10"/>
      <c r="MYH1" s="10"/>
      <c r="MYI1" s="10"/>
      <c r="MYJ1" s="10"/>
      <c r="MYK1" s="10"/>
      <c r="MYL1" s="10"/>
      <c r="MYM1" s="10"/>
      <c r="MYN1" s="10"/>
      <c r="MYO1" s="10"/>
      <c r="MYP1" s="10"/>
      <c r="MYQ1" s="10"/>
      <c r="MYR1" s="10"/>
      <c r="MYS1" s="10"/>
      <c r="MYT1" s="10"/>
      <c r="MYU1" s="10"/>
      <c r="MYV1" s="10"/>
      <c r="MYW1" s="10"/>
      <c r="MYX1" s="10"/>
      <c r="MYY1" s="10"/>
      <c r="MYZ1" s="10"/>
      <c r="MZA1" s="10"/>
      <c r="MZB1" s="10"/>
      <c r="MZC1" s="10"/>
      <c r="MZD1" s="10"/>
      <c r="MZE1" s="10"/>
      <c r="MZF1" s="10"/>
      <c r="MZG1" s="10"/>
      <c r="MZH1" s="10"/>
      <c r="MZI1" s="10"/>
      <c r="MZJ1" s="10"/>
      <c r="MZK1" s="10"/>
      <c r="MZL1" s="10"/>
      <c r="MZM1" s="10"/>
      <c r="MZN1" s="10"/>
      <c r="MZO1" s="10"/>
      <c r="MZP1" s="10"/>
      <c r="MZQ1" s="10"/>
      <c r="MZR1" s="10"/>
      <c r="MZS1" s="10"/>
      <c r="MZT1" s="10"/>
      <c r="MZU1" s="10"/>
      <c r="MZV1" s="10"/>
      <c r="MZW1" s="10"/>
      <c r="MZX1" s="10"/>
      <c r="MZY1" s="10"/>
      <c r="MZZ1" s="10"/>
      <c r="NAA1" s="10"/>
      <c r="NAB1" s="10"/>
      <c r="NAC1" s="10"/>
      <c r="NAD1" s="10"/>
      <c r="NAE1" s="10"/>
      <c r="NAF1" s="10"/>
      <c r="NAG1" s="10"/>
      <c r="NAH1" s="10"/>
      <c r="NAI1" s="10"/>
      <c r="NAJ1" s="10"/>
      <c r="NAK1" s="10"/>
      <c r="NAL1" s="10"/>
      <c r="NAM1" s="10"/>
      <c r="NAN1" s="10"/>
      <c r="NAO1" s="10"/>
      <c r="NAP1" s="10"/>
      <c r="NAQ1" s="10"/>
      <c r="NAR1" s="10"/>
      <c r="NAS1" s="10"/>
      <c r="NAT1" s="10"/>
      <c r="NAU1" s="10"/>
      <c r="NAV1" s="10"/>
      <c r="NAW1" s="10"/>
      <c r="NAX1" s="10"/>
      <c r="NAY1" s="10"/>
      <c r="NAZ1" s="10"/>
      <c r="NBA1" s="10"/>
      <c r="NBB1" s="10"/>
      <c r="NBC1" s="10"/>
      <c r="NBD1" s="10"/>
      <c r="NBE1" s="10"/>
      <c r="NBF1" s="10"/>
      <c r="NBG1" s="10"/>
      <c r="NBH1" s="10"/>
      <c r="NBI1" s="10"/>
      <c r="NBJ1" s="10"/>
      <c r="NBK1" s="10"/>
      <c r="NBL1" s="10"/>
      <c r="NBM1" s="10"/>
      <c r="NBN1" s="10"/>
      <c r="NBO1" s="10"/>
      <c r="NBP1" s="10"/>
      <c r="NBQ1" s="10"/>
      <c r="NBR1" s="10"/>
      <c r="NBS1" s="10"/>
      <c r="NBT1" s="10"/>
      <c r="NBU1" s="10"/>
      <c r="NBV1" s="10"/>
      <c r="NBW1" s="10"/>
      <c r="NBX1" s="10"/>
      <c r="NBY1" s="10"/>
      <c r="NBZ1" s="10"/>
      <c r="NCA1" s="10"/>
      <c r="NCB1" s="10"/>
      <c r="NCC1" s="10"/>
      <c r="NCD1" s="10"/>
      <c r="NCE1" s="10"/>
      <c r="NCF1" s="10"/>
      <c r="NCG1" s="10"/>
      <c r="NCH1" s="10"/>
      <c r="NCI1" s="10"/>
      <c r="NCJ1" s="10"/>
      <c r="NCK1" s="10"/>
      <c r="NCL1" s="10"/>
      <c r="NCM1" s="10"/>
      <c r="NCN1" s="10"/>
      <c r="NCO1" s="10"/>
      <c r="NCP1" s="10"/>
      <c r="NCQ1" s="10"/>
      <c r="NCR1" s="10"/>
      <c r="NCS1" s="10"/>
      <c r="NCT1" s="10"/>
      <c r="NCU1" s="10"/>
      <c r="NCV1" s="10"/>
      <c r="NCW1" s="10"/>
      <c r="NCX1" s="10"/>
      <c r="NCY1" s="10"/>
      <c r="NCZ1" s="10"/>
      <c r="NDA1" s="10"/>
      <c r="NDB1" s="10"/>
      <c r="NDC1" s="10"/>
      <c r="NDD1" s="10"/>
      <c r="NDE1" s="10"/>
      <c r="NDF1" s="10"/>
      <c r="NDG1" s="10"/>
      <c r="NDH1" s="10"/>
      <c r="NDI1" s="10"/>
      <c r="NDJ1" s="10"/>
      <c r="NDK1" s="10"/>
      <c r="NDL1" s="10"/>
      <c r="NDM1" s="10"/>
      <c r="NDN1" s="10"/>
      <c r="NDO1" s="10"/>
      <c r="NDP1" s="10"/>
      <c r="NDQ1" s="10"/>
      <c r="NDR1" s="10"/>
      <c r="NDS1" s="10"/>
      <c r="NDT1" s="10"/>
      <c r="NDU1" s="10"/>
      <c r="NDV1" s="10"/>
      <c r="NDW1" s="10"/>
      <c r="NDX1" s="10"/>
      <c r="NDY1" s="10"/>
      <c r="NDZ1" s="10"/>
      <c r="NEA1" s="10"/>
      <c r="NEB1" s="10"/>
      <c r="NEC1" s="10"/>
      <c r="NED1" s="10"/>
      <c r="NEE1" s="10"/>
      <c r="NEF1" s="10"/>
      <c r="NEG1" s="10"/>
      <c r="NEH1" s="10"/>
      <c r="NEI1" s="10"/>
      <c r="NEJ1" s="10"/>
      <c r="NEK1" s="10"/>
      <c r="NEL1" s="10"/>
      <c r="NEM1" s="10"/>
      <c r="NEN1" s="10"/>
      <c r="NEO1" s="10"/>
      <c r="NEP1" s="10"/>
      <c r="NEQ1" s="10"/>
      <c r="NER1" s="10"/>
      <c r="NES1" s="10"/>
      <c r="NET1" s="10"/>
      <c r="NEU1" s="10"/>
      <c r="NEV1" s="10"/>
      <c r="NEW1" s="10"/>
      <c r="NEX1" s="10"/>
      <c r="NEY1" s="10"/>
      <c r="NEZ1" s="10"/>
      <c r="NFA1" s="10"/>
      <c r="NFB1" s="10"/>
      <c r="NFC1" s="10"/>
      <c r="NFD1" s="10"/>
      <c r="NFE1" s="10"/>
      <c r="NFF1" s="10"/>
      <c r="NFG1" s="10"/>
      <c r="NFH1" s="10"/>
      <c r="NFI1" s="10"/>
      <c r="NFJ1" s="10"/>
      <c r="NFK1" s="10"/>
      <c r="NFL1" s="10"/>
      <c r="NFM1" s="10"/>
      <c r="NFN1" s="10"/>
      <c r="NFO1" s="10"/>
      <c r="NFP1" s="10"/>
      <c r="NFQ1" s="10"/>
      <c r="NFR1" s="10"/>
      <c r="NFS1" s="10"/>
      <c r="NFT1" s="10"/>
      <c r="NFU1" s="10"/>
      <c r="NFV1" s="10"/>
      <c r="NFW1" s="10"/>
      <c r="NFX1" s="10"/>
      <c r="NFY1" s="10"/>
      <c r="NFZ1" s="10"/>
      <c r="NGA1" s="10"/>
      <c r="NGB1" s="10"/>
      <c r="NGC1" s="10"/>
      <c r="NGD1" s="10"/>
      <c r="NGE1" s="10"/>
      <c r="NGF1" s="10"/>
      <c r="NGG1" s="10"/>
      <c r="NGH1" s="10"/>
      <c r="NGI1" s="10"/>
      <c r="NGJ1" s="10"/>
      <c r="NGK1" s="10"/>
      <c r="NGL1" s="10"/>
      <c r="NGM1" s="10"/>
      <c r="NGN1" s="10"/>
      <c r="NGO1" s="10"/>
      <c r="NGP1" s="10"/>
      <c r="NGQ1" s="10"/>
      <c r="NGR1" s="10"/>
      <c r="NGS1" s="10"/>
      <c r="NGT1" s="10"/>
      <c r="NGU1" s="10"/>
      <c r="NGV1" s="10"/>
      <c r="NGW1" s="10"/>
      <c r="NGX1" s="10"/>
      <c r="NGY1" s="10"/>
      <c r="NGZ1" s="10"/>
      <c r="NHA1" s="10"/>
      <c r="NHB1" s="10"/>
      <c r="NHC1" s="10"/>
      <c r="NHD1" s="10"/>
      <c r="NHE1" s="10"/>
      <c r="NHF1" s="10"/>
      <c r="NHG1" s="10"/>
      <c r="NHH1" s="10"/>
      <c r="NHI1" s="10"/>
      <c r="NHJ1" s="10"/>
      <c r="NHK1" s="10"/>
      <c r="NHL1" s="10"/>
      <c r="NHM1" s="10"/>
      <c r="NHN1" s="10"/>
      <c r="NHO1" s="10"/>
      <c r="NHP1" s="10"/>
      <c r="NHQ1" s="10"/>
      <c r="NHR1" s="10"/>
      <c r="NHS1" s="10"/>
      <c r="NHT1" s="10"/>
      <c r="NHU1" s="10"/>
      <c r="NHV1" s="10"/>
      <c r="NHW1" s="10"/>
      <c r="NHX1" s="10"/>
      <c r="NHY1" s="10"/>
      <c r="NHZ1" s="10"/>
      <c r="NIA1" s="10"/>
      <c r="NIB1" s="10"/>
      <c r="NIC1" s="10"/>
      <c r="NID1" s="10"/>
      <c r="NIE1" s="10"/>
      <c r="NIF1" s="10"/>
      <c r="NIG1" s="10"/>
      <c r="NIH1" s="10"/>
      <c r="NII1" s="10"/>
      <c r="NIJ1" s="10"/>
      <c r="NIK1" s="10"/>
      <c r="NIL1" s="10"/>
      <c r="NIM1" s="10"/>
      <c r="NIN1" s="10"/>
      <c r="NIO1" s="10"/>
      <c r="NIP1" s="10"/>
      <c r="NIQ1" s="10"/>
      <c r="NIR1" s="10"/>
      <c r="NIS1" s="10"/>
      <c r="NIT1" s="10"/>
      <c r="NIU1" s="10"/>
      <c r="NIV1" s="10"/>
      <c r="NIW1" s="10"/>
      <c r="NIX1" s="10"/>
      <c r="NIY1" s="10"/>
      <c r="NIZ1" s="10"/>
      <c r="NJA1" s="10"/>
      <c r="NJB1" s="10"/>
      <c r="NJC1" s="10"/>
      <c r="NJD1" s="10"/>
      <c r="NJE1" s="10"/>
      <c r="NJF1" s="10"/>
      <c r="NJG1" s="10"/>
      <c r="NJH1" s="10"/>
      <c r="NJI1" s="10"/>
      <c r="NJJ1" s="10"/>
      <c r="NJK1" s="10"/>
      <c r="NJL1" s="10"/>
      <c r="NJM1" s="10"/>
      <c r="NJN1" s="10"/>
      <c r="NJO1" s="10"/>
      <c r="NJP1" s="10"/>
      <c r="NJQ1" s="10"/>
      <c r="NJR1" s="10"/>
      <c r="NJS1" s="10"/>
      <c r="NJT1" s="10"/>
      <c r="NJU1" s="10"/>
      <c r="NJV1" s="10"/>
      <c r="NJW1" s="10"/>
      <c r="NJX1" s="10"/>
      <c r="NJY1" s="10"/>
      <c r="NJZ1" s="10"/>
      <c r="NKA1" s="10"/>
      <c r="NKB1" s="10"/>
      <c r="NKC1" s="10"/>
      <c r="NKD1" s="10"/>
      <c r="NKE1" s="10"/>
      <c r="NKF1" s="10"/>
      <c r="NKG1" s="10"/>
      <c r="NKH1" s="10"/>
      <c r="NKI1" s="10"/>
      <c r="NKJ1" s="10"/>
      <c r="NKK1" s="10"/>
      <c r="NKL1" s="10"/>
      <c r="NKM1" s="10"/>
      <c r="NKN1" s="10"/>
      <c r="NKO1" s="10"/>
      <c r="NKP1" s="10"/>
      <c r="NKQ1" s="10"/>
      <c r="NKR1" s="10"/>
      <c r="NKS1" s="10"/>
      <c r="NKT1" s="10"/>
      <c r="NKU1" s="10"/>
      <c r="NKV1" s="10"/>
      <c r="NKW1" s="10"/>
      <c r="NKX1" s="10"/>
      <c r="NKY1" s="10"/>
      <c r="NKZ1" s="10"/>
      <c r="NLA1" s="10"/>
      <c r="NLB1" s="10"/>
      <c r="NLC1" s="10"/>
      <c r="NLD1" s="10"/>
      <c r="NLE1" s="10"/>
      <c r="NLF1" s="10"/>
      <c r="NLG1" s="10"/>
      <c r="NLH1" s="10"/>
      <c r="NLI1" s="10"/>
      <c r="NLJ1" s="10"/>
      <c r="NLK1" s="10"/>
      <c r="NLL1" s="10"/>
      <c r="NLM1" s="10"/>
      <c r="NLN1" s="10"/>
      <c r="NLO1" s="10"/>
      <c r="NLP1" s="10"/>
      <c r="NLQ1" s="10"/>
      <c r="NLR1" s="10"/>
      <c r="NLS1" s="10"/>
      <c r="NLT1" s="10"/>
      <c r="NLU1" s="10"/>
      <c r="NLV1" s="10"/>
      <c r="NLW1" s="10"/>
      <c r="NLX1" s="10"/>
      <c r="NLY1" s="10"/>
      <c r="NLZ1" s="10"/>
      <c r="NMA1" s="10"/>
      <c r="NMB1" s="10"/>
      <c r="NMC1" s="10"/>
      <c r="NMD1" s="10"/>
      <c r="NME1" s="10"/>
      <c r="NMF1" s="10"/>
      <c r="NMG1" s="10"/>
      <c r="NMH1" s="10"/>
      <c r="NMI1" s="10"/>
      <c r="NMJ1" s="10"/>
      <c r="NMK1" s="10"/>
      <c r="NML1" s="10"/>
      <c r="NMM1" s="10"/>
      <c r="NMN1" s="10"/>
      <c r="NMO1" s="10"/>
      <c r="NMP1" s="10"/>
      <c r="NMQ1" s="10"/>
      <c r="NMR1" s="10"/>
      <c r="NMS1" s="10"/>
      <c r="NMT1" s="10"/>
      <c r="NMU1" s="10"/>
      <c r="NMV1" s="10"/>
      <c r="NMW1" s="10"/>
      <c r="NMX1" s="10"/>
      <c r="NMY1" s="10"/>
      <c r="NMZ1" s="10"/>
      <c r="NNA1" s="10"/>
      <c r="NNB1" s="10"/>
      <c r="NNC1" s="10"/>
      <c r="NND1" s="10"/>
      <c r="NNE1" s="10"/>
      <c r="NNF1" s="10"/>
      <c r="NNG1" s="10"/>
      <c r="NNH1" s="10"/>
      <c r="NNI1" s="10"/>
      <c r="NNJ1" s="10"/>
      <c r="NNK1" s="10"/>
      <c r="NNL1" s="10"/>
      <c r="NNM1" s="10"/>
      <c r="NNN1" s="10"/>
      <c r="NNO1" s="10"/>
      <c r="NNP1" s="10"/>
      <c r="NNQ1" s="10"/>
      <c r="NNR1" s="10"/>
      <c r="NNS1" s="10"/>
      <c r="NNT1" s="10"/>
      <c r="NNU1" s="10"/>
      <c r="NNV1" s="10"/>
      <c r="NNW1" s="10"/>
      <c r="NNX1" s="10"/>
      <c r="NNY1" s="10"/>
      <c r="NNZ1" s="10"/>
      <c r="NOA1" s="10"/>
      <c r="NOB1" s="10"/>
      <c r="NOC1" s="10"/>
      <c r="NOD1" s="10"/>
      <c r="NOE1" s="10"/>
      <c r="NOF1" s="10"/>
      <c r="NOG1" s="10"/>
      <c r="NOH1" s="10"/>
      <c r="NOI1" s="10"/>
      <c r="NOJ1" s="10"/>
      <c r="NOK1" s="10"/>
      <c r="NOL1" s="10"/>
      <c r="NOM1" s="10"/>
      <c r="NON1" s="10"/>
      <c r="NOO1" s="10"/>
      <c r="NOP1" s="10"/>
      <c r="NOQ1" s="10"/>
      <c r="NOR1" s="10"/>
      <c r="NOS1" s="10"/>
      <c r="NOT1" s="10"/>
      <c r="NOU1" s="10"/>
      <c r="NOV1" s="10"/>
      <c r="NOW1" s="10"/>
      <c r="NOX1" s="10"/>
      <c r="NOY1" s="10"/>
      <c r="NOZ1" s="10"/>
      <c r="NPA1" s="10"/>
      <c r="NPB1" s="10"/>
      <c r="NPC1" s="10"/>
      <c r="NPD1" s="10"/>
      <c r="NPE1" s="10"/>
      <c r="NPF1" s="10"/>
      <c r="NPG1" s="10"/>
      <c r="NPH1" s="10"/>
      <c r="NPI1" s="10"/>
      <c r="NPJ1" s="10"/>
      <c r="NPK1" s="10"/>
      <c r="NPL1" s="10"/>
      <c r="NPM1" s="10"/>
      <c r="NPN1" s="10"/>
      <c r="NPO1" s="10"/>
      <c r="NPP1" s="10"/>
      <c r="NPQ1" s="10"/>
      <c r="NPR1" s="10"/>
      <c r="NPS1" s="10"/>
      <c r="NPT1" s="10"/>
      <c r="NPU1" s="10"/>
      <c r="NPV1" s="10"/>
      <c r="NPW1" s="10"/>
      <c r="NPX1" s="10"/>
      <c r="NPY1" s="10"/>
      <c r="NPZ1" s="10"/>
      <c r="NQA1" s="10"/>
      <c r="NQB1" s="10"/>
      <c r="NQC1" s="10"/>
      <c r="NQD1" s="10"/>
      <c r="NQE1" s="10"/>
      <c r="NQF1" s="10"/>
      <c r="NQG1" s="10"/>
      <c r="NQH1" s="10"/>
      <c r="NQI1" s="10"/>
      <c r="NQJ1" s="10"/>
      <c r="NQK1" s="10"/>
      <c r="NQL1" s="10"/>
      <c r="NQM1" s="10"/>
      <c r="NQN1" s="10"/>
      <c r="NQO1" s="10"/>
      <c r="NQP1" s="10"/>
      <c r="NQQ1" s="10"/>
      <c r="NQR1" s="10"/>
      <c r="NQS1" s="10"/>
      <c r="NQT1" s="10"/>
      <c r="NQU1" s="10"/>
      <c r="NQV1" s="10"/>
      <c r="NQW1" s="10"/>
      <c r="NQX1" s="10"/>
      <c r="NQY1" s="10"/>
      <c r="NQZ1" s="10"/>
      <c r="NRA1" s="10"/>
      <c r="NRB1" s="10"/>
      <c r="NRC1" s="10"/>
      <c r="NRD1" s="10"/>
      <c r="NRE1" s="10"/>
      <c r="NRF1" s="10"/>
      <c r="NRG1" s="10"/>
      <c r="NRH1" s="10"/>
      <c r="NRI1" s="10"/>
      <c r="NRJ1" s="10"/>
      <c r="NRK1" s="10"/>
      <c r="NRL1" s="10"/>
      <c r="NRM1" s="10"/>
      <c r="NRN1" s="10"/>
      <c r="NRO1" s="10"/>
      <c r="NRP1" s="10"/>
      <c r="NRQ1" s="10"/>
      <c r="NRR1" s="10"/>
      <c r="NRS1" s="10"/>
      <c r="NRT1" s="10"/>
      <c r="NRU1" s="10"/>
      <c r="NRV1" s="10"/>
      <c r="NRW1" s="10"/>
      <c r="NRX1" s="10"/>
      <c r="NRY1" s="10"/>
      <c r="NRZ1" s="10"/>
      <c r="NSA1" s="10"/>
      <c r="NSB1" s="10"/>
      <c r="NSC1" s="10"/>
      <c r="NSD1" s="10"/>
      <c r="NSE1" s="10"/>
      <c r="NSF1" s="10"/>
      <c r="NSG1" s="10"/>
      <c r="NSH1" s="10"/>
      <c r="NSI1" s="10"/>
      <c r="NSJ1" s="10"/>
      <c r="NSK1" s="10"/>
      <c r="NSL1" s="10"/>
      <c r="NSM1" s="10"/>
      <c r="NSN1" s="10"/>
      <c r="NSO1" s="10"/>
      <c r="NSP1" s="10"/>
      <c r="NSQ1" s="10"/>
      <c r="NSR1" s="10"/>
      <c r="NSS1" s="10"/>
      <c r="NST1" s="10"/>
      <c r="NSU1" s="10"/>
      <c r="NSV1" s="10"/>
      <c r="NSW1" s="10"/>
      <c r="NSX1" s="10"/>
      <c r="NSY1" s="10"/>
      <c r="NSZ1" s="10"/>
      <c r="NTA1" s="10"/>
      <c r="NTB1" s="10"/>
      <c r="NTC1" s="10"/>
      <c r="NTD1" s="10"/>
      <c r="NTE1" s="10"/>
      <c r="NTF1" s="10"/>
      <c r="NTG1" s="10"/>
      <c r="NTH1" s="10"/>
      <c r="NTI1" s="10"/>
      <c r="NTJ1" s="10"/>
      <c r="NTK1" s="10"/>
      <c r="NTL1" s="10"/>
      <c r="NTM1" s="10"/>
      <c r="NTN1" s="10"/>
      <c r="NTO1" s="10"/>
      <c r="NTP1" s="10"/>
      <c r="NTQ1" s="10"/>
      <c r="NTR1" s="10"/>
      <c r="NTS1" s="10"/>
      <c r="NTT1" s="10"/>
      <c r="NTU1" s="10"/>
      <c r="NTV1" s="10"/>
      <c r="NTW1" s="10"/>
      <c r="NTX1" s="10"/>
      <c r="NTY1" s="10"/>
      <c r="NTZ1" s="10"/>
      <c r="NUA1" s="10"/>
      <c r="NUB1" s="10"/>
      <c r="NUC1" s="10"/>
      <c r="NUD1" s="10"/>
      <c r="NUE1" s="10"/>
      <c r="NUF1" s="10"/>
      <c r="NUG1" s="10"/>
      <c r="NUH1" s="10"/>
      <c r="NUI1" s="10"/>
      <c r="NUJ1" s="10"/>
      <c r="NUK1" s="10"/>
      <c r="NUL1" s="10"/>
      <c r="NUM1" s="10"/>
      <c r="NUN1" s="10"/>
      <c r="NUO1" s="10"/>
      <c r="NUP1" s="10"/>
      <c r="NUQ1" s="10"/>
      <c r="NUR1" s="10"/>
      <c r="NUS1" s="10"/>
      <c r="NUT1" s="10"/>
      <c r="NUU1" s="10"/>
      <c r="NUV1" s="10"/>
      <c r="NUW1" s="10"/>
      <c r="NUX1" s="10"/>
      <c r="NUY1" s="10"/>
      <c r="NUZ1" s="10"/>
      <c r="NVA1" s="10"/>
      <c r="NVB1" s="10"/>
      <c r="NVC1" s="10"/>
      <c r="NVD1" s="10"/>
      <c r="NVE1" s="10"/>
      <c r="NVF1" s="10"/>
      <c r="NVG1" s="10"/>
      <c r="NVH1" s="10"/>
      <c r="NVI1" s="10"/>
      <c r="NVJ1" s="10"/>
      <c r="NVK1" s="10"/>
      <c r="NVL1" s="10"/>
      <c r="NVM1" s="10"/>
      <c r="NVN1" s="10"/>
      <c r="NVO1" s="10"/>
      <c r="NVP1" s="10"/>
      <c r="NVQ1" s="10"/>
      <c r="NVR1" s="10"/>
      <c r="NVS1" s="10"/>
      <c r="NVT1" s="10"/>
      <c r="NVU1" s="10"/>
      <c r="NVV1" s="10"/>
      <c r="NVW1" s="10"/>
      <c r="NVX1" s="10"/>
      <c r="NVY1" s="10"/>
      <c r="NVZ1" s="10"/>
      <c r="NWA1" s="10"/>
      <c r="NWB1" s="10"/>
      <c r="NWC1" s="10"/>
      <c r="NWD1" s="10"/>
      <c r="NWE1" s="10"/>
      <c r="NWF1" s="10"/>
      <c r="NWG1" s="10"/>
      <c r="NWH1" s="10"/>
      <c r="NWI1" s="10"/>
      <c r="NWJ1" s="10"/>
      <c r="NWK1" s="10"/>
      <c r="NWL1" s="10"/>
      <c r="NWM1" s="10"/>
      <c r="NWN1" s="10"/>
      <c r="NWO1" s="10"/>
      <c r="NWP1" s="10"/>
      <c r="NWQ1" s="10"/>
      <c r="NWR1" s="10"/>
      <c r="NWS1" s="10"/>
      <c r="NWT1" s="10"/>
      <c r="NWU1" s="10"/>
      <c r="NWV1" s="10"/>
      <c r="NWW1" s="10"/>
      <c r="NWX1" s="10"/>
      <c r="NWY1" s="10"/>
      <c r="NWZ1" s="10"/>
      <c r="NXA1" s="10"/>
      <c r="NXB1" s="10"/>
      <c r="NXC1" s="10"/>
      <c r="NXD1" s="10"/>
      <c r="NXE1" s="10"/>
      <c r="NXF1" s="10"/>
      <c r="NXG1" s="10"/>
      <c r="NXH1" s="10"/>
      <c r="NXI1" s="10"/>
      <c r="NXJ1" s="10"/>
      <c r="NXK1" s="10"/>
      <c r="NXL1" s="10"/>
      <c r="NXM1" s="10"/>
      <c r="NXN1" s="10"/>
      <c r="NXO1" s="10"/>
      <c r="NXP1" s="10"/>
      <c r="NXQ1" s="10"/>
      <c r="NXR1" s="10"/>
      <c r="NXS1" s="10"/>
      <c r="NXT1" s="10"/>
      <c r="NXU1" s="10"/>
      <c r="NXV1" s="10"/>
      <c r="NXW1" s="10"/>
      <c r="NXX1" s="10"/>
      <c r="NXY1" s="10"/>
      <c r="NXZ1" s="10"/>
      <c r="NYA1" s="10"/>
      <c r="NYB1" s="10"/>
      <c r="NYC1" s="10"/>
      <c r="NYD1" s="10"/>
      <c r="NYE1" s="10"/>
      <c r="NYF1" s="10"/>
      <c r="NYG1" s="10"/>
      <c r="NYH1" s="10"/>
      <c r="NYI1" s="10"/>
      <c r="NYJ1" s="10"/>
      <c r="NYK1" s="10"/>
      <c r="NYL1" s="10"/>
      <c r="NYM1" s="10"/>
      <c r="NYN1" s="10"/>
      <c r="NYO1" s="10"/>
      <c r="NYP1" s="10"/>
      <c r="NYQ1" s="10"/>
      <c r="NYR1" s="10"/>
      <c r="NYS1" s="10"/>
      <c r="NYT1" s="10"/>
      <c r="NYU1" s="10"/>
      <c r="NYV1" s="10"/>
      <c r="NYW1" s="10"/>
      <c r="NYX1" s="10"/>
      <c r="NYY1" s="10"/>
      <c r="NYZ1" s="10"/>
      <c r="NZA1" s="10"/>
      <c r="NZB1" s="10"/>
      <c r="NZC1" s="10"/>
      <c r="NZD1" s="10"/>
      <c r="NZE1" s="10"/>
      <c r="NZF1" s="10"/>
      <c r="NZG1" s="10"/>
      <c r="NZH1" s="10"/>
      <c r="NZI1" s="10"/>
      <c r="NZJ1" s="10"/>
      <c r="NZK1" s="10"/>
      <c r="NZL1" s="10"/>
      <c r="NZM1" s="10"/>
      <c r="NZN1" s="10"/>
      <c r="NZO1" s="10"/>
      <c r="NZP1" s="10"/>
      <c r="NZQ1" s="10"/>
      <c r="NZR1" s="10"/>
      <c r="NZS1" s="10"/>
      <c r="NZT1" s="10"/>
      <c r="NZU1" s="10"/>
      <c r="NZV1" s="10"/>
      <c r="NZW1" s="10"/>
      <c r="NZX1" s="10"/>
      <c r="NZY1" s="10"/>
      <c r="NZZ1" s="10"/>
      <c r="OAA1" s="10"/>
      <c r="OAB1" s="10"/>
      <c r="OAC1" s="10"/>
      <c r="OAD1" s="10"/>
      <c r="OAE1" s="10"/>
      <c r="OAF1" s="10"/>
      <c r="OAG1" s="10"/>
      <c r="OAH1" s="10"/>
      <c r="OAI1" s="10"/>
      <c r="OAJ1" s="10"/>
      <c r="OAK1" s="10"/>
      <c r="OAL1" s="10"/>
      <c r="OAM1" s="10"/>
      <c r="OAN1" s="10"/>
      <c r="OAO1" s="10"/>
      <c r="OAP1" s="10"/>
      <c r="OAQ1" s="10"/>
      <c r="OAR1" s="10"/>
      <c r="OAS1" s="10"/>
      <c r="OAT1" s="10"/>
      <c r="OAU1" s="10"/>
      <c r="OAV1" s="10"/>
      <c r="OAW1" s="10"/>
      <c r="OAX1" s="10"/>
      <c r="OAY1" s="10"/>
      <c r="OAZ1" s="10"/>
      <c r="OBA1" s="10"/>
      <c r="OBB1" s="10"/>
      <c r="OBC1" s="10"/>
      <c r="OBD1" s="10"/>
      <c r="OBE1" s="10"/>
      <c r="OBF1" s="10"/>
      <c r="OBG1" s="10"/>
      <c r="OBH1" s="10"/>
      <c r="OBI1" s="10"/>
      <c r="OBJ1" s="10"/>
      <c r="OBK1" s="10"/>
      <c r="OBL1" s="10"/>
      <c r="OBM1" s="10"/>
      <c r="OBN1" s="10"/>
      <c r="OBO1" s="10"/>
      <c r="OBP1" s="10"/>
      <c r="OBQ1" s="10"/>
      <c r="OBR1" s="10"/>
      <c r="OBS1" s="10"/>
      <c r="OBT1" s="10"/>
      <c r="OBU1" s="10"/>
      <c r="OBV1" s="10"/>
      <c r="OBW1" s="10"/>
      <c r="OBX1" s="10"/>
      <c r="OBY1" s="10"/>
      <c r="OBZ1" s="10"/>
      <c r="OCA1" s="10"/>
      <c r="OCB1" s="10"/>
      <c r="OCC1" s="10"/>
      <c r="OCD1" s="10"/>
      <c r="OCE1" s="10"/>
      <c r="OCF1" s="10"/>
      <c r="OCG1" s="10"/>
      <c r="OCH1" s="10"/>
      <c r="OCI1" s="10"/>
      <c r="OCJ1" s="10"/>
      <c r="OCK1" s="10"/>
      <c r="OCL1" s="10"/>
      <c r="OCM1" s="10"/>
      <c r="OCN1" s="10"/>
      <c r="OCO1" s="10"/>
      <c r="OCP1" s="10"/>
      <c r="OCQ1" s="10"/>
      <c r="OCR1" s="10"/>
      <c r="OCS1" s="10"/>
      <c r="OCT1" s="10"/>
      <c r="OCU1" s="10"/>
      <c r="OCV1" s="10"/>
      <c r="OCW1" s="10"/>
      <c r="OCX1" s="10"/>
      <c r="OCY1" s="10"/>
      <c r="OCZ1" s="10"/>
      <c r="ODA1" s="10"/>
      <c r="ODB1" s="10"/>
      <c r="ODC1" s="10"/>
      <c r="ODD1" s="10"/>
      <c r="ODE1" s="10"/>
      <c r="ODF1" s="10"/>
      <c r="ODG1" s="10"/>
      <c r="ODH1" s="10"/>
      <c r="ODI1" s="10"/>
      <c r="ODJ1" s="10"/>
      <c r="ODK1" s="10"/>
      <c r="ODL1" s="10"/>
      <c r="ODM1" s="10"/>
      <c r="ODN1" s="10"/>
      <c r="ODO1" s="10"/>
      <c r="ODP1" s="10"/>
      <c r="ODQ1" s="10"/>
      <c r="ODR1" s="10"/>
      <c r="ODS1" s="10"/>
      <c r="ODT1" s="10"/>
      <c r="ODU1" s="10"/>
      <c r="ODV1" s="10"/>
      <c r="ODW1" s="10"/>
      <c r="ODX1" s="10"/>
      <c r="ODY1" s="10"/>
      <c r="ODZ1" s="10"/>
      <c r="OEA1" s="10"/>
      <c r="OEB1" s="10"/>
      <c r="OEC1" s="10"/>
      <c r="OED1" s="10"/>
      <c r="OEE1" s="10"/>
      <c r="OEF1" s="10"/>
      <c r="OEG1" s="10"/>
      <c r="OEH1" s="10"/>
      <c r="OEI1" s="10"/>
      <c r="OEJ1" s="10"/>
      <c r="OEK1" s="10"/>
      <c r="OEL1" s="10"/>
      <c r="OEM1" s="10"/>
      <c r="OEN1" s="10"/>
      <c r="OEO1" s="10"/>
      <c r="OEP1" s="10"/>
      <c r="OEQ1" s="10"/>
      <c r="OER1" s="10"/>
      <c r="OES1" s="10"/>
      <c r="OET1" s="10"/>
      <c r="OEU1" s="10"/>
      <c r="OEV1" s="10"/>
      <c r="OEW1" s="10"/>
      <c r="OEX1" s="10"/>
      <c r="OEY1" s="10"/>
      <c r="OEZ1" s="10"/>
      <c r="OFA1" s="10"/>
      <c r="OFB1" s="10"/>
      <c r="OFC1" s="10"/>
      <c r="OFD1" s="10"/>
      <c r="OFE1" s="10"/>
      <c r="OFF1" s="10"/>
      <c r="OFG1" s="10"/>
      <c r="OFH1" s="10"/>
      <c r="OFI1" s="10"/>
      <c r="OFJ1" s="10"/>
      <c r="OFK1" s="10"/>
      <c r="OFL1" s="10"/>
      <c r="OFM1" s="10"/>
      <c r="OFN1" s="10"/>
      <c r="OFO1" s="10"/>
      <c r="OFP1" s="10"/>
      <c r="OFQ1" s="10"/>
      <c r="OFR1" s="10"/>
      <c r="OFS1" s="10"/>
      <c r="OFT1" s="10"/>
      <c r="OFU1" s="10"/>
      <c r="OFV1" s="10"/>
      <c r="OFW1" s="10"/>
      <c r="OFX1" s="10"/>
      <c r="OFY1" s="10"/>
      <c r="OFZ1" s="10"/>
      <c r="OGA1" s="10"/>
      <c r="OGB1" s="10"/>
      <c r="OGC1" s="10"/>
      <c r="OGD1" s="10"/>
      <c r="OGE1" s="10"/>
      <c r="OGF1" s="10"/>
      <c r="OGG1" s="10"/>
      <c r="OGH1" s="10"/>
      <c r="OGI1" s="10"/>
      <c r="OGJ1" s="10"/>
      <c r="OGK1" s="10"/>
      <c r="OGL1" s="10"/>
      <c r="OGM1" s="10"/>
      <c r="OGN1" s="10"/>
      <c r="OGO1" s="10"/>
      <c r="OGP1" s="10"/>
      <c r="OGQ1" s="10"/>
      <c r="OGR1" s="10"/>
      <c r="OGS1" s="10"/>
      <c r="OGT1" s="10"/>
      <c r="OGU1" s="10"/>
      <c r="OGV1" s="10"/>
      <c r="OGW1" s="10"/>
      <c r="OGX1" s="10"/>
      <c r="OGY1" s="10"/>
      <c r="OGZ1" s="10"/>
      <c r="OHA1" s="10"/>
      <c r="OHB1" s="10"/>
      <c r="OHC1" s="10"/>
      <c r="OHD1" s="10"/>
      <c r="OHE1" s="10"/>
      <c r="OHF1" s="10"/>
      <c r="OHG1" s="10"/>
      <c r="OHH1" s="10"/>
      <c r="OHI1" s="10"/>
      <c r="OHJ1" s="10"/>
      <c r="OHK1" s="10"/>
      <c r="OHL1" s="10"/>
      <c r="OHM1" s="10"/>
      <c r="OHN1" s="10"/>
      <c r="OHO1" s="10"/>
      <c r="OHP1" s="10"/>
      <c r="OHQ1" s="10"/>
      <c r="OHR1" s="10"/>
      <c r="OHS1" s="10"/>
      <c r="OHT1" s="10"/>
      <c r="OHU1" s="10"/>
      <c r="OHV1" s="10"/>
      <c r="OHW1" s="10"/>
      <c r="OHX1" s="10"/>
      <c r="OHY1" s="10"/>
      <c r="OHZ1" s="10"/>
      <c r="OIA1" s="10"/>
      <c r="OIB1" s="10"/>
      <c r="OIC1" s="10"/>
      <c r="OID1" s="10"/>
      <c r="OIE1" s="10"/>
      <c r="OIF1" s="10"/>
      <c r="OIG1" s="10"/>
      <c r="OIH1" s="10"/>
      <c r="OII1" s="10"/>
      <c r="OIJ1" s="10"/>
      <c r="OIK1" s="10"/>
      <c r="OIL1" s="10"/>
      <c r="OIM1" s="10"/>
      <c r="OIN1" s="10"/>
      <c r="OIO1" s="10"/>
      <c r="OIP1" s="10"/>
      <c r="OIQ1" s="10"/>
      <c r="OIR1" s="10"/>
      <c r="OIS1" s="10"/>
      <c r="OIT1" s="10"/>
      <c r="OIU1" s="10"/>
      <c r="OIV1" s="10"/>
      <c r="OIW1" s="10"/>
      <c r="OIX1" s="10"/>
      <c r="OIY1" s="10"/>
      <c r="OIZ1" s="10"/>
      <c r="OJA1" s="10"/>
      <c r="OJB1" s="10"/>
      <c r="OJC1" s="10"/>
      <c r="OJD1" s="10"/>
      <c r="OJE1" s="10"/>
      <c r="OJF1" s="10"/>
      <c r="OJG1" s="10"/>
      <c r="OJH1" s="10"/>
      <c r="OJI1" s="10"/>
      <c r="OJJ1" s="10"/>
      <c r="OJK1" s="10"/>
      <c r="OJL1" s="10"/>
      <c r="OJM1" s="10"/>
      <c r="OJN1" s="10"/>
      <c r="OJO1" s="10"/>
      <c r="OJP1" s="10"/>
      <c r="OJQ1" s="10"/>
      <c r="OJR1" s="10"/>
      <c r="OJS1" s="10"/>
      <c r="OJT1" s="10"/>
      <c r="OJU1" s="10"/>
      <c r="OJV1" s="10"/>
      <c r="OJW1" s="10"/>
      <c r="OJX1" s="10"/>
      <c r="OJY1" s="10"/>
      <c r="OJZ1" s="10"/>
      <c r="OKA1" s="10"/>
      <c r="OKB1" s="10"/>
      <c r="OKC1" s="10"/>
      <c r="OKD1" s="10"/>
      <c r="OKE1" s="10"/>
      <c r="OKF1" s="10"/>
      <c r="OKG1" s="10"/>
      <c r="OKH1" s="10"/>
      <c r="OKI1" s="10"/>
      <c r="OKJ1" s="10"/>
      <c r="OKK1" s="10"/>
      <c r="OKL1" s="10"/>
      <c r="OKM1" s="10"/>
      <c r="OKN1" s="10"/>
      <c r="OKO1" s="10"/>
      <c r="OKP1" s="10"/>
      <c r="OKQ1" s="10"/>
      <c r="OKR1" s="10"/>
      <c r="OKS1" s="10"/>
      <c r="OKT1" s="10"/>
      <c r="OKU1" s="10"/>
      <c r="OKV1" s="10"/>
      <c r="OKW1" s="10"/>
      <c r="OKX1" s="10"/>
      <c r="OKY1" s="10"/>
      <c r="OKZ1" s="10"/>
      <c r="OLA1" s="10"/>
      <c r="OLB1" s="10"/>
      <c r="OLC1" s="10"/>
      <c r="OLD1" s="10"/>
      <c r="OLE1" s="10"/>
      <c r="OLF1" s="10"/>
      <c r="OLG1" s="10"/>
      <c r="OLH1" s="10"/>
      <c r="OLI1" s="10"/>
      <c r="OLJ1" s="10"/>
      <c r="OLK1" s="10"/>
      <c r="OLL1" s="10"/>
      <c r="OLM1" s="10"/>
      <c r="OLN1" s="10"/>
      <c r="OLO1" s="10"/>
      <c r="OLP1" s="10"/>
      <c r="OLQ1" s="10"/>
      <c r="OLR1" s="10"/>
      <c r="OLS1" s="10"/>
      <c r="OLT1" s="10"/>
      <c r="OLU1" s="10"/>
      <c r="OLV1" s="10"/>
      <c r="OLW1" s="10"/>
      <c r="OLX1" s="10"/>
      <c r="OLY1" s="10"/>
      <c r="OLZ1" s="10"/>
      <c r="OMA1" s="10"/>
      <c r="OMB1" s="10"/>
      <c r="OMC1" s="10"/>
      <c r="OMD1" s="10"/>
      <c r="OME1" s="10"/>
      <c r="OMF1" s="10"/>
      <c r="OMG1" s="10"/>
      <c r="OMH1" s="10"/>
      <c r="OMI1" s="10"/>
      <c r="OMJ1" s="10"/>
      <c r="OMK1" s="10"/>
      <c r="OML1" s="10"/>
      <c r="OMM1" s="10"/>
      <c r="OMN1" s="10"/>
      <c r="OMO1" s="10"/>
      <c r="OMP1" s="10"/>
      <c r="OMQ1" s="10"/>
      <c r="OMR1" s="10"/>
      <c r="OMS1" s="10"/>
      <c r="OMT1" s="10"/>
      <c r="OMU1" s="10"/>
      <c r="OMV1" s="10"/>
      <c r="OMW1" s="10"/>
      <c r="OMX1" s="10"/>
      <c r="OMY1" s="10"/>
      <c r="OMZ1" s="10"/>
      <c r="ONA1" s="10"/>
      <c r="ONB1" s="10"/>
      <c r="ONC1" s="10"/>
      <c r="OND1" s="10"/>
      <c r="ONE1" s="10"/>
      <c r="ONF1" s="10"/>
      <c r="ONG1" s="10"/>
      <c r="ONH1" s="10"/>
      <c r="ONI1" s="10"/>
      <c r="ONJ1" s="10"/>
      <c r="ONK1" s="10"/>
      <c r="ONL1" s="10"/>
      <c r="ONM1" s="10"/>
      <c r="ONN1" s="10"/>
      <c r="ONO1" s="10"/>
      <c r="ONP1" s="10"/>
      <c r="ONQ1" s="10"/>
      <c r="ONR1" s="10"/>
      <c r="ONS1" s="10"/>
      <c r="ONT1" s="10"/>
      <c r="ONU1" s="10"/>
      <c r="ONV1" s="10"/>
      <c r="ONW1" s="10"/>
      <c r="ONX1" s="10"/>
      <c r="ONY1" s="10"/>
      <c r="ONZ1" s="10"/>
      <c r="OOA1" s="10"/>
      <c r="OOB1" s="10"/>
      <c r="OOC1" s="10"/>
      <c r="OOD1" s="10"/>
      <c r="OOE1" s="10"/>
      <c r="OOF1" s="10"/>
      <c r="OOG1" s="10"/>
      <c r="OOH1" s="10"/>
      <c r="OOI1" s="10"/>
      <c r="OOJ1" s="10"/>
      <c r="OOK1" s="10"/>
      <c r="OOL1" s="10"/>
      <c r="OOM1" s="10"/>
      <c r="OON1" s="10"/>
      <c r="OOO1" s="10"/>
      <c r="OOP1" s="10"/>
      <c r="OOQ1" s="10"/>
      <c r="OOR1" s="10"/>
      <c r="OOS1" s="10"/>
      <c r="OOT1" s="10"/>
      <c r="OOU1" s="10"/>
      <c r="OOV1" s="10"/>
      <c r="OOW1" s="10"/>
      <c r="OOX1" s="10"/>
      <c r="OOY1" s="10"/>
      <c r="OOZ1" s="10"/>
      <c r="OPA1" s="10"/>
      <c r="OPB1" s="10"/>
      <c r="OPC1" s="10"/>
      <c r="OPD1" s="10"/>
      <c r="OPE1" s="10"/>
      <c r="OPF1" s="10"/>
      <c r="OPG1" s="10"/>
      <c r="OPH1" s="10"/>
      <c r="OPI1" s="10"/>
      <c r="OPJ1" s="10"/>
      <c r="OPK1" s="10"/>
      <c r="OPL1" s="10"/>
      <c r="OPM1" s="10"/>
      <c r="OPN1" s="10"/>
      <c r="OPO1" s="10"/>
      <c r="OPP1" s="10"/>
      <c r="OPQ1" s="10"/>
      <c r="OPR1" s="10"/>
      <c r="OPS1" s="10"/>
      <c r="OPT1" s="10"/>
      <c r="OPU1" s="10"/>
      <c r="OPV1" s="10"/>
      <c r="OPW1" s="10"/>
      <c r="OPX1" s="10"/>
      <c r="OPY1" s="10"/>
      <c r="OPZ1" s="10"/>
      <c r="OQA1" s="10"/>
      <c r="OQB1" s="10"/>
      <c r="OQC1" s="10"/>
      <c r="OQD1" s="10"/>
      <c r="OQE1" s="10"/>
      <c r="OQF1" s="10"/>
      <c r="OQG1" s="10"/>
      <c r="OQH1" s="10"/>
      <c r="OQI1" s="10"/>
      <c r="OQJ1" s="10"/>
      <c r="OQK1" s="10"/>
      <c r="OQL1" s="10"/>
      <c r="OQM1" s="10"/>
      <c r="OQN1" s="10"/>
      <c r="OQO1" s="10"/>
      <c r="OQP1" s="10"/>
      <c r="OQQ1" s="10"/>
      <c r="OQR1" s="10"/>
      <c r="OQS1" s="10"/>
      <c r="OQT1" s="10"/>
      <c r="OQU1" s="10"/>
      <c r="OQV1" s="10"/>
      <c r="OQW1" s="10"/>
      <c r="OQX1" s="10"/>
      <c r="OQY1" s="10"/>
      <c r="OQZ1" s="10"/>
      <c r="ORA1" s="10"/>
      <c r="ORB1" s="10"/>
      <c r="ORC1" s="10"/>
      <c r="ORD1" s="10"/>
      <c r="ORE1" s="10"/>
      <c r="ORF1" s="10"/>
      <c r="ORG1" s="10"/>
      <c r="ORH1" s="10"/>
      <c r="ORI1" s="10"/>
      <c r="ORJ1" s="10"/>
      <c r="ORK1" s="10"/>
      <c r="ORL1" s="10"/>
      <c r="ORM1" s="10"/>
      <c r="ORN1" s="10"/>
      <c r="ORO1" s="10"/>
      <c r="ORP1" s="10"/>
      <c r="ORQ1" s="10"/>
      <c r="ORR1" s="10"/>
      <c r="ORS1" s="10"/>
      <c r="ORT1" s="10"/>
      <c r="ORU1" s="10"/>
      <c r="ORV1" s="10"/>
      <c r="ORW1" s="10"/>
      <c r="ORX1" s="10"/>
      <c r="ORY1" s="10"/>
      <c r="ORZ1" s="10"/>
      <c r="OSA1" s="10"/>
      <c r="OSB1" s="10"/>
      <c r="OSC1" s="10"/>
      <c r="OSD1" s="10"/>
      <c r="OSE1" s="10"/>
      <c r="OSF1" s="10"/>
      <c r="OSG1" s="10"/>
      <c r="OSH1" s="10"/>
      <c r="OSI1" s="10"/>
      <c r="OSJ1" s="10"/>
      <c r="OSK1" s="10"/>
      <c r="OSL1" s="10"/>
      <c r="OSM1" s="10"/>
      <c r="OSN1" s="10"/>
      <c r="OSO1" s="10"/>
      <c r="OSP1" s="10"/>
      <c r="OSQ1" s="10"/>
      <c r="OSR1" s="10"/>
      <c r="OSS1" s="10"/>
      <c r="OST1" s="10"/>
      <c r="OSU1" s="10"/>
      <c r="OSV1" s="10"/>
      <c r="OSW1" s="10"/>
      <c r="OSX1" s="10"/>
      <c r="OSY1" s="10"/>
      <c r="OSZ1" s="10"/>
      <c r="OTA1" s="10"/>
      <c r="OTB1" s="10"/>
      <c r="OTC1" s="10"/>
      <c r="OTD1" s="10"/>
      <c r="OTE1" s="10"/>
      <c r="OTF1" s="10"/>
      <c r="OTG1" s="10"/>
      <c r="OTH1" s="10"/>
      <c r="OTI1" s="10"/>
      <c r="OTJ1" s="10"/>
      <c r="OTK1" s="10"/>
      <c r="OTL1" s="10"/>
      <c r="OTM1" s="10"/>
      <c r="OTN1" s="10"/>
      <c r="OTO1" s="10"/>
      <c r="OTP1" s="10"/>
      <c r="OTQ1" s="10"/>
      <c r="OTR1" s="10"/>
      <c r="OTS1" s="10"/>
      <c r="OTT1" s="10"/>
      <c r="OTU1" s="10"/>
      <c r="OTV1" s="10"/>
      <c r="OTW1" s="10"/>
      <c r="OTX1" s="10"/>
      <c r="OTY1" s="10"/>
      <c r="OTZ1" s="10"/>
      <c r="OUA1" s="10"/>
      <c r="OUB1" s="10"/>
      <c r="OUC1" s="10"/>
      <c r="OUD1" s="10"/>
      <c r="OUE1" s="10"/>
      <c r="OUF1" s="10"/>
      <c r="OUG1" s="10"/>
      <c r="OUH1" s="10"/>
      <c r="OUI1" s="10"/>
      <c r="OUJ1" s="10"/>
      <c r="OUK1" s="10"/>
      <c r="OUL1" s="10"/>
      <c r="OUM1" s="10"/>
      <c r="OUN1" s="10"/>
      <c r="OUO1" s="10"/>
      <c r="OUP1" s="10"/>
      <c r="OUQ1" s="10"/>
      <c r="OUR1" s="10"/>
      <c r="OUS1" s="10"/>
      <c r="OUT1" s="10"/>
      <c r="OUU1" s="10"/>
      <c r="OUV1" s="10"/>
      <c r="OUW1" s="10"/>
      <c r="OUX1" s="10"/>
      <c r="OUY1" s="10"/>
      <c r="OUZ1" s="10"/>
      <c r="OVA1" s="10"/>
      <c r="OVB1" s="10"/>
      <c r="OVC1" s="10"/>
      <c r="OVD1" s="10"/>
      <c r="OVE1" s="10"/>
      <c r="OVF1" s="10"/>
      <c r="OVG1" s="10"/>
      <c r="OVH1" s="10"/>
      <c r="OVI1" s="10"/>
      <c r="OVJ1" s="10"/>
      <c r="OVK1" s="10"/>
      <c r="OVL1" s="10"/>
      <c r="OVM1" s="10"/>
      <c r="OVN1" s="10"/>
      <c r="OVO1" s="10"/>
      <c r="OVP1" s="10"/>
      <c r="OVQ1" s="10"/>
      <c r="OVR1" s="10"/>
      <c r="OVS1" s="10"/>
      <c r="OVT1" s="10"/>
      <c r="OVU1" s="10"/>
      <c r="OVV1" s="10"/>
      <c r="OVW1" s="10"/>
      <c r="OVX1" s="10"/>
      <c r="OVY1" s="10"/>
      <c r="OVZ1" s="10"/>
      <c r="OWA1" s="10"/>
      <c r="OWB1" s="10"/>
      <c r="OWC1" s="10"/>
      <c r="OWD1" s="10"/>
      <c r="OWE1" s="10"/>
      <c r="OWF1" s="10"/>
      <c r="OWG1" s="10"/>
      <c r="OWH1" s="10"/>
      <c r="OWI1" s="10"/>
      <c r="OWJ1" s="10"/>
      <c r="OWK1" s="10"/>
      <c r="OWL1" s="10"/>
      <c r="OWM1" s="10"/>
      <c r="OWN1" s="10"/>
      <c r="OWO1" s="10"/>
      <c r="OWP1" s="10"/>
      <c r="OWQ1" s="10"/>
      <c r="OWR1" s="10"/>
      <c r="OWS1" s="10"/>
      <c r="OWT1" s="10"/>
      <c r="OWU1" s="10"/>
      <c r="OWV1" s="10"/>
      <c r="OWW1" s="10"/>
      <c r="OWX1" s="10"/>
      <c r="OWY1" s="10"/>
      <c r="OWZ1" s="10"/>
      <c r="OXA1" s="10"/>
      <c r="OXB1" s="10"/>
      <c r="OXC1" s="10"/>
      <c r="OXD1" s="10"/>
      <c r="OXE1" s="10"/>
      <c r="OXF1" s="10"/>
      <c r="OXG1" s="10"/>
      <c r="OXH1" s="10"/>
      <c r="OXI1" s="10"/>
      <c r="OXJ1" s="10"/>
      <c r="OXK1" s="10"/>
      <c r="OXL1" s="10"/>
      <c r="OXM1" s="10"/>
      <c r="OXN1" s="10"/>
      <c r="OXO1" s="10"/>
      <c r="OXP1" s="10"/>
      <c r="OXQ1" s="10"/>
      <c r="OXR1" s="10"/>
      <c r="OXS1" s="10"/>
      <c r="OXT1" s="10"/>
      <c r="OXU1" s="10"/>
      <c r="OXV1" s="10"/>
      <c r="OXW1" s="10"/>
      <c r="OXX1" s="10"/>
      <c r="OXY1" s="10"/>
      <c r="OXZ1" s="10"/>
      <c r="OYA1" s="10"/>
      <c r="OYB1" s="10"/>
      <c r="OYC1" s="10"/>
      <c r="OYD1" s="10"/>
      <c r="OYE1" s="10"/>
      <c r="OYF1" s="10"/>
      <c r="OYG1" s="10"/>
      <c r="OYH1" s="10"/>
      <c r="OYI1" s="10"/>
      <c r="OYJ1" s="10"/>
      <c r="OYK1" s="10"/>
      <c r="OYL1" s="10"/>
      <c r="OYM1" s="10"/>
      <c r="OYN1" s="10"/>
      <c r="OYO1" s="10"/>
      <c r="OYP1" s="10"/>
      <c r="OYQ1" s="10"/>
      <c r="OYR1" s="10"/>
      <c r="OYS1" s="10"/>
      <c r="OYT1" s="10"/>
      <c r="OYU1" s="10"/>
      <c r="OYV1" s="10"/>
      <c r="OYW1" s="10"/>
      <c r="OYX1" s="10"/>
      <c r="OYY1" s="10"/>
      <c r="OYZ1" s="10"/>
      <c r="OZA1" s="10"/>
      <c r="OZB1" s="10"/>
      <c r="OZC1" s="10"/>
      <c r="OZD1" s="10"/>
      <c r="OZE1" s="10"/>
      <c r="OZF1" s="10"/>
      <c r="OZG1" s="10"/>
      <c r="OZH1" s="10"/>
      <c r="OZI1" s="10"/>
      <c r="OZJ1" s="10"/>
      <c r="OZK1" s="10"/>
      <c r="OZL1" s="10"/>
      <c r="OZM1" s="10"/>
      <c r="OZN1" s="10"/>
      <c r="OZO1" s="10"/>
      <c r="OZP1" s="10"/>
      <c r="OZQ1" s="10"/>
      <c r="OZR1" s="10"/>
      <c r="OZS1" s="10"/>
      <c r="OZT1" s="10"/>
      <c r="OZU1" s="10"/>
      <c r="OZV1" s="10"/>
      <c r="OZW1" s="10"/>
      <c r="OZX1" s="10"/>
      <c r="OZY1" s="10"/>
      <c r="OZZ1" s="10"/>
      <c r="PAA1" s="10"/>
      <c r="PAB1" s="10"/>
      <c r="PAC1" s="10"/>
      <c r="PAD1" s="10"/>
      <c r="PAE1" s="10"/>
      <c r="PAF1" s="10"/>
      <c r="PAG1" s="10"/>
      <c r="PAH1" s="10"/>
      <c r="PAI1" s="10"/>
      <c r="PAJ1" s="10"/>
      <c r="PAK1" s="10"/>
      <c r="PAL1" s="10"/>
      <c r="PAM1" s="10"/>
      <c r="PAN1" s="10"/>
      <c r="PAO1" s="10"/>
      <c r="PAP1" s="10"/>
      <c r="PAQ1" s="10"/>
      <c r="PAR1" s="10"/>
      <c r="PAS1" s="10"/>
      <c r="PAT1" s="10"/>
      <c r="PAU1" s="10"/>
      <c r="PAV1" s="10"/>
      <c r="PAW1" s="10"/>
      <c r="PAX1" s="10"/>
      <c r="PAY1" s="10"/>
      <c r="PAZ1" s="10"/>
      <c r="PBA1" s="10"/>
      <c r="PBB1" s="10"/>
      <c r="PBC1" s="10"/>
      <c r="PBD1" s="10"/>
      <c r="PBE1" s="10"/>
      <c r="PBF1" s="10"/>
      <c r="PBG1" s="10"/>
      <c r="PBH1" s="10"/>
      <c r="PBI1" s="10"/>
      <c r="PBJ1" s="10"/>
      <c r="PBK1" s="10"/>
      <c r="PBL1" s="10"/>
      <c r="PBM1" s="10"/>
      <c r="PBN1" s="10"/>
      <c r="PBO1" s="10"/>
      <c r="PBP1" s="10"/>
      <c r="PBQ1" s="10"/>
      <c r="PBR1" s="10"/>
      <c r="PBS1" s="10"/>
      <c r="PBT1" s="10"/>
      <c r="PBU1" s="10"/>
      <c r="PBV1" s="10"/>
      <c r="PBW1" s="10"/>
      <c r="PBX1" s="10"/>
      <c r="PBY1" s="10"/>
      <c r="PBZ1" s="10"/>
      <c r="PCA1" s="10"/>
      <c r="PCB1" s="10"/>
      <c r="PCC1" s="10"/>
      <c r="PCD1" s="10"/>
      <c r="PCE1" s="10"/>
      <c r="PCF1" s="10"/>
      <c r="PCG1" s="10"/>
      <c r="PCH1" s="10"/>
      <c r="PCI1" s="10"/>
      <c r="PCJ1" s="10"/>
      <c r="PCK1" s="10"/>
      <c r="PCL1" s="10"/>
      <c r="PCM1" s="10"/>
      <c r="PCN1" s="10"/>
      <c r="PCO1" s="10"/>
      <c r="PCP1" s="10"/>
      <c r="PCQ1" s="10"/>
      <c r="PCR1" s="10"/>
      <c r="PCS1" s="10"/>
      <c r="PCT1" s="10"/>
      <c r="PCU1" s="10"/>
      <c r="PCV1" s="10"/>
      <c r="PCW1" s="10"/>
      <c r="PCX1" s="10"/>
      <c r="PCY1" s="10"/>
      <c r="PCZ1" s="10"/>
      <c r="PDA1" s="10"/>
      <c r="PDB1" s="10"/>
      <c r="PDC1" s="10"/>
      <c r="PDD1" s="10"/>
      <c r="PDE1" s="10"/>
      <c r="PDF1" s="10"/>
      <c r="PDG1" s="10"/>
      <c r="PDH1" s="10"/>
      <c r="PDI1" s="10"/>
      <c r="PDJ1" s="10"/>
      <c r="PDK1" s="10"/>
      <c r="PDL1" s="10"/>
      <c r="PDM1" s="10"/>
      <c r="PDN1" s="10"/>
      <c r="PDO1" s="10"/>
      <c r="PDP1" s="10"/>
      <c r="PDQ1" s="10"/>
      <c r="PDR1" s="10"/>
      <c r="PDS1" s="10"/>
      <c r="PDT1" s="10"/>
      <c r="PDU1" s="10"/>
      <c r="PDV1" s="10"/>
      <c r="PDW1" s="10"/>
      <c r="PDX1" s="10"/>
      <c r="PDY1" s="10"/>
      <c r="PDZ1" s="10"/>
      <c r="PEA1" s="10"/>
      <c r="PEB1" s="10"/>
      <c r="PEC1" s="10"/>
      <c r="PED1" s="10"/>
      <c r="PEE1" s="10"/>
      <c r="PEF1" s="10"/>
      <c r="PEG1" s="10"/>
      <c r="PEH1" s="10"/>
      <c r="PEI1" s="10"/>
      <c r="PEJ1" s="10"/>
      <c r="PEK1" s="10"/>
      <c r="PEL1" s="10"/>
      <c r="PEM1" s="10"/>
      <c r="PEN1" s="10"/>
      <c r="PEO1" s="10"/>
      <c r="PEP1" s="10"/>
      <c r="PEQ1" s="10"/>
      <c r="PER1" s="10"/>
      <c r="PES1" s="10"/>
      <c r="PET1" s="10"/>
      <c r="PEU1" s="10"/>
      <c r="PEV1" s="10"/>
      <c r="PEW1" s="10"/>
      <c r="PEX1" s="10"/>
      <c r="PEY1" s="10"/>
      <c r="PEZ1" s="10"/>
      <c r="PFA1" s="10"/>
      <c r="PFB1" s="10"/>
      <c r="PFC1" s="10"/>
      <c r="PFD1" s="10"/>
      <c r="PFE1" s="10"/>
      <c r="PFF1" s="10"/>
      <c r="PFG1" s="10"/>
      <c r="PFH1" s="10"/>
      <c r="PFI1" s="10"/>
      <c r="PFJ1" s="10"/>
      <c r="PFK1" s="10"/>
      <c r="PFL1" s="10"/>
      <c r="PFM1" s="10"/>
      <c r="PFN1" s="10"/>
      <c r="PFO1" s="10"/>
      <c r="PFP1" s="10"/>
      <c r="PFQ1" s="10"/>
      <c r="PFR1" s="10"/>
      <c r="PFS1" s="10"/>
      <c r="PFT1" s="10"/>
      <c r="PFU1" s="10"/>
      <c r="PFV1" s="10"/>
      <c r="PFW1" s="10"/>
      <c r="PFX1" s="10"/>
      <c r="PFY1" s="10"/>
      <c r="PFZ1" s="10"/>
      <c r="PGA1" s="10"/>
      <c r="PGB1" s="10"/>
      <c r="PGC1" s="10"/>
      <c r="PGD1" s="10"/>
      <c r="PGE1" s="10"/>
      <c r="PGF1" s="10"/>
      <c r="PGG1" s="10"/>
      <c r="PGH1" s="10"/>
      <c r="PGI1" s="10"/>
      <c r="PGJ1" s="10"/>
      <c r="PGK1" s="10"/>
      <c r="PGL1" s="10"/>
      <c r="PGM1" s="10"/>
      <c r="PGN1" s="10"/>
      <c r="PGO1" s="10"/>
      <c r="PGP1" s="10"/>
      <c r="PGQ1" s="10"/>
      <c r="PGR1" s="10"/>
      <c r="PGS1" s="10"/>
      <c r="PGT1" s="10"/>
      <c r="PGU1" s="10"/>
      <c r="PGV1" s="10"/>
      <c r="PGW1" s="10"/>
      <c r="PGX1" s="10"/>
      <c r="PGY1" s="10"/>
      <c r="PGZ1" s="10"/>
      <c r="PHA1" s="10"/>
      <c r="PHB1" s="10"/>
      <c r="PHC1" s="10"/>
      <c r="PHD1" s="10"/>
      <c r="PHE1" s="10"/>
      <c r="PHF1" s="10"/>
      <c r="PHG1" s="10"/>
      <c r="PHH1" s="10"/>
      <c r="PHI1" s="10"/>
      <c r="PHJ1" s="10"/>
      <c r="PHK1" s="10"/>
      <c r="PHL1" s="10"/>
      <c r="PHM1" s="10"/>
      <c r="PHN1" s="10"/>
      <c r="PHO1" s="10"/>
      <c r="PHP1" s="10"/>
      <c r="PHQ1" s="10"/>
      <c r="PHR1" s="10"/>
      <c r="PHS1" s="10"/>
      <c r="PHT1" s="10"/>
      <c r="PHU1" s="10"/>
      <c r="PHV1" s="10"/>
      <c r="PHW1" s="10"/>
      <c r="PHX1" s="10"/>
      <c r="PHY1" s="10"/>
      <c r="PHZ1" s="10"/>
      <c r="PIA1" s="10"/>
      <c r="PIB1" s="10"/>
      <c r="PIC1" s="10"/>
      <c r="PID1" s="10"/>
      <c r="PIE1" s="10"/>
      <c r="PIF1" s="10"/>
      <c r="PIG1" s="10"/>
      <c r="PIH1" s="10"/>
      <c r="PII1" s="10"/>
      <c r="PIJ1" s="10"/>
      <c r="PIK1" s="10"/>
      <c r="PIL1" s="10"/>
      <c r="PIM1" s="10"/>
      <c r="PIN1" s="10"/>
      <c r="PIO1" s="10"/>
      <c r="PIP1" s="10"/>
      <c r="PIQ1" s="10"/>
      <c r="PIR1" s="10"/>
      <c r="PIS1" s="10"/>
      <c r="PIT1" s="10"/>
      <c r="PIU1" s="10"/>
      <c r="PIV1" s="10"/>
      <c r="PIW1" s="10"/>
      <c r="PIX1" s="10"/>
      <c r="PIY1" s="10"/>
      <c r="PIZ1" s="10"/>
      <c r="PJA1" s="10"/>
      <c r="PJB1" s="10"/>
      <c r="PJC1" s="10"/>
      <c r="PJD1" s="10"/>
      <c r="PJE1" s="10"/>
      <c r="PJF1" s="10"/>
      <c r="PJG1" s="10"/>
      <c r="PJH1" s="10"/>
      <c r="PJI1" s="10"/>
      <c r="PJJ1" s="10"/>
      <c r="PJK1" s="10"/>
      <c r="PJL1" s="10"/>
      <c r="PJM1" s="10"/>
      <c r="PJN1" s="10"/>
      <c r="PJO1" s="10"/>
      <c r="PJP1" s="10"/>
      <c r="PJQ1" s="10"/>
      <c r="PJR1" s="10"/>
      <c r="PJS1" s="10"/>
      <c r="PJT1" s="10"/>
      <c r="PJU1" s="10"/>
      <c r="PJV1" s="10"/>
      <c r="PJW1" s="10"/>
      <c r="PJX1" s="10"/>
      <c r="PJY1" s="10"/>
      <c r="PJZ1" s="10"/>
      <c r="PKA1" s="10"/>
      <c r="PKB1" s="10"/>
      <c r="PKC1" s="10"/>
      <c r="PKD1" s="10"/>
      <c r="PKE1" s="10"/>
      <c r="PKF1" s="10"/>
      <c r="PKG1" s="10"/>
      <c r="PKH1" s="10"/>
      <c r="PKI1" s="10"/>
      <c r="PKJ1" s="10"/>
      <c r="PKK1" s="10"/>
      <c r="PKL1" s="10"/>
      <c r="PKM1" s="10"/>
      <c r="PKN1" s="10"/>
      <c r="PKO1" s="10"/>
      <c r="PKP1" s="10"/>
      <c r="PKQ1" s="10"/>
      <c r="PKR1" s="10"/>
      <c r="PKS1" s="10"/>
      <c r="PKT1" s="10"/>
      <c r="PKU1" s="10"/>
      <c r="PKV1" s="10"/>
      <c r="PKW1" s="10"/>
      <c r="PKX1" s="10"/>
      <c r="PKY1" s="10"/>
      <c r="PKZ1" s="10"/>
      <c r="PLA1" s="10"/>
      <c r="PLB1" s="10"/>
      <c r="PLC1" s="10"/>
      <c r="PLD1" s="10"/>
      <c r="PLE1" s="10"/>
      <c r="PLF1" s="10"/>
      <c r="PLG1" s="10"/>
      <c r="PLH1" s="10"/>
      <c r="PLI1" s="10"/>
      <c r="PLJ1" s="10"/>
      <c r="PLK1" s="10"/>
      <c r="PLL1" s="10"/>
      <c r="PLM1" s="10"/>
      <c r="PLN1" s="10"/>
      <c r="PLO1" s="10"/>
      <c r="PLP1" s="10"/>
      <c r="PLQ1" s="10"/>
      <c r="PLR1" s="10"/>
      <c r="PLS1" s="10"/>
      <c r="PLT1" s="10"/>
      <c r="PLU1" s="10"/>
      <c r="PLV1" s="10"/>
      <c r="PLW1" s="10"/>
      <c r="PLX1" s="10"/>
      <c r="PLY1" s="10"/>
      <c r="PLZ1" s="10"/>
      <c r="PMA1" s="10"/>
      <c r="PMB1" s="10"/>
      <c r="PMC1" s="10"/>
      <c r="PMD1" s="10"/>
      <c r="PME1" s="10"/>
      <c r="PMF1" s="10"/>
      <c r="PMG1" s="10"/>
      <c r="PMH1" s="10"/>
      <c r="PMI1" s="10"/>
      <c r="PMJ1" s="10"/>
      <c r="PMK1" s="10"/>
      <c r="PML1" s="10"/>
      <c r="PMM1" s="10"/>
      <c r="PMN1" s="10"/>
      <c r="PMO1" s="10"/>
      <c r="PMP1" s="10"/>
      <c r="PMQ1" s="10"/>
      <c r="PMR1" s="10"/>
      <c r="PMS1" s="10"/>
      <c r="PMT1" s="10"/>
      <c r="PMU1" s="10"/>
      <c r="PMV1" s="10"/>
      <c r="PMW1" s="10"/>
      <c r="PMX1" s="10"/>
      <c r="PMY1" s="10"/>
      <c r="PMZ1" s="10"/>
      <c r="PNA1" s="10"/>
      <c r="PNB1" s="10"/>
      <c r="PNC1" s="10"/>
      <c r="PND1" s="10"/>
      <c r="PNE1" s="10"/>
      <c r="PNF1" s="10"/>
      <c r="PNG1" s="10"/>
      <c r="PNH1" s="10"/>
      <c r="PNI1" s="10"/>
      <c r="PNJ1" s="10"/>
      <c r="PNK1" s="10"/>
      <c r="PNL1" s="10"/>
      <c r="PNM1" s="10"/>
      <c r="PNN1" s="10"/>
      <c r="PNO1" s="10"/>
      <c r="PNP1" s="10"/>
      <c r="PNQ1" s="10"/>
      <c r="PNR1" s="10"/>
      <c r="PNS1" s="10"/>
      <c r="PNT1" s="10"/>
      <c r="PNU1" s="10"/>
      <c r="PNV1" s="10"/>
      <c r="PNW1" s="10"/>
      <c r="PNX1" s="10"/>
      <c r="PNY1" s="10"/>
      <c r="PNZ1" s="10"/>
      <c r="POA1" s="10"/>
      <c r="POB1" s="10"/>
      <c r="POC1" s="10"/>
      <c r="POD1" s="10"/>
      <c r="POE1" s="10"/>
      <c r="POF1" s="10"/>
      <c r="POG1" s="10"/>
      <c r="POH1" s="10"/>
      <c r="POI1" s="10"/>
      <c r="POJ1" s="10"/>
      <c r="POK1" s="10"/>
      <c r="POL1" s="10"/>
      <c r="POM1" s="10"/>
      <c r="PON1" s="10"/>
      <c r="POO1" s="10"/>
      <c r="POP1" s="10"/>
      <c r="POQ1" s="10"/>
      <c r="POR1" s="10"/>
      <c r="POS1" s="10"/>
      <c r="POT1" s="10"/>
      <c r="POU1" s="10"/>
      <c r="POV1" s="10"/>
      <c r="POW1" s="10"/>
      <c r="POX1" s="10"/>
      <c r="POY1" s="10"/>
      <c r="POZ1" s="10"/>
      <c r="PPA1" s="10"/>
      <c r="PPB1" s="10"/>
      <c r="PPC1" s="10"/>
      <c r="PPD1" s="10"/>
      <c r="PPE1" s="10"/>
      <c r="PPF1" s="10"/>
      <c r="PPG1" s="10"/>
      <c r="PPH1" s="10"/>
      <c r="PPI1" s="10"/>
      <c r="PPJ1" s="10"/>
      <c r="PPK1" s="10"/>
      <c r="PPL1" s="10"/>
      <c r="PPM1" s="10"/>
      <c r="PPN1" s="10"/>
      <c r="PPO1" s="10"/>
      <c r="PPP1" s="10"/>
      <c r="PPQ1" s="10"/>
      <c r="PPR1" s="10"/>
      <c r="PPS1" s="10"/>
      <c r="PPT1" s="10"/>
      <c r="PPU1" s="10"/>
      <c r="PPV1" s="10"/>
      <c r="PPW1" s="10"/>
      <c r="PPX1" s="10"/>
      <c r="PPY1" s="10"/>
      <c r="PPZ1" s="10"/>
      <c r="PQA1" s="10"/>
      <c r="PQB1" s="10"/>
      <c r="PQC1" s="10"/>
      <c r="PQD1" s="10"/>
      <c r="PQE1" s="10"/>
      <c r="PQF1" s="10"/>
      <c r="PQG1" s="10"/>
      <c r="PQH1" s="10"/>
      <c r="PQI1" s="10"/>
      <c r="PQJ1" s="10"/>
      <c r="PQK1" s="10"/>
      <c r="PQL1" s="10"/>
      <c r="PQM1" s="10"/>
      <c r="PQN1" s="10"/>
      <c r="PQO1" s="10"/>
      <c r="PQP1" s="10"/>
      <c r="PQQ1" s="10"/>
      <c r="PQR1" s="10"/>
      <c r="PQS1" s="10"/>
      <c r="PQT1" s="10"/>
      <c r="PQU1" s="10"/>
      <c r="PQV1" s="10"/>
      <c r="PQW1" s="10"/>
      <c r="PQX1" s="10"/>
      <c r="PQY1" s="10"/>
      <c r="PQZ1" s="10"/>
      <c r="PRA1" s="10"/>
      <c r="PRB1" s="10"/>
      <c r="PRC1" s="10"/>
      <c r="PRD1" s="10"/>
      <c r="PRE1" s="10"/>
      <c r="PRF1" s="10"/>
      <c r="PRG1" s="10"/>
      <c r="PRH1" s="10"/>
      <c r="PRI1" s="10"/>
      <c r="PRJ1" s="10"/>
      <c r="PRK1" s="10"/>
      <c r="PRL1" s="10"/>
      <c r="PRM1" s="10"/>
      <c r="PRN1" s="10"/>
      <c r="PRO1" s="10"/>
      <c r="PRP1" s="10"/>
      <c r="PRQ1" s="10"/>
      <c r="PRR1" s="10"/>
      <c r="PRS1" s="10"/>
      <c r="PRT1" s="10"/>
      <c r="PRU1" s="10"/>
      <c r="PRV1" s="10"/>
      <c r="PRW1" s="10"/>
      <c r="PRX1" s="10"/>
      <c r="PRY1" s="10"/>
      <c r="PRZ1" s="10"/>
      <c r="PSA1" s="10"/>
      <c r="PSB1" s="10"/>
      <c r="PSC1" s="10"/>
      <c r="PSD1" s="10"/>
      <c r="PSE1" s="10"/>
      <c r="PSF1" s="10"/>
      <c r="PSG1" s="10"/>
      <c r="PSH1" s="10"/>
      <c r="PSI1" s="10"/>
      <c r="PSJ1" s="10"/>
      <c r="PSK1" s="10"/>
      <c r="PSL1" s="10"/>
      <c r="PSM1" s="10"/>
      <c r="PSN1" s="10"/>
      <c r="PSO1" s="10"/>
      <c r="PSP1" s="10"/>
      <c r="PSQ1" s="10"/>
      <c r="PSR1" s="10"/>
      <c r="PSS1" s="10"/>
      <c r="PST1" s="10"/>
      <c r="PSU1" s="10"/>
      <c r="PSV1" s="10"/>
      <c r="PSW1" s="10"/>
      <c r="PSX1" s="10"/>
      <c r="PSY1" s="10"/>
      <c r="PSZ1" s="10"/>
      <c r="PTA1" s="10"/>
      <c r="PTB1" s="10"/>
      <c r="PTC1" s="10"/>
      <c r="PTD1" s="10"/>
      <c r="PTE1" s="10"/>
      <c r="PTF1" s="10"/>
      <c r="PTG1" s="10"/>
      <c r="PTH1" s="10"/>
      <c r="PTI1" s="10"/>
      <c r="PTJ1" s="10"/>
      <c r="PTK1" s="10"/>
      <c r="PTL1" s="10"/>
      <c r="PTM1" s="10"/>
      <c r="PTN1" s="10"/>
      <c r="PTO1" s="10"/>
      <c r="PTP1" s="10"/>
      <c r="PTQ1" s="10"/>
      <c r="PTR1" s="10"/>
      <c r="PTS1" s="10"/>
      <c r="PTT1" s="10"/>
      <c r="PTU1" s="10"/>
      <c r="PTV1" s="10"/>
      <c r="PTW1" s="10"/>
      <c r="PTX1" s="10"/>
      <c r="PTY1" s="10"/>
      <c r="PTZ1" s="10"/>
      <c r="PUA1" s="10"/>
      <c r="PUB1" s="10"/>
      <c r="PUC1" s="10"/>
      <c r="PUD1" s="10"/>
      <c r="PUE1" s="10"/>
      <c r="PUF1" s="10"/>
      <c r="PUG1" s="10"/>
      <c r="PUH1" s="10"/>
      <c r="PUI1" s="10"/>
      <c r="PUJ1" s="10"/>
      <c r="PUK1" s="10"/>
      <c r="PUL1" s="10"/>
      <c r="PUM1" s="10"/>
      <c r="PUN1" s="10"/>
      <c r="PUO1" s="10"/>
      <c r="PUP1" s="10"/>
      <c r="PUQ1" s="10"/>
      <c r="PUR1" s="10"/>
      <c r="PUS1" s="10"/>
      <c r="PUT1" s="10"/>
      <c r="PUU1" s="10"/>
      <c r="PUV1" s="10"/>
      <c r="PUW1" s="10"/>
      <c r="PUX1" s="10"/>
      <c r="PUY1" s="10"/>
      <c r="PUZ1" s="10"/>
      <c r="PVA1" s="10"/>
      <c r="PVB1" s="10"/>
      <c r="PVC1" s="10"/>
      <c r="PVD1" s="10"/>
      <c r="PVE1" s="10"/>
      <c r="PVF1" s="10"/>
      <c r="PVG1" s="10"/>
      <c r="PVH1" s="10"/>
      <c r="PVI1" s="10"/>
      <c r="PVJ1" s="10"/>
      <c r="PVK1" s="10"/>
      <c r="PVL1" s="10"/>
      <c r="PVM1" s="10"/>
      <c r="PVN1" s="10"/>
      <c r="PVO1" s="10"/>
      <c r="PVP1" s="10"/>
      <c r="PVQ1" s="10"/>
      <c r="PVR1" s="10"/>
      <c r="PVS1" s="10"/>
      <c r="PVT1" s="10"/>
      <c r="PVU1" s="10"/>
      <c r="PVV1" s="10"/>
      <c r="PVW1" s="10"/>
      <c r="PVX1" s="10"/>
      <c r="PVY1" s="10"/>
      <c r="PVZ1" s="10"/>
      <c r="PWA1" s="10"/>
      <c r="PWB1" s="10"/>
      <c r="PWC1" s="10"/>
      <c r="PWD1" s="10"/>
      <c r="PWE1" s="10"/>
      <c r="PWF1" s="10"/>
      <c r="PWG1" s="10"/>
      <c r="PWH1" s="10"/>
      <c r="PWI1" s="10"/>
      <c r="PWJ1" s="10"/>
      <c r="PWK1" s="10"/>
      <c r="PWL1" s="10"/>
      <c r="PWM1" s="10"/>
      <c r="PWN1" s="10"/>
      <c r="PWO1" s="10"/>
      <c r="PWP1" s="10"/>
      <c r="PWQ1" s="10"/>
      <c r="PWR1" s="10"/>
      <c r="PWS1" s="10"/>
      <c r="PWT1" s="10"/>
      <c r="PWU1" s="10"/>
      <c r="PWV1" s="10"/>
      <c r="PWW1" s="10"/>
      <c r="PWX1" s="10"/>
      <c r="PWY1" s="10"/>
      <c r="PWZ1" s="10"/>
      <c r="PXA1" s="10"/>
      <c r="PXB1" s="10"/>
      <c r="PXC1" s="10"/>
      <c r="PXD1" s="10"/>
      <c r="PXE1" s="10"/>
      <c r="PXF1" s="10"/>
      <c r="PXG1" s="10"/>
      <c r="PXH1" s="10"/>
      <c r="PXI1" s="10"/>
      <c r="PXJ1" s="10"/>
      <c r="PXK1" s="10"/>
      <c r="PXL1" s="10"/>
      <c r="PXM1" s="10"/>
      <c r="PXN1" s="10"/>
      <c r="PXO1" s="10"/>
      <c r="PXP1" s="10"/>
      <c r="PXQ1" s="10"/>
      <c r="PXR1" s="10"/>
      <c r="PXS1" s="10"/>
      <c r="PXT1" s="10"/>
      <c r="PXU1" s="10"/>
      <c r="PXV1" s="10"/>
      <c r="PXW1" s="10"/>
      <c r="PXX1" s="10"/>
      <c r="PXY1" s="10"/>
      <c r="PXZ1" s="10"/>
      <c r="PYA1" s="10"/>
      <c r="PYB1" s="10"/>
      <c r="PYC1" s="10"/>
      <c r="PYD1" s="10"/>
      <c r="PYE1" s="10"/>
      <c r="PYF1" s="10"/>
      <c r="PYG1" s="10"/>
      <c r="PYH1" s="10"/>
      <c r="PYI1" s="10"/>
      <c r="PYJ1" s="10"/>
      <c r="PYK1" s="10"/>
      <c r="PYL1" s="10"/>
      <c r="PYM1" s="10"/>
      <c r="PYN1" s="10"/>
      <c r="PYO1" s="10"/>
      <c r="PYP1" s="10"/>
      <c r="PYQ1" s="10"/>
      <c r="PYR1" s="10"/>
      <c r="PYS1" s="10"/>
      <c r="PYT1" s="10"/>
      <c r="PYU1" s="10"/>
      <c r="PYV1" s="10"/>
      <c r="PYW1" s="10"/>
      <c r="PYX1" s="10"/>
      <c r="PYY1" s="10"/>
      <c r="PYZ1" s="10"/>
      <c r="PZA1" s="10"/>
      <c r="PZB1" s="10"/>
      <c r="PZC1" s="10"/>
      <c r="PZD1" s="10"/>
      <c r="PZE1" s="10"/>
      <c r="PZF1" s="10"/>
      <c r="PZG1" s="10"/>
      <c r="PZH1" s="10"/>
      <c r="PZI1" s="10"/>
      <c r="PZJ1" s="10"/>
      <c r="PZK1" s="10"/>
      <c r="PZL1" s="10"/>
      <c r="PZM1" s="10"/>
      <c r="PZN1" s="10"/>
      <c r="PZO1" s="10"/>
      <c r="PZP1" s="10"/>
      <c r="PZQ1" s="10"/>
      <c r="PZR1" s="10"/>
      <c r="PZS1" s="10"/>
      <c r="PZT1" s="10"/>
      <c r="PZU1" s="10"/>
      <c r="PZV1" s="10"/>
      <c r="PZW1" s="10"/>
      <c r="PZX1" s="10"/>
      <c r="PZY1" s="10"/>
      <c r="PZZ1" s="10"/>
      <c r="QAA1" s="10"/>
      <c r="QAB1" s="10"/>
      <c r="QAC1" s="10"/>
      <c r="QAD1" s="10"/>
      <c r="QAE1" s="10"/>
      <c r="QAF1" s="10"/>
      <c r="QAG1" s="10"/>
      <c r="QAH1" s="10"/>
      <c r="QAI1" s="10"/>
      <c r="QAJ1" s="10"/>
      <c r="QAK1" s="10"/>
      <c r="QAL1" s="10"/>
      <c r="QAM1" s="10"/>
      <c r="QAN1" s="10"/>
      <c r="QAO1" s="10"/>
      <c r="QAP1" s="10"/>
      <c r="QAQ1" s="10"/>
      <c r="QAR1" s="10"/>
      <c r="QAS1" s="10"/>
      <c r="QAT1" s="10"/>
      <c r="QAU1" s="10"/>
      <c r="QAV1" s="10"/>
      <c r="QAW1" s="10"/>
      <c r="QAX1" s="10"/>
      <c r="QAY1" s="10"/>
      <c r="QAZ1" s="10"/>
      <c r="QBA1" s="10"/>
      <c r="QBB1" s="10"/>
      <c r="QBC1" s="10"/>
      <c r="QBD1" s="10"/>
      <c r="QBE1" s="10"/>
      <c r="QBF1" s="10"/>
      <c r="QBG1" s="10"/>
      <c r="QBH1" s="10"/>
      <c r="QBI1" s="10"/>
      <c r="QBJ1" s="10"/>
      <c r="QBK1" s="10"/>
      <c r="QBL1" s="10"/>
      <c r="QBM1" s="10"/>
      <c r="QBN1" s="10"/>
      <c r="QBO1" s="10"/>
      <c r="QBP1" s="10"/>
      <c r="QBQ1" s="10"/>
      <c r="QBR1" s="10"/>
      <c r="QBS1" s="10"/>
      <c r="QBT1" s="10"/>
      <c r="QBU1" s="10"/>
      <c r="QBV1" s="10"/>
      <c r="QBW1" s="10"/>
      <c r="QBX1" s="10"/>
      <c r="QBY1" s="10"/>
      <c r="QBZ1" s="10"/>
      <c r="QCA1" s="10"/>
      <c r="QCB1" s="10"/>
      <c r="QCC1" s="10"/>
      <c r="QCD1" s="10"/>
      <c r="QCE1" s="10"/>
      <c r="QCF1" s="10"/>
      <c r="QCG1" s="10"/>
      <c r="QCH1" s="10"/>
      <c r="QCI1" s="10"/>
      <c r="QCJ1" s="10"/>
      <c r="QCK1" s="10"/>
      <c r="QCL1" s="10"/>
      <c r="QCM1" s="10"/>
      <c r="QCN1" s="10"/>
      <c r="QCO1" s="10"/>
      <c r="QCP1" s="10"/>
      <c r="QCQ1" s="10"/>
      <c r="QCR1" s="10"/>
      <c r="QCS1" s="10"/>
      <c r="QCT1" s="10"/>
      <c r="QCU1" s="10"/>
      <c r="QCV1" s="10"/>
      <c r="QCW1" s="10"/>
      <c r="QCX1" s="10"/>
      <c r="QCY1" s="10"/>
      <c r="QCZ1" s="10"/>
      <c r="QDA1" s="10"/>
      <c r="QDB1" s="10"/>
      <c r="QDC1" s="10"/>
      <c r="QDD1" s="10"/>
      <c r="QDE1" s="10"/>
      <c r="QDF1" s="10"/>
      <c r="QDG1" s="10"/>
      <c r="QDH1" s="10"/>
      <c r="QDI1" s="10"/>
      <c r="QDJ1" s="10"/>
      <c r="QDK1" s="10"/>
      <c r="QDL1" s="10"/>
      <c r="QDM1" s="10"/>
      <c r="QDN1" s="10"/>
      <c r="QDO1" s="10"/>
      <c r="QDP1" s="10"/>
      <c r="QDQ1" s="10"/>
      <c r="QDR1" s="10"/>
      <c r="QDS1" s="10"/>
      <c r="QDT1" s="10"/>
      <c r="QDU1" s="10"/>
      <c r="QDV1" s="10"/>
      <c r="QDW1" s="10"/>
      <c r="QDX1" s="10"/>
      <c r="QDY1" s="10"/>
      <c r="QDZ1" s="10"/>
      <c r="QEA1" s="10"/>
      <c r="QEB1" s="10"/>
      <c r="QEC1" s="10"/>
      <c r="QED1" s="10"/>
      <c r="QEE1" s="10"/>
      <c r="QEF1" s="10"/>
      <c r="QEG1" s="10"/>
      <c r="QEH1" s="10"/>
      <c r="QEI1" s="10"/>
      <c r="QEJ1" s="10"/>
      <c r="QEK1" s="10"/>
      <c r="QEL1" s="10"/>
      <c r="QEM1" s="10"/>
      <c r="QEN1" s="10"/>
      <c r="QEO1" s="10"/>
      <c r="QEP1" s="10"/>
      <c r="QEQ1" s="10"/>
      <c r="QER1" s="10"/>
      <c r="QES1" s="10"/>
      <c r="QET1" s="10"/>
      <c r="QEU1" s="10"/>
      <c r="QEV1" s="10"/>
      <c r="QEW1" s="10"/>
      <c r="QEX1" s="10"/>
      <c r="QEY1" s="10"/>
      <c r="QEZ1" s="10"/>
      <c r="QFA1" s="10"/>
      <c r="QFB1" s="10"/>
      <c r="QFC1" s="10"/>
      <c r="QFD1" s="10"/>
      <c r="QFE1" s="10"/>
      <c r="QFF1" s="10"/>
      <c r="QFG1" s="10"/>
      <c r="QFH1" s="10"/>
      <c r="QFI1" s="10"/>
      <c r="QFJ1" s="10"/>
      <c r="QFK1" s="10"/>
      <c r="QFL1" s="10"/>
      <c r="QFM1" s="10"/>
      <c r="QFN1" s="10"/>
      <c r="QFO1" s="10"/>
      <c r="QFP1" s="10"/>
      <c r="QFQ1" s="10"/>
      <c r="QFR1" s="10"/>
      <c r="QFS1" s="10"/>
      <c r="QFT1" s="10"/>
      <c r="QFU1" s="10"/>
      <c r="QFV1" s="10"/>
      <c r="QFW1" s="10"/>
      <c r="QFX1" s="10"/>
      <c r="QFY1" s="10"/>
      <c r="QFZ1" s="10"/>
      <c r="QGA1" s="10"/>
      <c r="QGB1" s="10"/>
      <c r="QGC1" s="10"/>
      <c r="QGD1" s="10"/>
      <c r="QGE1" s="10"/>
      <c r="QGF1" s="10"/>
      <c r="QGG1" s="10"/>
      <c r="QGH1" s="10"/>
      <c r="QGI1" s="10"/>
      <c r="QGJ1" s="10"/>
      <c r="QGK1" s="10"/>
      <c r="QGL1" s="10"/>
      <c r="QGM1" s="10"/>
      <c r="QGN1" s="10"/>
      <c r="QGO1" s="10"/>
      <c r="QGP1" s="10"/>
      <c r="QGQ1" s="10"/>
      <c r="QGR1" s="10"/>
      <c r="QGS1" s="10"/>
      <c r="QGT1" s="10"/>
      <c r="QGU1" s="10"/>
      <c r="QGV1" s="10"/>
      <c r="QGW1" s="10"/>
      <c r="QGX1" s="10"/>
      <c r="QGY1" s="10"/>
      <c r="QGZ1" s="10"/>
      <c r="QHA1" s="10"/>
      <c r="QHB1" s="10"/>
      <c r="QHC1" s="10"/>
      <c r="QHD1" s="10"/>
      <c r="QHE1" s="10"/>
      <c r="QHF1" s="10"/>
      <c r="QHG1" s="10"/>
      <c r="QHH1" s="10"/>
      <c r="QHI1" s="10"/>
      <c r="QHJ1" s="10"/>
      <c r="QHK1" s="10"/>
      <c r="QHL1" s="10"/>
      <c r="QHM1" s="10"/>
      <c r="QHN1" s="10"/>
      <c r="QHO1" s="10"/>
      <c r="QHP1" s="10"/>
      <c r="QHQ1" s="10"/>
      <c r="QHR1" s="10"/>
      <c r="QHS1" s="10"/>
      <c r="QHT1" s="10"/>
      <c r="QHU1" s="10"/>
      <c r="QHV1" s="10"/>
      <c r="QHW1" s="10"/>
      <c r="QHX1" s="10"/>
      <c r="QHY1" s="10"/>
      <c r="QHZ1" s="10"/>
      <c r="QIA1" s="10"/>
      <c r="QIB1" s="10"/>
      <c r="QIC1" s="10"/>
      <c r="QID1" s="10"/>
      <c r="QIE1" s="10"/>
      <c r="QIF1" s="10"/>
      <c r="QIG1" s="10"/>
      <c r="QIH1" s="10"/>
      <c r="QII1" s="10"/>
      <c r="QIJ1" s="10"/>
      <c r="QIK1" s="10"/>
      <c r="QIL1" s="10"/>
      <c r="QIM1" s="10"/>
      <c r="QIN1" s="10"/>
      <c r="QIO1" s="10"/>
      <c r="QIP1" s="10"/>
      <c r="QIQ1" s="10"/>
      <c r="QIR1" s="10"/>
      <c r="QIS1" s="10"/>
      <c r="QIT1" s="10"/>
      <c r="QIU1" s="10"/>
      <c r="QIV1" s="10"/>
      <c r="QIW1" s="10"/>
      <c r="QIX1" s="10"/>
      <c r="QIY1" s="10"/>
      <c r="QIZ1" s="10"/>
      <c r="QJA1" s="10"/>
      <c r="QJB1" s="10"/>
      <c r="QJC1" s="10"/>
      <c r="QJD1" s="10"/>
      <c r="QJE1" s="10"/>
      <c r="QJF1" s="10"/>
      <c r="QJG1" s="10"/>
      <c r="QJH1" s="10"/>
      <c r="QJI1" s="10"/>
      <c r="QJJ1" s="10"/>
      <c r="QJK1" s="10"/>
      <c r="QJL1" s="10"/>
      <c r="QJM1" s="10"/>
      <c r="QJN1" s="10"/>
      <c r="QJO1" s="10"/>
      <c r="QJP1" s="10"/>
      <c r="QJQ1" s="10"/>
      <c r="QJR1" s="10"/>
      <c r="QJS1" s="10"/>
      <c r="QJT1" s="10"/>
      <c r="QJU1" s="10"/>
      <c r="QJV1" s="10"/>
      <c r="QJW1" s="10"/>
      <c r="QJX1" s="10"/>
      <c r="QJY1" s="10"/>
      <c r="QJZ1" s="10"/>
      <c r="QKA1" s="10"/>
      <c r="QKB1" s="10"/>
      <c r="QKC1" s="10"/>
      <c r="QKD1" s="10"/>
      <c r="QKE1" s="10"/>
      <c r="QKF1" s="10"/>
      <c r="QKG1" s="10"/>
      <c r="QKH1" s="10"/>
      <c r="QKI1" s="10"/>
      <c r="QKJ1" s="10"/>
      <c r="QKK1" s="10"/>
      <c r="QKL1" s="10"/>
      <c r="QKM1" s="10"/>
      <c r="QKN1" s="10"/>
      <c r="QKO1" s="10"/>
      <c r="QKP1" s="10"/>
      <c r="QKQ1" s="10"/>
      <c r="QKR1" s="10"/>
      <c r="QKS1" s="10"/>
      <c r="QKT1" s="10"/>
      <c r="QKU1" s="10"/>
      <c r="QKV1" s="10"/>
      <c r="QKW1" s="10"/>
      <c r="QKX1" s="10"/>
      <c r="QKY1" s="10"/>
      <c r="QKZ1" s="10"/>
      <c r="QLA1" s="10"/>
      <c r="QLB1" s="10"/>
      <c r="QLC1" s="10"/>
      <c r="QLD1" s="10"/>
      <c r="QLE1" s="10"/>
      <c r="QLF1" s="10"/>
      <c r="QLG1" s="10"/>
      <c r="QLH1" s="10"/>
      <c r="QLI1" s="10"/>
      <c r="QLJ1" s="10"/>
      <c r="QLK1" s="10"/>
      <c r="QLL1" s="10"/>
      <c r="QLM1" s="10"/>
      <c r="QLN1" s="10"/>
      <c r="QLO1" s="10"/>
      <c r="QLP1" s="10"/>
      <c r="QLQ1" s="10"/>
      <c r="QLR1" s="10"/>
      <c r="QLS1" s="10"/>
      <c r="QLT1" s="10"/>
      <c r="QLU1" s="10"/>
      <c r="QLV1" s="10"/>
      <c r="QLW1" s="10"/>
      <c r="QLX1" s="10"/>
      <c r="QLY1" s="10"/>
      <c r="QLZ1" s="10"/>
      <c r="QMA1" s="10"/>
      <c r="QMB1" s="10"/>
      <c r="QMC1" s="10"/>
      <c r="QMD1" s="10"/>
      <c r="QME1" s="10"/>
      <c r="QMF1" s="10"/>
      <c r="QMG1" s="10"/>
      <c r="QMH1" s="10"/>
      <c r="QMI1" s="10"/>
      <c r="QMJ1" s="10"/>
      <c r="QMK1" s="10"/>
      <c r="QML1" s="10"/>
      <c r="QMM1" s="10"/>
      <c r="QMN1" s="10"/>
      <c r="QMO1" s="10"/>
      <c r="QMP1" s="10"/>
      <c r="QMQ1" s="10"/>
      <c r="QMR1" s="10"/>
      <c r="QMS1" s="10"/>
      <c r="QMT1" s="10"/>
      <c r="QMU1" s="10"/>
      <c r="QMV1" s="10"/>
      <c r="QMW1" s="10"/>
      <c r="QMX1" s="10"/>
      <c r="QMY1" s="10"/>
      <c r="QMZ1" s="10"/>
      <c r="QNA1" s="10"/>
      <c r="QNB1" s="10"/>
      <c r="QNC1" s="10"/>
      <c r="QND1" s="10"/>
      <c r="QNE1" s="10"/>
      <c r="QNF1" s="10"/>
      <c r="QNG1" s="10"/>
      <c r="QNH1" s="10"/>
      <c r="QNI1" s="10"/>
      <c r="QNJ1" s="10"/>
      <c r="QNK1" s="10"/>
      <c r="QNL1" s="10"/>
      <c r="QNM1" s="10"/>
      <c r="QNN1" s="10"/>
      <c r="QNO1" s="10"/>
      <c r="QNP1" s="10"/>
      <c r="QNQ1" s="10"/>
      <c r="QNR1" s="10"/>
      <c r="QNS1" s="10"/>
      <c r="QNT1" s="10"/>
      <c r="QNU1" s="10"/>
      <c r="QNV1" s="10"/>
      <c r="QNW1" s="10"/>
      <c r="QNX1" s="10"/>
      <c r="QNY1" s="10"/>
      <c r="QNZ1" s="10"/>
      <c r="QOA1" s="10"/>
      <c r="QOB1" s="10"/>
      <c r="QOC1" s="10"/>
      <c r="QOD1" s="10"/>
      <c r="QOE1" s="10"/>
      <c r="QOF1" s="10"/>
      <c r="QOG1" s="10"/>
      <c r="QOH1" s="10"/>
      <c r="QOI1" s="10"/>
      <c r="QOJ1" s="10"/>
      <c r="QOK1" s="10"/>
      <c r="QOL1" s="10"/>
      <c r="QOM1" s="10"/>
      <c r="QON1" s="10"/>
      <c r="QOO1" s="10"/>
      <c r="QOP1" s="10"/>
      <c r="QOQ1" s="10"/>
      <c r="QOR1" s="10"/>
      <c r="QOS1" s="10"/>
      <c r="QOT1" s="10"/>
      <c r="QOU1" s="10"/>
      <c r="QOV1" s="10"/>
      <c r="QOW1" s="10"/>
      <c r="QOX1" s="10"/>
      <c r="QOY1" s="10"/>
      <c r="QOZ1" s="10"/>
      <c r="QPA1" s="10"/>
      <c r="QPB1" s="10"/>
      <c r="QPC1" s="10"/>
      <c r="QPD1" s="10"/>
      <c r="QPE1" s="10"/>
      <c r="QPF1" s="10"/>
      <c r="QPG1" s="10"/>
      <c r="QPH1" s="10"/>
      <c r="QPI1" s="10"/>
      <c r="QPJ1" s="10"/>
      <c r="QPK1" s="10"/>
      <c r="QPL1" s="10"/>
      <c r="QPM1" s="10"/>
      <c r="QPN1" s="10"/>
      <c r="QPO1" s="10"/>
      <c r="QPP1" s="10"/>
      <c r="QPQ1" s="10"/>
      <c r="QPR1" s="10"/>
      <c r="QPS1" s="10"/>
      <c r="QPT1" s="10"/>
      <c r="QPU1" s="10"/>
      <c r="QPV1" s="10"/>
      <c r="QPW1" s="10"/>
      <c r="QPX1" s="10"/>
      <c r="QPY1" s="10"/>
      <c r="QPZ1" s="10"/>
      <c r="QQA1" s="10"/>
      <c r="QQB1" s="10"/>
      <c r="QQC1" s="10"/>
      <c r="QQD1" s="10"/>
      <c r="QQE1" s="10"/>
      <c r="QQF1" s="10"/>
      <c r="QQG1" s="10"/>
      <c r="QQH1" s="10"/>
      <c r="QQI1" s="10"/>
      <c r="QQJ1" s="10"/>
      <c r="QQK1" s="10"/>
      <c r="QQL1" s="10"/>
      <c r="QQM1" s="10"/>
      <c r="QQN1" s="10"/>
      <c r="QQO1" s="10"/>
      <c r="QQP1" s="10"/>
      <c r="QQQ1" s="10"/>
      <c r="QQR1" s="10"/>
      <c r="QQS1" s="10"/>
      <c r="QQT1" s="10"/>
      <c r="QQU1" s="10"/>
      <c r="QQV1" s="10"/>
      <c r="QQW1" s="10"/>
      <c r="QQX1" s="10"/>
      <c r="QQY1" s="10"/>
      <c r="QQZ1" s="10"/>
      <c r="QRA1" s="10"/>
      <c r="QRB1" s="10"/>
      <c r="QRC1" s="10"/>
      <c r="QRD1" s="10"/>
      <c r="QRE1" s="10"/>
      <c r="QRF1" s="10"/>
      <c r="QRG1" s="10"/>
      <c r="QRH1" s="10"/>
      <c r="QRI1" s="10"/>
      <c r="QRJ1" s="10"/>
      <c r="QRK1" s="10"/>
      <c r="QRL1" s="10"/>
      <c r="QRM1" s="10"/>
      <c r="QRN1" s="10"/>
      <c r="QRO1" s="10"/>
      <c r="QRP1" s="10"/>
      <c r="QRQ1" s="10"/>
      <c r="QRR1" s="10"/>
      <c r="QRS1" s="10"/>
      <c r="QRT1" s="10"/>
      <c r="QRU1" s="10"/>
      <c r="QRV1" s="10"/>
      <c r="QRW1" s="10"/>
      <c r="QRX1" s="10"/>
      <c r="QRY1" s="10"/>
      <c r="QRZ1" s="10"/>
      <c r="QSA1" s="10"/>
      <c r="QSB1" s="10"/>
      <c r="QSC1" s="10"/>
      <c r="QSD1" s="10"/>
      <c r="QSE1" s="10"/>
      <c r="QSF1" s="10"/>
      <c r="QSG1" s="10"/>
      <c r="QSH1" s="10"/>
      <c r="QSI1" s="10"/>
      <c r="QSJ1" s="10"/>
      <c r="QSK1" s="10"/>
      <c r="QSL1" s="10"/>
      <c r="QSM1" s="10"/>
      <c r="QSN1" s="10"/>
      <c r="QSO1" s="10"/>
      <c r="QSP1" s="10"/>
      <c r="QSQ1" s="10"/>
      <c r="QSR1" s="10"/>
      <c r="QSS1" s="10"/>
      <c r="QST1" s="10"/>
      <c r="QSU1" s="10"/>
      <c r="QSV1" s="10"/>
      <c r="QSW1" s="10"/>
      <c r="QSX1" s="10"/>
      <c r="QSY1" s="10"/>
      <c r="QSZ1" s="10"/>
      <c r="QTA1" s="10"/>
      <c r="QTB1" s="10"/>
      <c r="QTC1" s="10"/>
      <c r="QTD1" s="10"/>
      <c r="QTE1" s="10"/>
      <c r="QTF1" s="10"/>
      <c r="QTG1" s="10"/>
      <c r="QTH1" s="10"/>
      <c r="QTI1" s="10"/>
      <c r="QTJ1" s="10"/>
      <c r="QTK1" s="10"/>
      <c r="QTL1" s="10"/>
      <c r="QTM1" s="10"/>
      <c r="QTN1" s="10"/>
      <c r="QTO1" s="10"/>
      <c r="QTP1" s="10"/>
      <c r="QTQ1" s="10"/>
      <c r="QTR1" s="10"/>
      <c r="QTS1" s="10"/>
      <c r="QTT1" s="10"/>
      <c r="QTU1" s="10"/>
      <c r="QTV1" s="10"/>
      <c r="QTW1" s="10"/>
      <c r="QTX1" s="10"/>
      <c r="QTY1" s="10"/>
      <c r="QTZ1" s="10"/>
      <c r="QUA1" s="10"/>
      <c r="QUB1" s="10"/>
      <c r="QUC1" s="10"/>
      <c r="QUD1" s="10"/>
      <c r="QUE1" s="10"/>
      <c r="QUF1" s="10"/>
      <c r="QUG1" s="10"/>
      <c r="QUH1" s="10"/>
      <c r="QUI1" s="10"/>
      <c r="QUJ1" s="10"/>
      <c r="QUK1" s="10"/>
      <c r="QUL1" s="10"/>
      <c r="QUM1" s="10"/>
      <c r="QUN1" s="10"/>
      <c r="QUO1" s="10"/>
      <c r="QUP1" s="10"/>
      <c r="QUQ1" s="10"/>
      <c r="QUR1" s="10"/>
      <c r="QUS1" s="10"/>
      <c r="QUT1" s="10"/>
      <c r="QUU1" s="10"/>
      <c r="QUV1" s="10"/>
      <c r="QUW1" s="10"/>
      <c r="QUX1" s="10"/>
      <c r="QUY1" s="10"/>
      <c r="QUZ1" s="10"/>
      <c r="QVA1" s="10"/>
      <c r="QVB1" s="10"/>
      <c r="QVC1" s="10"/>
      <c r="QVD1" s="10"/>
      <c r="QVE1" s="10"/>
      <c r="QVF1" s="10"/>
      <c r="QVG1" s="10"/>
      <c r="QVH1" s="10"/>
      <c r="QVI1" s="10"/>
      <c r="QVJ1" s="10"/>
      <c r="QVK1" s="10"/>
      <c r="QVL1" s="10"/>
      <c r="QVM1" s="10"/>
      <c r="QVN1" s="10"/>
      <c r="QVO1" s="10"/>
      <c r="QVP1" s="10"/>
      <c r="QVQ1" s="10"/>
      <c r="QVR1" s="10"/>
      <c r="QVS1" s="10"/>
      <c r="QVT1" s="10"/>
      <c r="QVU1" s="10"/>
      <c r="QVV1" s="10"/>
      <c r="QVW1" s="10"/>
      <c r="QVX1" s="10"/>
      <c r="QVY1" s="10"/>
      <c r="QVZ1" s="10"/>
      <c r="QWA1" s="10"/>
      <c r="QWB1" s="10"/>
      <c r="QWC1" s="10"/>
      <c r="QWD1" s="10"/>
      <c r="QWE1" s="10"/>
      <c r="QWF1" s="10"/>
      <c r="QWG1" s="10"/>
      <c r="QWH1" s="10"/>
      <c r="QWI1" s="10"/>
      <c r="QWJ1" s="10"/>
      <c r="QWK1" s="10"/>
      <c r="QWL1" s="10"/>
      <c r="QWM1" s="10"/>
      <c r="QWN1" s="10"/>
      <c r="QWO1" s="10"/>
      <c r="QWP1" s="10"/>
      <c r="QWQ1" s="10"/>
      <c r="QWR1" s="10"/>
      <c r="QWS1" s="10"/>
      <c r="QWT1" s="10"/>
      <c r="QWU1" s="10"/>
      <c r="QWV1" s="10"/>
      <c r="QWW1" s="10"/>
      <c r="QWX1" s="10"/>
      <c r="QWY1" s="10"/>
      <c r="QWZ1" s="10"/>
      <c r="QXA1" s="10"/>
      <c r="QXB1" s="10"/>
      <c r="QXC1" s="10"/>
      <c r="QXD1" s="10"/>
      <c r="QXE1" s="10"/>
      <c r="QXF1" s="10"/>
      <c r="QXG1" s="10"/>
      <c r="QXH1" s="10"/>
      <c r="QXI1" s="10"/>
      <c r="QXJ1" s="10"/>
      <c r="QXK1" s="10"/>
      <c r="QXL1" s="10"/>
      <c r="QXM1" s="10"/>
      <c r="QXN1" s="10"/>
      <c r="QXO1" s="10"/>
      <c r="QXP1" s="10"/>
      <c r="QXQ1" s="10"/>
      <c r="QXR1" s="10"/>
      <c r="QXS1" s="10"/>
      <c r="QXT1" s="10"/>
      <c r="QXU1" s="10"/>
      <c r="QXV1" s="10"/>
      <c r="QXW1" s="10"/>
      <c r="QXX1" s="10"/>
      <c r="QXY1" s="10"/>
      <c r="QXZ1" s="10"/>
      <c r="QYA1" s="10"/>
      <c r="QYB1" s="10"/>
      <c r="QYC1" s="10"/>
      <c r="QYD1" s="10"/>
      <c r="QYE1" s="10"/>
      <c r="QYF1" s="10"/>
      <c r="QYG1" s="10"/>
      <c r="QYH1" s="10"/>
      <c r="QYI1" s="10"/>
      <c r="QYJ1" s="10"/>
      <c r="QYK1" s="10"/>
      <c r="QYL1" s="10"/>
      <c r="QYM1" s="10"/>
      <c r="QYN1" s="10"/>
      <c r="QYO1" s="10"/>
      <c r="QYP1" s="10"/>
      <c r="QYQ1" s="10"/>
      <c r="QYR1" s="10"/>
      <c r="QYS1" s="10"/>
      <c r="QYT1" s="10"/>
      <c r="QYU1" s="10"/>
      <c r="QYV1" s="10"/>
      <c r="QYW1" s="10"/>
      <c r="QYX1" s="10"/>
      <c r="QYY1" s="10"/>
      <c r="QYZ1" s="10"/>
      <c r="QZA1" s="10"/>
      <c r="QZB1" s="10"/>
      <c r="QZC1" s="10"/>
      <c r="QZD1" s="10"/>
      <c r="QZE1" s="10"/>
      <c r="QZF1" s="10"/>
      <c r="QZG1" s="10"/>
      <c r="QZH1" s="10"/>
      <c r="QZI1" s="10"/>
      <c r="QZJ1" s="10"/>
      <c r="QZK1" s="10"/>
      <c r="QZL1" s="10"/>
      <c r="QZM1" s="10"/>
      <c r="QZN1" s="10"/>
      <c r="QZO1" s="10"/>
      <c r="QZP1" s="10"/>
      <c r="QZQ1" s="10"/>
      <c r="QZR1" s="10"/>
      <c r="QZS1" s="10"/>
      <c r="QZT1" s="10"/>
      <c r="QZU1" s="10"/>
      <c r="QZV1" s="10"/>
      <c r="QZW1" s="10"/>
      <c r="QZX1" s="10"/>
      <c r="QZY1" s="10"/>
      <c r="QZZ1" s="10"/>
      <c r="RAA1" s="10"/>
      <c r="RAB1" s="10"/>
      <c r="RAC1" s="10"/>
      <c r="RAD1" s="10"/>
      <c r="RAE1" s="10"/>
      <c r="RAF1" s="10"/>
      <c r="RAG1" s="10"/>
      <c r="RAH1" s="10"/>
      <c r="RAI1" s="10"/>
      <c r="RAJ1" s="10"/>
      <c r="RAK1" s="10"/>
      <c r="RAL1" s="10"/>
      <c r="RAM1" s="10"/>
      <c r="RAN1" s="10"/>
      <c r="RAO1" s="10"/>
      <c r="RAP1" s="10"/>
      <c r="RAQ1" s="10"/>
      <c r="RAR1" s="10"/>
      <c r="RAS1" s="10"/>
      <c r="RAT1" s="10"/>
      <c r="RAU1" s="10"/>
      <c r="RAV1" s="10"/>
      <c r="RAW1" s="10"/>
      <c r="RAX1" s="10"/>
      <c r="RAY1" s="10"/>
      <c r="RAZ1" s="10"/>
      <c r="RBA1" s="10"/>
      <c r="RBB1" s="10"/>
      <c r="RBC1" s="10"/>
      <c r="RBD1" s="10"/>
      <c r="RBE1" s="10"/>
      <c r="RBF1" s="10"/>
      <c r="RBG1" s="10"/>
      <c r="RBH1" s="10"/>
      <c r="RBI1" s="10"/>
      <c r="RBJ1" s="10"/>
      <c r="RBK1" s="10"/>
      <c r="RBL1" s="10"/>
      <c r="RBM1" s="10"/>
      <c r="RBN1" s="10"/>
      <c r="RBO1" s="10"/>
      <c r="RBP1" s="10"/>
      <c r="RBQ1" s="10"/>
      <c r="RBR1" s="10"/>
      <c r="RBS1" s="10"/>
      <c r="RBT1" s="10"/>
      <c r="RBU1" s="10"/>
      <c r="RBV1" s="10"/>
      <c r="RBW1" s="10"/>
      <c r="RBX1" s="10"/>
      <c r="RBY1" s="10"/>
      <c r="RBZ1" s="10"/>
      <c r="RCA1" s="10"/>
      <c r="RCB1" s="10"/>
      <c r="RCC1" s="10"/>
      <c r="RCD1" s="10"/>
      <c r="RCE1" s="10"/>
      <c r="RCF1" s="10"/>
      <c r="RCG1" s="10"/>
      <c r="RCH1" s="10"/>
      <c r="RCI1" s="10"/>
      <c r="RCJ1" s="10"/>
      <c r="RCK1" s="10"/>
      <c r="RCL1" s="10"/>
      <c r="RCM1" s="10"/>
      <c r="RCN1" s="10"/>
      <c r="RCO1" s="10"/>
      <c r="RCP1" s="10"/>
      <c r="RCQ1" s="10"/>
      <c r="RCR1" s="10"/>
      <c r="RCS1" s="10"/>
      <c r="RCT1" s="10"/>
      <c r="RCU1" s="10"/>
      <c r="RCV1" s="10"/>
      <c r="RCW1" s="10"/>
      <c r="RCX1" s="10"/>
      <c r="RCY1" s="10"/>
      <c r="RCZ1" s="10"/>
      <c r="RDA1" s="10"/>
      <c r="RDB1" s="10"/>
      <c r="RDC1" s="10"/>
      <c r="RDD1" s="10"/>
      <c r="RDE1" s="10"/>
      <c r="RDF1" s="10"/>
      <c r="RDG1" s="10"/>
      <c r="RDH1" s="10"/>
      <c r="RDI1" s="10"/>
      <c r="RDJ1" s="10"/>
      <c r="RDK1" s="10"/>
      <c r="RDL1" s="10"/>
      <c r="RDM1" s="10"/>
      <c r="RDN1" s="10"/>
      <c r="RDO1" s="10"/>
      <c r="RDP1" s="10"/>
      <c r="RDQ1" s="10"/>
      <c r="RDR1" s="10"/>
      <c r="RDS1" s="10"/>
      <c r="RDT1" s="10"/>
      <c r="RDU1" s="10"/>
      <c r="RDV1" s="10"/>
      <c r="RDW1" s="10"/>
      <c r="RDX1" s="10"/>
      <c r="RDY1" s="10"/>
      <c r="RDZ1" s="10"/>
      <c r="REA1" s="10"/>
      <c r="REB1" s="10"/>
      <c r="REC1" s="10"/>
      <c r="RED1" s="10"/>
      <c r="REE1" s="10"/>
      <c r="REF1" s="10"/>
      <c r="REG1" s="10"/>
      <c r="REH1" s="10"/>
      <c r="REI1" s="10"/>
      <c r="REJ1" s="10"/>
      <c r="REK1" s="10"/>
      <c r="REL1" s="10"/>
      <c r="REM1" s="10"/>
      <c r="REN1" s="10"/>
      <c r="REO1" s="10"/>
      <c r="REP1" s="10"/>
      <c r="REQ1" s="10"/>
      <c r="RER1" s="10"/>
      <c r="RES1" s="10"/>
      <c r="RET1" s="10"/>
      <c r="REU1" s="10"/>
      <c r="REV1" s="10"/>
      <c r="REW1" s="10"/>
      <c r="REX1" s="10"/>
      <c r="REY1" s="10"/>
      <c r="REZ1" s="10"/>
      <c r="RFA1" s="10"/>
      <c r="RFB1" s="10"/>
      <c r="RFC1" s="10"/>
      <c r="RFD1" s="10"/>
      <c r="RFE1" s="10"/>
      <c r="RFF1" s="10"/>
      <c r="RFG1" s="10"/>
      <c r="RFH1" s="10"/>
      <c r="RFI1" s="10"/>
      <c r="RFJ1" s="10"/>
      <c r="RFK1" s="10"/>
      <c r="RFL1" s="10"/>
      <c r="RFM1" s="10"/>
      <c r="RFN1" s="10"/>
      <c r="RFO1" s="10"/>
      <c r="RFP1" s="10"/>
      <c r="RFQ1" s="10"/>
      <c r="RFR1" s="10"/>
      <c r="RFS1" s="10"/>
      <c r="RFT1" s="10"/>
      <c r="RFU1" s="10"/>
      <c r="RFV1" s="10"/>
      <c r="RFW1" s="10"/>
      <c r="RFX1" s="10"/>
      <c r="RFY1" s="10"/>
      <c r="RFZ1" s="10"/>
      <c r="RGA1" s="10"/>
      <c r="RGB1" s="10"/>
      <c r="RGC1" s="10"/>
      <c r="RGD1" s="10"/>
      <c r="RGE1" s="10"/>
      <c r="RGF1" s="10"/>
      <c r="RGG1" s="10"/>
      <c r="RGH1" s="10"/>
      <c r="RGI1" s="10"/>
      <c r="RGJ1" s="10"/>
      <c r="RGK1" s="10"/>
      <c r="RGL1" s="10"/>
      <c r="RGM1" s="10"/>
      <c r="RGN1" s="10"/>
      <c r="RGO1" s="10"/>
      <c r="RGP1" s="10"/>
      <c r="RGQ1" s="10"/>
      <c r="RGR1" s="10"/>
      <c r="RGS1" s="10"/>
      <c r="RGT1" s="10"/>
      <c r="RGU1" s="10"/>
      <c r="RGV1" s="10"/>
      <c r="RGW1" s="10"/>
      <c r="RGX1" s="10"/>
      <c r="RGY1" s="10"/>
      <c r="RGZ1" s="10"/>
      <c r="RHA1" s="10"/>
      <c r="RHB1" s="10"/>
      <c r="RHC1" s="10"/>
      <c r="RHD1" s="10"/>
      <c r="RHE1" s="10"/>
      <c r="RHF1" s="10"/>
      <c r="RHG1" s="10"/>
      <c r="RHH1" s="10"/>
      <c r="RHI1" s="10"/>
      <c r="RHJ1" s="10"/>
      <c r="RHK1" s="10"/>
      <c r="RHL1" s="10"/>
      <c r="RHM1" s="10"/>
      <c r="RHN1" s="10"/>
      <c r="RHO1" s="10"/>
      <c r="RHP1" s="10"/>
      <c r="RHQ1" s="10"/>
      <c r="RHR1" s="10"/>
      <c r="RHS1" s="10"/>
      <c r="RHT1" s="10"/>
      <c r="RHU1" s="10"/>
      <c r="RHV1" s="10"/>
      <c r="RHW1" s="10"/>
      <c r="RHX1" s="10"/>
      <c r="RHY1" s="10"/>
      <c r="RHZ1" s="10"/>
      <c r="RIA1" s="10"/>
      <c r="RIB1" s="10"/>
      <c r="RIC1" s="10"/>
      <c r="RID1" s="10"/>
      <c r="RIE1" s="10"/>
      <c r="RIF1" s="10"/>
      <c r="RIG1" s="10"/>
      <c r="RIH1" s="10"/>
      <c r="RII1" s="10"/>
      <c r="RIJ1" s="10"/>
      <c r="RIK1" s="10"/>
      <c r="RIL1" s="10"/>
      <c r="RIM1" s="10"/>
      <c r="RIN1" s="10"/>
      <c r="RIO1" s="10"/>
      <c r="RIP1" s="10"/>
      <c r="RIQ1" s="10"/>
      <c r="RIR1" s="10"/>
      <c r="RIS1" s="10"/>
      <c r="RIT1" s="10"/>
      <c r="RIU1" s="10"/>
      <c r="RIV1" s="10"/>
      <c r="RIW1" s="10"/>
      <c r="RIX1" s="10"/>
      <c r="RIY1" s="10"/>
      <c r="RIZ1" s="10"/>
      <c r="RJA1" s="10"/>
      <c r="RJB1" s="10"/>
      <c r="RJC1" s="10"/>
      <c r="RJD1" s="10"/>
      <c r="RJE1" s="10"/>
      <c r="RJF1" s="10"/>
      <c r="RJG1" s="10"/>
      <c r="RJH1" s="10"/>
      <c r="RJI1" s="10"/>
      <c r="RJJ1" s="10"/>
      <c r="RJK1" s="10"/>
      <c r="RJL1" s="10"/>
      <c r="RJM1" s="10"/>
      <c r="RJN1" s="10"/>
      <c r="RJO1" s="10"/>
      <c r="RJP1" s="10"/>
      <c r="RJQ1" s="10"/>
      <c r="RJR1" s="10"/>
      <c r="RJS1" s="10"/>
      <c r="RJT1" s="10"/>
      <c r="RJU1" s="10"/>
      <c r="RJV1" s="10"/>
      <c r="RJW1" s="10"/>
      <c r="RJX1" s="10"/>
      <c r="RJY1" s="10"/>
      <c r="RJZ1" s="10"/>
      <c r="RKA1" s="10"/>
      <c r="RKB1" s="10"/>
      <c r="RKC1" s="10"/>
      <c r="RKD1" s="10"/>
      <c r="RKE1" s="10"/>
      <c r="RKF1" s="10"/>
      <c r="RKG1" s="10"/>
      <c r="RKH1" s="10"/>
      <c r="RKI1" s="10"/>
      <c r="RKJ1" s="10"/>
      <c r="RKK1" s="10"/>
      <c r="RKL1" s="10"/>
      <c r="RKM1" s="10"/>
      <c r="RKN1" s="10"/>
      <c r="RKO1" s="10"/>
      <c r="RKP1" s="10"/>
      <c r="RKQ1" s="10"/>
      <c r="RKR1" s="10"/>
      <c r="RKS1" s="10"/>
      <c r="RKT1" s="10"/>
      <c r="RKU1" s="10"/>
      <c r="RKV1" s="10"/>
      <c r="RKW1" s="10"/>
      <c r="RKX1" s="10"/>
      <c r="RKY1" s="10"/>
      <c r="RKZ1" s="10"/>
      <c r="RLA1" s="10"/>
      <c r="RLB1" s="10"/>
      <c r="RLC1" s="10"/>
      <c r="RLD1" s="10"/>
      <c r="RLE1" s="10"/>
      <c r="RLF1" s="10"/>
      <c r="RLG1" s="10"/>
      <c r="RLH1" s="10"/>
      <c r="RLI1" s="10"/>
      <c r="RLJ1" s="10"/>
      <c r="RLK1" s="10"/>
      <c r="RLL1" s="10"/>
      <c r="RLM1" s="10"/>
      <c r="RLN1" s="10"/>
      <c r="RLO1" s="10"/>
      <c r="RLP1" s="10"/>
      <c r="RLQ1" s="10"/>
      <c r="RLR1" s="10"/>
      <c r="RLS1" s="10"/>
      <c r="RLT1" s="10"/>
      <c r="RLU1" s="10"/>
      <c r="RLV1" s="10"/>
      <c r="RLW1" s="10"/>
      <c r="RLX1" s="10"/>
      <c r="RLY1" s="10"/>
      <c r="RLZ1" s="10"/>
      <c r="RMA1" s="10"/>
      <c r="RMB1" s="10"/>
      <c r="RMC1" s="10"/>
      <c r="RMD1" s="10"/>
      <c r="RME1" s="10"/>
      <c r="RMF1" s="10"/>
      <c r="RMG1" s="10"/>
      <c r="RMH1" s="10"/>
      <c r="RMI1" s="10"/>
      <c r="RMJ1" s="10"/>
      <c r="RMK1" s="10"/>
      <c r="RML1" s="10"/>
      <c r="RMM1" s="10"/>
      <c r="RMN1" s="10"/>
      <c r="RMO1" s="10"/>
      <c r="RMP1" s="10"/>
      <c r="RMQ1" s="10"/>
      <c r="RMR1" s="10"/>
      <c r="RMS1" s="10"/>
      <c r="RMT1" s="10"/>
      <c r="RMU1" s="10"/>
      <c r="RMV1" s="10"/>
      <c r="RMW1" s="10"/>
      <c r="RMX1" s="10"/>
      <c r="RMY1" s="10"/>
      <c r="RMZ1" s="10"/>
      <c r="RNA1" s="10"/>
      <c r="RNB1" s="10"/>
      <c r="RNC1" s="10"/>
      <c r="RND1" s="10"/>
      <c r="RNE1" s="10"/>
      <c r="RNF1" s="10"/>
      <c r="RNG1" s="10"/>
      <c r="RNH1" s="10"/>
      <c r="RNI1" s="10"/>
      <c r="RNJ1" s="10"/>
      <c r="RNK1" s="10"/>
      <c r="RNL1" s="10"/>
      <c r="RNM1" s="10"/>
      <c r="RNN1" s="10"/>
      <c r="RNO1" s="10"/>
      <c r="RNP1" s="10"/>
      <c r="RNQ1" s="10"/>
      <c r="RNR1" s="10"/>
      <c r="RNS1" s="10"/>
      <c r="RNT1" s="10"/>
      <c r="RNU1" s="10"/>
      <c r="RNV1" s="10"/>
      <c r="RNW1" s="10"/>
      <c r="RNX1" s="10"/>
      <c r="RNY1" s="10"/>
      <c r="RNZ1" s="10"/>
      <c r="ROA1" s="10"/>
      <c r="ROB1" s="10"/>
      <c r="ROC1" s="10"/>
      <c r="ROD1" s="10"/>
      <c r="ROE1" s="10"/>
      <c r="ROF1" s="10"/>
      <c r="ROG1" s="10"/>
      <c r="ROH1" s="10"/>
      <c r="ROI1" s="10"/>
      <c r="ROJ1" s="10"/>
      <c r="ROK1" s="10"/>
      <c r="ROL1" s="10"/>
      <c r="ROM1" s="10"/>
      <c r="RON1" s="10"/>
      <c r="ROO1" s="10"/>
      <c r="ROP1" s="10"/>
      <c r="ROQ1" s="10"/>
      <c r="ROR1" s="10"/>
      <c r="ROS1" s="10"/>
      <c r="ROT1" s="10"/>
      <c r="ROU1" s="10"/>
      <c r="ROV1" s="10"/>
      <c r="ROW1" s="10"/>
      <c r="ROX1" s="10"/>
      <c r="ROY1" s="10"/>
      <c r="ROZ1" s="10"/>
      <c r="RPA1" s="10"/>
      <c r="RPB1" s="10"/>
      <c r="RPC1" s="10"/>
      <c r="RPD1" s="10"/>
      <c r="RPE1" s="10"/>
      <c r="RPF1" s="10"/>
      <c r="RPG1" s="10"/>
      <c r="RPH1" s="10"/>
      <c r="RPI1" s="10"/>
      <c r="RPJ1" s="10"/>
      <c r="RPK1" s="10"/>
      <c r="RPL1" s="10"/>
      <c r="RPM1" s="10"/>
      <c r="RPN1" s="10"/>
      <c r="RPO1" s="10"/>
      <c r="RPP1" s="10"/>
      <c r="RPQ1" s="10"/>
      <c r="RPR1" s="10"/>
      <c r="RPS1" s="10"/>
      <c r="RPT1" s="10"/>
      <c r="RPU1" s="10"/>
      <c r="RPV1" s="10"/>
      <c r="RPW1" s="10"/>
      <c r="RPX1" s="10"/>
      <c r="RPY1" s="10"/>
      <c r="RPZ1" s="10"/>
      <c r="RQA1" s="10"/>
      <c r="RQB1" s="10"/>
      <c r="RQC1" s="10"/>
      <c r="RQD1" s="10"/>
      <c r="RQE1" s="10"/>
      <c r="RQF1" s="10"/>
      <c r="RQG1" s="10"/>
      <c r="RQH1" s="10"/>
      <c r="RQI1" s="10"/>
      <c r="RQJ1" s="10"/>
      <c r="RQK1" s="10"/>
      <c r="RQL1" s="10"/>
      <c r="RQM1" s="10"/>
      <c r="RQN1" s="10"/>
      <c r="RQO1" s="10"/>
      <c r="RQP1" s="10"/>
      <c r="RQQ1" s="10"/>
      <c r="RQR1" s="10"/>
      <c r="RQS1" s="10"/>
      <c r="RQT1" s="10"/>
      <c r="RQU1" s="10"/>
      <c r="RQV1" s="10"/>
      <c r="RQW1" s="10"/>
      <c r="RQX1" s="10"/>
      <c r="RQY1" s="10"/>
      <c r="RQZ1" s="10"/>
      <c r="RRA1" s="10"/>
      <c r="RRB1" s="10"/>
      <c r="RRC1" s="10"/>
      <c r="RRD1" s="10"/>
      <c r="RRE1" s="10"/>
      <c r="RRF1" s="10"/>
      <c r="RRG1" s="10"/>
      <c r="RRH1" s="10"/>
      <c r="RRI1" s="10"/>
      <c r="RRJ1" s="10"/>
      <c r="RRK1" s="10"/>
      <c r="RRL1" s="10"/>
      <c r="RRM1" s="10"/>
      <c r="RRN1" s="10"/>
      <c r="RRO1" s="10"/>
      <c r="RRP1" s="10"/>
      <c r="RRQ1" s="10"/>
      <c r="RRR1" s="10"/>
      <c r="RRS1" s="10"/>
      <c r="RRT1" s="10"/>
      <c r="RRU1" s="10"/>
      <c r="RRV1" s="10"/>
      <c r="RRW1" s="10"/>
      <c r="RRX1" s="10"/>
      <c r="RRY1" s="10"/>
      <c r="RRZ1" s="10"/>
      <c r="RSA1" s="10"/>
      <c r="RSB1" s="10"/>
      <c r="RSC1" s="10"/>
      <c r="RSD1" s="10"/>
      <c r="RSE1" s="10"/>
      <c r="RSF1" s="10"/>
      <c r="RSG1" s="10"/>
      <c r="RSH1" s="10"/>
      <c r="RSI1" s="10"/>
      <c r="RSJ1" s="10"/>
      <c r="RSK1" s="10"/>
      <c r="RSL1" s="10"/>
      <c r="RSM1" s="10"/>
      <c r="RSN1" s="10"/>
      <c r="RSO1" s="10"/>
      <c r="RSP1" s="10"/>
      <c r="RSQ1" s="10"/>
      <c r="RSR1" s="10"/>
      <c r="RSS1" s="10"/>
      <c r="RST1" s="10"/>
      <c r="RSU1" s="10"/>
      <c r="RSV1" s="10"/>
      <c r="RSW1" s="10"/>
      <c r="RSX1" s="10"/>
      <c r="RSY1" s="10"/>
      <c r="RSZ1" s="10"/>
      <c r="RTA1" s="10"/>
      <c r="RTB1" s="10"/>
      <c r="RTC1" s="10"/>
      <c r="RTD1" s="10"/>
      <c r="RTE1" s="10"/>
      <c r="RTF1" s="10"/>
      <c r="RTG1" s="10"/>
      <c r="RTH1" s="10"/>
      <c r="RTI1" s="10"/>
      <c r="RTJ1" s="10"/>
      <c r="RTK1" s="10"/>
      <c r="RTL1" s="10"/>
      <c r="RTM1" s="10"/>
      <c r="RTN1" s="10"/>
      <c r="RTO1" s="10"/>
      <c r="RTP1" s="10"/>
      <c r="RTQ1" s="10"/>
      <c r="RTR1" s="10"/>
      <c r="RTS1" s="10"/>
      <c r="RTT1" s="10"/>
      <c r="RTU1" s="10"/>
      <c r="RTV1" s="10"/>
      <c r="RTW1" s="10"/>
      <c r="RTX1" s="10"/>
      <c r="RTY1" s="10"/>
      <c r="RTZ1" s="10"/>
      <c r="RUA1" s="10"/>
      <c r="RUB1" s="10"/>
      <c r="RUC1" s="10"/>
      <c r="RUD1" s="10"/>
      <c r="RUE1" s="10"/>
      <c r="RUF1" s="10"/>
      <c r="RUG1" s="10"/>
      <c r="RUH1" s="10"/>
      <c r="RUI1" s="10"/>
      <c r="RUJ1" s="10"/>
      <c r="RUK1" s="10"/>
      <c r="RUL1" s="10"/>
      <c r="RUM1" s="10"/>
      <c r="RUN1" s="10"/>
      <c r="RUO1" s="10"/>
      <c r="RUP1" s="10"/>
      <c r="RUQ1" s="10"/>
      <c r="RUR1" s="10"/>
      <c r="RUS1" s="10"/>
      <c r="RUT1" s="10"/>
      <c r="RUU1" s="10"/>
      <c r="RUV1" s="10"/>
      <c r="RUW1" s="10"/>
      <c r="RUX1" s="10"/>
      <c r="RUY1" s="10"/>
      <c r="RUZ1" s="10"/>
      <c r="RVA1" s="10"/>
      <c r="RVB1" s="10"/>
      <c r="RVC1" s="10"/>
      <c r="RVD1" s="10"/>
      <c r="RVE1" s="10"/>
      <c r="RVF1" s="10"/>
      <c r="RVG1" s="10"/>
      <c r="RVH1" s="10"/>
      <c r="RVI1" s="10"/>
      <c r="RVJ1" s="10"/>
      <c r="RVK1" s="10"/>
      <c r="RVL1" s="10"/>
      <c r="RVM1" s="10"/>
      <c r="RVN1" s="10"/>
      <c r="RVO1" s="10"/>
      <c r="RVP1" s="10"/>
      <c r="RVQ1" s="10"/>
      <c r="RVR1" s="10"/>
      <c r="RVS1" s="10"/>
      <c r="RVT1" s="10"/>
      <c r="RVU1" s="10"/>
      <c r="RVV1" s="10"/>
      <c r="RVW1" s="10"/>
      <c r="RVX1" s="10"/>
      <c r="RVY1" s="10"/>
      <c r="RVZ1" s="10"/>
      <c r="RWA1" s="10"/>
      <c r="RWB1" s="10"/>
      <c r="RWC1" s="10"/>
      <c r="RWD1" s="10"/>
      <c r="RWE1" s="10"/>
      <c r="RWF1" s="10"/>
      <c r="RWG1" s="10"/>
      <c r="RWH1" s="10"/>
      <c r="RWI1" s="10"/>
      <c r="RWJ1" s="10"/>
      <c r="RWK1" s="10"/>
      <c r="RWL1" s="10"/>
      <c r="RWM1" s="10"/>
      <c r="RWN1" s="10"/>
      <c r="RWO1" s="10"/>
      <c r="RWP1" s="10"/>
      <c r="RWQ1" s="10"/>
      <c r="RWR1" s="10"/>
      <c r="RWS1" s="10"/>
      <c r="RWT1" s="10"/>
      <c r="RWU1" s="10"/>
      <c r="RWV1" s="10"/>
      <c r="RWW1" s="10"/>
      <c r="RWX1" s="10"/>
      <c r="RWY1" s="10"/>
      <c r="RWZ1" s="10"/>
      <c r="RXA1" s="10"/>
      <c r="RXB1" s="10"/>
      <c r="RXC1" s="10"/>
      <c r="RXD1" s="10"/>
      <c r="RXE1" s="10"/>
      <c r="RXF1" s="10"/>
      <c r="RXG1" s="10"/>
      <c r="RXH1" s="10"/>
      <c r="RXI1" s="10"/>
      <c r="RXJ1" s="10"/>
      <c r="RXK1" s="10"/>
      <c r="RXL1" s="10"/>
      <c r="RXM1" s="10"/>
      <c r="RXN1" s="10"/>
      <c r="RXO1" s="10"/>
      <c r="RXP1" s="10"/>
      <c r="RXQ1" s="10"/>
      <c r="RXR1" s="10"/>
      <c r="RXS1" s="10"/>
      <c r="RXT1" s="10"/>
      <c r="RXU1" s="10"/>
      <c r="RXV1" s="10"/>
      <c r="RXW1" s="10"/>
      <c r="RXX1" s="10"/>
      <c r="RXY1" s="10"/>
      <c r="RXZ1" s="10"/>
      <c r="RYA1" s="10"/>
      <c r="RYB1" s="10"/>
      <c r="RYC1" s="10"/>
      <c r="RYD1" s="10"/>
      <c r="RYE1" s="10"/>
      <c r="RYF1" s="10"/>
      <c r="RYG1" s="10"/>
      <c r="RYH1" s="10"/>
      <c r="RYI1" s="10"/>
      <c r="RYJ1" s="10"/>
      <c r="RYK1" s="10"/>
      <c r="RYL1" s="10"/>
      <c r="RYM1" s="10"/>
      <c r="RYN1" s="10"/>
      <c r="RYO1" s="10"/>
      <c r="RYP1" s="10"/>
      <c r="RYQ1" s="10"/>
      <c r="RYR1" s="10"/>
      <c r="RYS1" s="10"/>
      <c r="RYT1" s="10"/>
      <c r="RYU1" s="10"/>
      <c r="RYV1" s="10"/>
      <c r="RYW1" s="10"/>
      <c r="RYX1" s="10"/>
      <c r="RYY1" s="10"/>
      <c r="RYZ1" s="10"/>
      <c r="RZA1" s="10"/>
      <c r="RZB1" s="10"/>
      <c r="RZC1" s="10"/>
      <c r="RZD1" s="10"/>
      <c r="RZE1" s="10"/>
      <c r="RZF1" s="10"/>
      <c r="RZG1" s="10"/>
      <c r="RZH1" s="10"/>
      <c r="RZI1" s="10"/>
      <c r="RZJ1" s="10"/>
      <c r="RZK1" s="10"/>
      <c r="RZL1" s="10"/>
      <c r="RZM1" s="10"/>
      <c r="RZN1" s="10"/>
      <c r="RZO1" s="10"/>
      <c r="RZP1" s="10"/>
      <c r="RZQ1" s="10"/>
      <c r="RZR1" s="10"/>
      <c r="RZS1" s="10"/>
      <c r="RZT1" s="10"/>
      <c r="RZU1" s="10"/>
      <c r="RZV1" s="10"/>
      <c r="RZW1" s="10"/>
      <c r="RZX1" s="10"/>
      <c r="RZY1" s="10"/>
      <c r="RZZ1" s="10"/>
      <c r="SAA1" s="10"/>
      <c r="SAB1" s="10"/>
      <c r="SAC1" s="10"/>
      <c r="SAD1" s="10"/>
      <c r="SAE1" s="10"/>
      <c r="SAF1" s="10"/>
      <c r="SAG1" s="10"/>
      <c r="SAH1" s="10"/>
      <c r="SAI1" s="10"/>
      <c r="SAJ1" s="10"/>
      <c r="SAK1" s="10"/>
      <c r="SAL1" s="10"/>
      <c r="SAM1" s="10"/>
      <c r="SAN1" s="10"/>
      <c r="SAO1" s="10"/>
      <c r="SAP1" s="10"/>
      <c r="SAQ1" s="10"/>
      <c r="SAR1" s="10"/>
      <c r="SAS1" s="10"/>
      <c r="SAT1" s="10"/>
      <c r="SAU1" s="10"/>
      <c r="SAV1" s="10"/>
      <c r="SAW1" s="10"/>
      <c r="SAX1" s="10"/>
      <c r="SAY1" s="10"/>
      <c r="SAZ1" s="10"/>
      <c r="SBA1" s="10"/>
      <c r="SBB1" s="10"/>
      <c r="SBC1" s="10"/>
      <c r="SBD1" s="10"/>
      <c r="SBE1" s="10"/>
      <c r="SBF1" s="10"/>
      <c r="SBG1" s="10"/>
      <c r="SBH1" s="10"/>
      <c r="SBI1" s="10"/>
      <c r="SBJ1" s="10"/>
      <c r="SBK1" s="10"/>
      <c r="SBL1" s="10"/>
      <c r="SBM1" s="10"/>
      <c r="SBN1" s="10"/>
      <c r="SBO1" s="10"/>
      <c r="SBP1" s="10"/>
      <c r="SBQ1" s="10"/>
      <c r="SBR1" s="10"/>
      <c r="SBS1" s="10"/>
      <c r="SBT1" s="10"/>
      <c r="SBU1" s="10"/>
      <c r="SBV1" s="10"/>
      <c r="SBW1" s="10"/>
      <c r="SBX1" s="10"/>
      <c r="SBY1" s="10"/>
      <c r="SBZ1" s="10"/>
      <c r="SCA1" s="10"/>
      <c r="SCB1" s="10"/>
      <c r="SCC1" s="10"/>
      <c r="SCD1" s="10"/>
      <c r="SCE1" s="10"/>
      <c r="SCF1" s="10"/>
      <c r="SCG1" s="10"/>
      <c r="SCH1" s="10"/>
      <c r="SCI1" s="10"/>
      <c r="SCJ1" s="10"/>
      <c r="SCK1" s="10"/>
      <c r="SCL1" s="10"/>
      <c r="SCM1" s="10"/>
      <c r="SCN1" s="10"/>
      <c r="SCO1" s="10"/>
      <c r="SCP1" s="10"/>
      <c r="SCQ1" s="10"/>
      <c r="SCR1" s="10"/>
      <c r="SCS1" s="10"/>
      <c r="SCT1" s="10"/>
      <c r="SCU1" s="10"/>
      <c r="SCV1" s="10"/>
      <c r="SCW1" s="10"/>
      <c r="SCX1" s="10"/>
      <c r="SCY1" s="10"/>
      <c r="SCZ1" s="10"/>
      <c r="SDA1" s="10"/>
      <c r="SDB1" s="10"/>
      <c r="SDC1" s="10"/>
      <c r="SDD1" s="10"/>
      <c r="SDE1" s="10"/>
      <c r="SDF1" s="10"/>
      <c r="SDG1" s="10"/>
      <c r="SDH1" s="10"/>
      <c r="SDI1" s="10"/>
      <c r="SDJ1" s="10"/>
      <c r="SDK1" s="10"/>
      <c r="SDL1" s="10"/>
      <c r="SDM1" s="10"/>
      <c r="SDN1" s="10"/>
      <c r="SDO1" s="10"/>
      <c r="SDP1" s="10"/>
      <c r="SDQ1" s="10"/>
      <c r="SDR1" s="10"/>
      <c r="SDS1" s="10"/>
      <c r="SDT1" s="10"/>
      <c r="SDU1" s="10"/>
      <c r="SDV1" s="10"/>
      <c r="SDW1" s="10"/>
      <c r="SDX1" s="10"/>
      <c r="SDY1" s="10"/>
      <c r="SDZ1" s="10"/>
      <c r="SEA1" s="10"/>
      <c r="SEB1" s="10"/>
      <c r="SEC1" s="10"/>
      <c r="SED1" s="10"/>
      <c r="SEE1" s="10"/>
      <c r="SEF1" s="10"/>
      <c r="SEG1" s="10"/>
      <c r="SEH1" s="10"/>
      <c r="SEI1" s="10"/>
      <c r="SEJ1" s="10"/>
      <c r="SEK1" s="10"/>
      <c r="SEL1" s="10"/>
      <c r="SEM1" s="10"/>
      <c r="SEN1" s="10"/>
      <c r="SEO1" s="10"/>
      <c r="SEP1" s="10"/>
      <c r="SEQ1" s="10"/>
      <c r="SER1" s="10"/>
      <c r="SES1" s="10"/>
      <c r="SET1" s="10"/>
      <c r="SEU1" s="10"/>
      <c r="SEV1" s="10"/>
      <c r="SEW1" s="10"/>
      <c r="SEX1" s="10"/>
      <c r="SEY1" s="10"/>
      <c r="SEZ1" s="10"/>
      <c r="SFA1" s="10"/>
      <c r="SFB1" s="10"/>
      <c r="SFC1" s="10"/>
      <c r="SFD1" s="10"/>
      <c r="SFE1" s="10"/>
      <c r="SFF1" s="10"/>
      <c r="SFG1" s="10"/>
      <c r="SFH1" s="10"/>
      <c r="SFI1" s="10"/>
      <c r="SFJ1" s="10"/>
      <c r="SFK1" s="10"/>
      <c r="SFL1" s="10"/>
      <c r="SFM1" s="10"/>
      <c r="SFN1" s="10"/>
      <c r="SFO1" s="10"/>
      <c r="SFP1" s="10"/>
      <c r="SFQ1" s="10"/>
      <c r="SFR1" s="10"/>
      <c r="SFS1" s="10"/>
      <c r="SFT1" s="10"/>
      <c r="SFU1" s="10"/>
      <c r="SFV1" s="10"/>
      <c r="SFW1" s="10"/>
      <c r="SFX1" s="10"/>
      <c r="SFY1" s="10"/>
      <c r="SFZ1" s="10"/>
      <c r="SGA1" s="10"/>
      <c r="SGB1" s="10"/>
      <c r="SGC1" s="10"/>
      <c r="SGD1" s="10"/>
      <c r="SGE1" s="10"/>
      <c r="SGF1" s="10"/>
      <c r="SGG1" s="10"/>
      <c r="SGH1" s="10"/>
      <c r="SGI1" s="10"/>
      <c r="SGJ1" s="10"/>
      <c r="SGK1" s="10"/>
      <c r="SGL1" s="10"/>
      <c r="SGM1" s="10"/>
      <c r="SGN1" s="10"/>
      <c r="SGO1" s="10"/>
      <c r="SGP1" s="10"/>
      <c r="SGQ1" s="10"/>
      <c r="SGR1" s="10"/>
      <c r="SGS1" s="10"/>
      <c r="SGT1" s="10"/>
      <c r="SGU1" s="10"/>
      <c r="SGV1" s="10"/>
      <c r="SGW1" s="10"/>
      <c r="SGX1" s="10"/>
      <c r="SGY1" s="10"/>
      <c r="SGZ1" s="10"/>
      <c r="SHA1" s="10"/>
      <c r="SHB1" s="10"/>
      <c r="SHC1" s="10"/>
      <c r="SHD1" s="10"/>
      <c r="SHE1" s="10"/>
      <c r="SHF1" s="10"/>
      <c r="SHG1" s="10"/>
      <c r="SHH1" s="10"/>
      <c r="SHI1" s="10"/>
      <c r="SHJ1" s="10"/>
      <c r="SHK1" s="10"/>
      <c r="SHL1" s="10"/>
      <c r="SHM1" s="10"/>
      <c r="SHN1" s="10"/>
      <c r="SHO1" s="10"/>
      <c r="SHP1" s="10"/>
      <c r="SHQ1" s="10"/>
      <c r="SHR1" s="10"/>
      <c r="SHS1" s="10"/>
      <c r="SHT1" s="10"/>
      <c r="SHU1" s="10"/>
      <c r="SHV1" s="10"/>
      <c r="SHW1" s="10"/>
      <c r="SHX1" s="10"/>
      <c r="SHY1" s="10"/>
      <c r="SHZ1" s="10"/>
      <c r="SIA1" s="10"/>
      <c r="SIB1" s="10"/>
      <c r="SIC1" s="10"/>
      <c r="SID1" s="10"/>
      <c r="SIE1" s="10"/>
      <c r="SIF1" s="10"/>
      <c r="SIG1" s="10"/>
      <c r="SIH1" s="10"/>
      <c r="SII1" s="10"/>
      <c r="SIJ1" s="10"/>
      <c r="SIK1" s="10"/>
      <c r="SIL1" s="10"/>
      <c r="SIM1" s="10"/>
      <c r="SIN1" s="10"/>
      <c r="SIO1" s="10"/>
      <c r="SIP1" s="10"/>
      <c r="SIQ1" s="10"/>
      <c r="SIR1" s="10"/>
      <c r="SIS1" s="10"/>
      <c r="SIT1" s="10"/>
      <c r="SIU1" s="10"/>
      <c r="SIV1" s="10"/>
      <c r="SIW1" s="10"/>
      <c r="SIX1" s="10"/>
      <c r="SIY1" s="10"/>
      <c r="SIZ1" s="10"/>
      <c r="SJA1" s="10"/>
      <c r="SJB1" s="10"/>
      <c r="SJC1" s="10"/>
      <c r="SJD1" s="10"/>
      <c r="SJE1" s="10"/>
      <c r="SJF1" s="10"/>
      <c r="SJG1" s="10"/>
      <c r="SJH1" s="10"/>
      <c r="SJI1" s="10"/>
      <c r="SJJ1" s="10"/>
      <c r="SJK1" s="10"/>
      <c r="SJL1" s="10"/>
      <c r="SJM1" s="10"/>
      <c r="SJN1" s="10"/>
      <c r="SJO1" s="10"/>
      <c r="SJP1" s="10"/>
      <c r="SJQ1" s="10"/>
      <c r="SJR1" s="10"/>
      <c r="SJS1" s="10"/>
      <c r="SJT1" s="10"/>
      <c r="SJU1" s="10"/>
      <c r="SJV1" s="10"/>
      <c r="SJW1" s="10"/>
      <c r="SJX1" s="10"/>
      <c r="SJY1" s="10"/>
      <c r="SJZ1" s="10"/>
      <c r="SKA1" s="10"/>
      <c r="SKB1" s="10"/>
      <c r="SKC1" s="10"/>
      <c r="SKD1" s="10"/>
      <c r="SKE1" s="10"/>
      <c r="SKF1" s="10"/>
      <c r="SKG1" s="10"/>
      <c r="SKH1" s="10"/>
      <c r="SKI1" s="10"/>
      <c r="SKJ1" s="10"/>
      <c r="SKK1" s="10"/>
      <c r="SKL1" s="10"/>
      <c r="SKM1" s="10"/>
      <c r="SKN1" s="10"/>
      <c r="SKO1" s="10"/>
      <c r="SKP1" s="10"/>
      <c r="SKQ1" s="10"/>
      <c r="SKR1" s="10"/>
      <c r="SKS1" s="10"/>
      <c r="SKT1" s="10"/>
      <c r="SKU1" s="10"/>
      <c r="SKV1" s="10"/>
      <c r="SKW1" s="10"/>
      <c r="SKX1" s="10"/>
      <c r="SKY1" s="10"/>
      <c r="SKZ1" s="10"/>
      <c r="SLA1" s="10"/>
      <c r="SLB1" s="10"/>
      <c r="SLC1" s="10"/>
      <c r="SLD1" s="10"/>
      <c r="SLE1" s="10"/>
      <c r="SLF1" s="10"/>
      <c r="SLG1" s="10"/>
      <c r="SLH1" s="10"/>
      <c r="SLI1" s="10"/>
      <c r="SLJ1" s="10"/>
      <c r="SLK1" s="10"/>
      <c r="SLL1" s="10"/>
      <c r="SLM1" s="10"/>
      <c r="SLN1" s="10"/>
      <c r="SLO1" s="10"/>
      <c r="SLP1" s="10"/>
      <c r="SLQ1" s="10"/>
      <c r="SLR1" s="10"/>
      <c r="SLS1" s="10"/>
      <c r="SLT1" s="10"/>
      <c r="SLU1" s="10"/>
      <c r="SLV1" s="10"/>
      <c r="SLW1" s="10"/>
      <c r="SLX1" s="10"/>
      <c r="SLY1" s="10"/>
      <c r="SLZ1" s="10"/>
      <c r="SMA1" s="10"/>
      <c r="SMB1" s="10"/>
      <c r="SMC1" s="10"/>
      <c r="SMD1" s="10"/>
      <c r="SME1" s="10"/>
      <c r="SMF1" s="10"/>
      <c r="SMG1" s="10"/>
      <c r="SMH1" s="10"/>
      <c r="SMI1" s="10"/>
      <c r="SMJ1" s="10"/>
      <c r="SMK1" s="10"/>
      <c r="SML1" s="10"/>
      <c r="SMM1" s="10"/>
      <c r="SMN1" s="10"/>
      <c r="SMO1" s="10"/>
      <c r="SMP1" s="10"/>
      <c r="SMQ1" s="10"/>
      <c r="SMR1" s="10"/>
      <c r="SMS1" s="10"/>
      <c r="SMT1" s="10"/>
      <c r="SMU1" s="10"/>
      <c r="SMV1" s="10"/>
      <c r="SMW1" s="10"/>
      <c r="SMX1" s="10"/>
      <c r="SMY1" s="10"/>
      <c r="SMZ1" s="10"/>
      <c r="SNA1" s="10"/>
      <c r="SNB1" s="10"/>
      <c r="SNC1" s="10"/>
      <c r="SND1" s="10"/>
      <c r="SNE1" s="10"/>
      <c r="SNF1" s="10"/>
      <c r="SNG1" s="10"/>
      <c r="SNH1" s="10"/>
      <c r="SNI1" s="10"/>
      <c r="SNJ1" s="10"/>
      <c r="SNK1" s="10"/>
      <c r="SNL1" s="10"/>
      <c r="SNM1" s="10"/>
      <c r="SNN1" s="10"/>
      <c r="SNO1" s="10"/>
      <c r="SNP1" s="10"/>
      <c r="SNQ1" s="10"/>
      <c r="SNR1" s="10"/>
      <c r="SNS1" s="10"/>
      <c r="SNT1" s="10"/>
      <c r="SNU1" s="10"/>
      <c r="SNV1" s="10"/>
      <c r="SNW1" s="10"/>
      <c r="SNX1" s="10"/>
      <c r="SNY1" s="10"/>
      <c r="SNZ1" s="10"/>
      <c r="SOA1" s="10"/>
      <c r="SOB1" s="10"/>
      <c r="SOC1" s="10"/>
      <c r="SOD1" s="10"/>
      <c r="SOE1" s="10"/>
      <c r="SOF1" s="10"/>
      <c r="SOG1" s="10"/>
      <c r="SOH1" s="10"/>
      <c r="SOI1" s="10"/>
      <c r="SOJ1" s="10"/>
      <c r="SOK1" s="10"/>
      <c r="SOL1" s="10"/>
      <c r="SOM1" s="10"/>
      <c r="SON1" s="10"/>
      <c r="SOO1" s="10"/>
      <c r="SOP1" s="10"/>
      <c r="SOQ1" s="10"/>
      <c r="SOR1" s="10"/>
      <c r="SOS1" s="10"/>
      <c r="SOT1" s="10"/>
      <c r="SOU1" s="10"/>
      <c r="SOV1" s="10"/>
      <c r="SOW1" s="10"/>
      <c r="SOX1" s="10"/>
      <c r="SOY1" s="10"/>
      <c r="SOZ1" s="10"/>
      <c r="SPA1" s="10"/>
      <c r="SPB1" s="10"/>
      <c r="SPC1" s="10"/>
      <c r="SPD1" s="10"/>
      <c r="SPE1" s="10"/>
      <c r="SPF1" s="10"/>
      <c r="SPG1" s="10"/>
      <c r="SPH1" s="10"/>
      <c r="SPI1" s="10"/>
      <c r="SPJ1" s="10"/>
      <c r="SPK1" s="10"/>
      <c r="SPL1" s="10"/>
      <c r="SPM1" s="10"/>
      <c r="SPN1" s="10"/>
      <c r="SPO1" s="10"/>
      <c r="SPP1" s="10"/>
      <c r="SPQ1" s="10"/>
      <c r="SPR1" s="10"/>
      <c r="SPS1" s="10"/>
      <c r="SPT1" s="10"/>
      <c r="SPU1" s="10"/>
      <c r="SPV1" s="10"/>
      <c r="SPW1" s="10"/>
      <c r="SPX1" s="10"/>
      <c r="SPY1" s="10"/>
      <c r="SPZ1" s="10"/>
      <c r="SQA1" s="10"/>
      <c r="SQB1" s="10"/>
      <c r="SQC1" s="10"/>
      <c r="SQD1" s="10"/>
      <c r="SQE1" s="10"/>
      <c r="SQF1" s="10"/>
      <c r="SQG1" s="10"/>
      <c r="SQH1" s="10"/>
      <c r="SQI1" s="10"/>
      <c r="SQJ1" s="10"/>
      <c r="SQK1" s="10"/>
      <c r="SQL1" s="10"/>
      <c r="SQM1" s="10"/>
      <c r="SQN1" s="10"/>
      <c r="SQO1" s="10"/>
      <c r="SQP1" s="10"/>
      <c r="SQQ1" s="10"/>
      <c r="SQR1" s="10"/>
      <c r="SQS1" s="10"/>
      <c r="SQT1" s="10"/>
      <c r="SQU1" s="10"/>
      <c r="SQV1" s="10"/>
      <c r="SQW1" s="10"/>
      <c r="SQX1" s="10"/>
      <c r="SQY1" s="10"/>
      <c r="SQZ1" s="10"/>
      <c r="SRA1" s="10"/>
      <c r="SRB1" s="10"/>
      <c r="SRC1" s="10"/>
      <c r="SRD1" s="10"/>
      <c r="SRE1" s="10"/>
      <c r="SRF1" s="10"/>
      <c r="SRG1" s="10"/>
      <c r="SRH1" s="10"/>
      <c r="SRI1" s="10"/>
      <c r="SRJ1" s="10"/>
      <c r="SRK1" s="10"/>
      <c r="SRL1" s="10"/>
      <c r="SRM1" s="10"/>
      <c r="SRN1" s="10"/>
      <c r="SRO1" s="10"/>
      <c r="SRP1" s="10"/>
      <c r="SRQ1" s="10"/>
      <c r="SRR1" s="10"/>
      <c r="SRS1" s="10"/>
      <c r="SRT1" s="10"/>
      <c r="SRU1" s="10"/>
      <c r="SRV1" s="10"/>
      <c r="SRW1" s="10"/>
      <c r="SRX1" s="10"/>
      <c r="SRY1" s="10"/>
      <c r="SRZ1" s="10"/>
      <c r="SSA1" s="10"/>
      <c r="SSB1" s="10"/>
      <c r="SSC1" s="10"/>
      <c r="SSD1" s="10"/>
      <c r="SSE1" s="10"/>
      <c r="SSF1" s="10"/>
      <c r="SSG1" s="10"/>
      <c r="SSH1" s="10"/>
      <c r="SSI1" s="10"/>
      <c r="SSJ1" s="10"/>
      <c r="SSK1" s="10"/>
      <c r="SSL1" s="10"/>
      <c r="SSM1" s="10"/>
      <c r="SSN1" s="10"/>
      <c r="SSO1" s="10"/>
      <c r="SSP1" s="10"/>
      <c r="SSQ1" s="10"/>
      <c r="SSR1" s="10"/>
      <c r="SSS1" s="10"/>
      <c r="SST1" s="10"/>
      <c r="SSU1" s="10"/>
      <c r="SSV1" s="10"/>
      <c r="SSW1" s="10"/>
      <c r="SSX1" s="10"/>
      <c r="SSY1" s="10"/>
      <c r="SSZ1" s="10"/>
      <c r="STA1" s="10"/>
      <c r="STB1" s="10"/>
      <c r="STC1" s="10"/>
      <c r="STD1" s="10"/>
      <c r="STE1" s="10"/>
      <c r="STF1" s="10"/>
      <c r="STG1" s="10"/>
      <c r="STH1" s="10"/>
      <c r="STI1" s="10"/>
      <c r="STJ1" s="10"/>
      <c r="STK1" s="10"/>
      <c r="STL1" s="10"/>
      <c r="STM1" s="10"/>
      <c r="STN1" s="10"/>
      <c r="STO1" s="10"/>
      <c r="STP1" s="10"/>
      <c r="STQ1" s="10"/>
      <c r="STR1" s="10"/>
      <c r="STS1" s="10"/>
      <c r="STT1" s="10"/>
      <c r="STU1" s="10"/>
      <c r="STV1" s="10"/>
      <c r="STW1" s="10"/>
      <c r="STX1" s="10"/>
      <c r="STY1" s="10"/>
      <c r="STZ1" s="10"/>
      <c r="SUA1" s="10"/>
      <c r="SUB1" s="10"/>
      <c r="SUC1" s="10"/>
      <c r="SUD1" s="10"/>
      <c r="SUE1" s="10"/>
      <c r="SUF1" s="10"/>
      <c r="SUG1" s="10"/>
      <c r="SUH1" s="10"/>
      <c r="SUI1" s="10"/>
      <c r="SUJ1" s="10"/>
      <c r="SUK1" s="10"/>
      <c r="SUL1" s="10"/>
      <c r="SUM1" s="10"/>
      <c r="SUN1" s="10"/>
      <c r="SUO1" s="10"/>
      <c r="SUP1" s="10"/>
      <c r="SUQ1" s="10"/>
      <c r="SUR1" s="10"/>
      <c r="SUS1" s="10"/>
      <c r="SUT1" s="10"/>
      <c r="SUU1" s="10"/>
      <c r="SUV1" s="10"/>
      <c r="SUW1" s="10"/>
      <c r="SUX1" s="10"/>
      <c r="SUY1" s="10"/>
      <c r="SUZ1" s="10"/>
      <c r="SVA1" s="10"/>
      <c r="SVB1" s="10"/>
      <c r="SVC1" s="10"/>
      <c r="SVD1" s="10"/>
      <c r="SVE1" s="10"/>
      <c r="SVF1" s="10"/>
      <c r="SVG1" s="10"/>
      <c r="SVH1" s="10"/>
      <c r="SVI1" s="10"/>
      <c r="SVJ1" s="10"/>
      <c r="SVK1" s="10"/>
      <c r="SVL1" s="10"/>
      <c r="SVM1" s="10"/>
      <c r="SVN1" s="10"/>
      <c r="SVO1" s="10"/>
      <c r="SVP1" s="10"/>
      <c r="SVQ1" s="10"/>
      <c r="SVR1" s="10"/>
      <c r="SVS1" s="10"/>
      <c r="SVT1" s="10"/>
      <c r="SVU1" s="10"/>
      <c r="SVV1" s="10"/>
      <c r="SVW1" s="10"/>
      <c r="SVX1" s="10"/>
      <c r="SVY1" s="10"/>
      <c r="SVZ1" s="10"/>
      <c r="SWA1" s="10"/>
      <c r="SWB1" s="10"/>
      <c r="SWC1" s="10"/>
      <c r="SWD1" s="10"/>
      <c r="SWE1" s="10"/>
      <c r="SWF1" s="10"/>
      <c r="SWG1" s="10"/>
      <c r="SWH1" s="10"/>
      <c r="SWI1" s="10"/>
      <c r="SWJ1" s="10"/>
      <c r="SWK1" s="10"/>
      <c r="SWL1" s="10"/>
      <c r="SWM1" s="10"/>
      <c r="SWN1" s="10"/>
      <c r="SWO1" s="10"/>
      <c r="SWP1" s="10"/>
      <c r="SWQ1" s="10"/>
      <c r="SWR1" s="10"/>
      <c r="SWS1" s="10"/>
      <c r="SWT1" s="10"/>
      <c r="SWU1" s="10"/>
      <c r="SWV1" s="10"/>
      <c r="SWW1" s="10"/>
      <c r="SWX1" s="10"/>
      <c r="SWY1" s="10"/>
      <c r="SWZ1" s="10"/>
      <c r="SXA1" s="10"/>
      <c r="SXB1" s="10"/>
      <c r="SXC1" s="10"/>
      <c r="SXD1" s="10"/>
      <c r="SXE1" s="10"/>
      <c r="SXF1" s="10"/>
      <c r="SXG1" s="10"/>
      <c r="SXH1" s="10"/>
      <c r="SXI1" s="10"/>
      <c r="SXJ1" s="10"/>
      <c r="SXK1" s="10"/>
      <c r="SXL1" s="10"/>
      <c r="SXM1" s="10"/>
      <c r="SXN1" s="10"/>
      <c r="SXO1" s="10"/>
      <c r="SXP1" s="10"/>
      <c r="SXQ1" s="10"/>
      <c r="SXR1" s="10"/>
      <c r="SXS1" s="10"/>
      <c r="SXT1" s="10"/>
      <c r="SXU1" s="10"/>
      <c r="SXV1" s="10"/>
      <c r="SXW1" s="10"/>
      <c r="SXX1" s="10"/>
      <c r="SXY1" s="10"/>
      <c r="SXZ1" s="10"/>
      <c r="SYA1" s="10"/>
      <c r="SYB1" s="10"/>
      <c r="SYC1" s="10"/>
      <c r="SYD1" s="10"/>
      <c r="SYE1" s="10"/>
      <c r="SYF1" s="10"/>
      <c r="SYG1" s="10"/>
      <c r="SYH1" s="10"/>
      <c r="SYI1" s="10"/>
      <c r="SYJ1" s="10"/>
      <c r="SYK1" s="10"/>
      <c r="SYL1" s="10"/>
      <c r="SYM1" s="10"/>
      <c r="SYN1" s="10"/>
      <c r="SYO1" s="10"/>
      <c r="SYP1" s="10"/>
      <c r="SYQ1" s="10"/>
      <c r="SYR1" s="10"/>
      <c r="SYS1" s="10"/>
      <c r="SYT1" s="10"/>
      <c r="SYU1" s="10"/>
      <c r="SYV1" s="10"/>
      <c r="SYW1" s="10"/>
      <c r="SYX1" s="10"/>
      <c r="SYY1" s="10"/>
      <c r="SYZ1" s="10"/>
      <c r="SZA1" s="10"/>
      <c r="SZB1" s="10"/>
      <c r="SZC1" s="10"/>
      <c r="SZD1" s="10"/>
      <c r="SZE1" s="10"/>
      <c r="SZF1" s="10"/>
      <c r="SZG1" s="10"/>
      <c r="SZH1" s="10"/>
      <c r="SZI1" s="10"/>
      <c r="SZJ1" s="10"/>
      <c r="SZK1" s="10"/>
      <c r="SZL1" s="10"/>
      <c r="SZM1" s="10"/>
      <c r="SZN1" s="10"/>
      <c r="SZO1" s="10"/>
      <c r="SZP1" s="10"/>
      <c r="SZQ1" s="10"/>
      <c r="SZR1" s="10"/>
      <c r="SZS1" s="10"/>
      <c r="SZT1" s="10"/>
      <c r="SZU1" s="10"/>
      <c r="SZV1" s="10"/>
      <c r="SZW1" s="10"/>
      <c r="SZX1" s="10"/>
      <c r="SZY1" s="10"/>
      <c r="SZZ1" s="10"/>
      <c r="TAA1" s="10"/>
      <c r="TAB1" s="10"/>
      <c r="TAC1" s="10"/>
      <c r="TAD1" s="10"/>
      <c r="TAE1" s="10"/>
      <c r="TAF1" s="10"/>
      <c r="TAG1" s="10"/>
      <c r="TAH1" s="10"/>
      <c r="TAI1" s="10"/>
      <c r="TAJ1" s="10"/>
      <c r="TAK1" s="10"/>
      <c r="TAL1" s="10"/>
      <c r="TAM1" s="10"/>
      <c r="TAN1" s="10"/>
      <c r="TAO1" s="10"/>
      <c r="TAP1" s="10"/>
      <c r="TAQ1" s="10"/>
      <c r="TAR1" s="10"/>
      <c r="TAS1" s="10"/>
      <c r="TAT1" s="10"/>
      <c r="TAU1" s="10"/>
      <c r="TAV1" s="10"/>
      <c r="TAW1" s="10"/>
      <c r="TAX1" s="10"/>
      <c r="TAY1" s="10"/>
      <c r="TAZ1" s="10"/>
      <c r="TBA1" s="10"/>
      <c r="TBB1" s="10"/>
      <c r="TBC1" s="10"/>
      <c r="TBD1" s="10"/>
      <c r="TBE1" s="10"/>
      <c r="TBF1" s="10"/>
      <c r="TBG1" s="10"/>
      <c r="TBH1" s="10"/>
      <c r="TBI1" s="10"/>
      <c r="TBJ1" s="10"/>
      <c r="TBK1" s="10"/>
      <c r="TBL1" s="10"/>
      <c r="TBM1" s="10"/>
      <c r="TBN1" s="10"/>
      <c r="TBO1" s="10"/>
      <c r="TBP1" s="10"/>
      <c r="TBQ1" s="10"/>
      <c r="TBR1" s="10"/>
      <c r="TBS1" s="10"/>
      <c r="TBT1" s="10"/>
      <c r="TBU1" s="10"/>
      <c r="TBV1" s="10"/>
      <c r="TBW1" s="10"/>
      <c r="TBX1" s="10"/>
      <c r="TBY1" s="10"/>
      <c r="TBZ1" s="10"/>
      <c r="TCA1" s="10"/>
      <c r="TCB1" s="10"/>
      <c r="TCC1" s="10"/>
      <c r="TCD1" s="10"/>
      <c r="TCE1" s="10"/>
      <c r="TCF1" s="10"/>
      <c r="TCG1" s="10"/>
      <c r="TCH1" s="10"/>
      <c r="TCI1" s="10"/>
      <c r="TCJ1" s="10"/>
      <c r="TCK1" s="10"/>
      <c r="TCL1" s="10"/>
      <c r="TCM1" s="10"/>
      <c r="TCN1" s="10"/>
      <c r="TCO1" s="10"/>
      <c r="TCP1" s="10"/>
      <c r="TCQ1" s="10"/>
      <c r="TCR1" s="10"/>
      <c r="TCS1" s="10"/>
      <c r="TCT1" s="10"/>
      <c r="TCU1" s="10"/>
      <c r="TCV1" s="10"/>
      <c r="TCW1" s="10"/>
      <c r="TCX1" s="10"/>
      <c r="TCY1" s="10"/>
      <c r="TCZ1" s="10"/>
      <c r="TDA1" s="10"/>
      <c r="TDB1" s="10"/>
      <c r="TDC1" s="10"/>
      <c r="TDD1" s="10"/>
      <c r="TDE1" s="10"/>
      <c r="TDF1" s="10"/>
      <c r="TDG1" s="10"/>
      <c r="TDH1" s="10"/>
      <c r="TDI1" s="10"/>
      <c r="TDJ1" s="10"/>
      <c r="TDK1" s="10"/>
      <c r="TDL1" s="10"/>
      <c r="TDM1" s="10"/>
      <c r="TDN1" s="10"/>
      <c r="TDO1" s="10"/>
      <c r="TDP1" s="10"/>
      <c r="TDQ1" s="10"/>
      <c r="TDR1" s="10"/>
      <c r="TDS1" s="10"/>
      <c r="TDT1" s="10"/>
      <c r="TDU1" s="10"/>
      <c r="TDV1" s="10"/>
      <c r="TDW1" s="10"/>
      <c r="TDX1" s="10"/>
      <c r="TDY1" s="10"/>
      <c r="TDZ1" s="10"/>
      <c r="TEA1" s="10"/>
      <c r="TEB1" s="10"/>
      <c r="TEC1" s="10"/>
      <c r="TED1" s="10"/>
      <c r="TEE1" s="10"/>
      <c r="TEF1" s="10"/>
      <c r="TEG1" s="10"/>
      <c r="TEH1" s="10"/>
      <c r="TEI1" s="10"/>
      <c r="TEJ1" s="10"/>
      <c r="TEK1" s="10"/>
      <c r="TEL1" s="10"/>
      <c r="TEM1" s="10"/>
      <c r="TEN1" s="10"/>
      <c r="TEO1" s="10"/>
      <c r="TEP1" s="10"/>
      <c r="TEQ1" s="10"/>
      <c r="TER1" s="10"/>
      <c r="TES1" s="10"/>
      <c r="TET1" s="10"/>
      <c r="TEU1" s="10"/>
      <c r="TEV1" s="10"/>
      <c r="TEW1" s="10"/>
      <c r="TEX1" s="10"/>
      <c r="TEY1" s="10"/>
      <c r="TEZ1" s="10"/>
      <c r="TFA1" s="10"/>
      <c r="TFB1" s="10"/>
      <c r="TFC1" s="10"/>
      <c r="TFD1" s="10"/>
      <c r="TFE1" s="10"/>
      <c r="TFF1" s="10"/>
      <c r="TFG1" s="10"/>
      <c r="TFH1" s="10"/>
      <c r="TFI1" s="10"/>
      <c r="TFJ1" s="10"/>
      <c r="TFK1" s="10"/>
      <c r="TFL1" s="10"/>
      <c r="TFM1" s="10"/>
      <c r="TFN1" s="10"/>
      <c r="TFO1" s="10"/>
      <c r="TFP1" s="10"/>
      <c r="TFQ1" s="10"/>
      <c r="TFR1" s="10"/>
      <c r="TFS1" s="10"/>
      <c r="TFT1" s="10"/>
      <c r="TFU1" s="10"/>
      <c r="TFV1" s="10"/>
      <c r="TFW1" s="10"/>
      <c r="TFX1" s="10"/>
      <c r="TFY1" s="10"/>
      <c r="TFZ1" s="10"/>
      <c r="TGA1" s="10"/>
      <c r="TGB1" s="10"/>
      <c r="TGC1" s="10"/>
      <c r="TGD1" s="10"/>
      <c r="TGE1" s="10"/>
      <c r="TGF1" s="10"/>
      <c r="TGG1" s="10"/>
      <c r="TGH1" s="10"/>
      <c r="TGI1" s="10"/>
      <c r="TGJ1" s="10"/>
      <c r="TGK1" s="10"/>
      <c r="TGL1" s="10"/>
      <c r="TGM1" s="10"/>
      <c r="TGN1" s="10"/>
      <c r="TGO1" s="10"/>
      <c r="TGP1" s="10"/>
      <c r="TGQ1" s="10"/>
      <c r="TGR1" s="10"/>
      <c r="TGS1" s="10"/>
      <c r="TGT1" s="10"/>
      <c r="TGU1" s="10"/>
      <c r="TGV1" s="10"/>
      <c r="TGW1" s="10"/>
      <c r="TGX1" s="10"/>
      <c r="TGY1" s="10"/>
      <c r="TGZ1" s="10"/>
      <c r="THA1" s="10"/>
      <c r="THB1" s="10"/>
      <c r="THC1" s="10"/>
      <c r="THD1" s="10"/>
      <c r="THE1" s="10"/>
      <c r="THF1" s="10"/>
      <c r="THG1" s="10"/>
      <c r="THH1" s="10"/>
      <c r="THI1" s="10"/>
      <c r="THJ1" s="10"/>
      <c r="THK1" s="10"/>
      <c r="THL1" s="10"/>
      <c r="THM1" s="10"/>
      <c r="THN1" s="10"/>
      <c r="THO1" s="10"/>
      <c r="THP1" s="10"/>
      <c r="THQ1" s="10"/>
      <c r="THR1" s="10"/>
      <c r="THS1" s="10"/>
      <c r="THT1" s="10"/>
      <c r="THU1" s="10"/>
      <c r="THV1" s="10"/>
      <c r="THW1" s="10"/>
      <c r="THX1" s="10"/>
      <c r="THY1" s="10"/>
      <c r="THZ1" s="10"/>
      <c r="TIA1" s="10"/>
      <c r="TIB1" s="10"/>
      <c r="TIC1" s="10"/>
      <c r="TID1" s="10"/>
      <c r="TIE1" s="10"/>
      <c r="TIF1" s="10"/>
      <c r="TIG1" s="10"/>
      <c r="TIH1" s="10"/>
      <c r="TII1" s="10"/>
      <c r="TIJ1" s="10"/>
      <c r="TIK1" s="10"/>
      <c r="TIL1" s="10"/>
      <c r="TIM1" s="10"/>
      <c r="TIN1" s="10"/>
      <c r="TIO1" s="10"/>
      <c r="TIP1" s="10"/>
      <c r="TIQ1" s="10"/>
      <c r="TIR1" s="10"/>
      <c r="TIS1" s="10"/>
      <c r="TIT1" s="10"/>
      <c r="TIU1" s="10"/>
      <c r="TIV1" s="10"/>
      <c r="TIW1" s="10"/>
      <c r="TIX1" s="10"/>
      <c r="TIY1" s="10"/>
      <c r="TIZ1" s="10"/>
      <c r="TJA1" s="10"/>
      <c r="TJB1" s="10"/>
      <c r="TJC1" s="10"/>
      <c r="TJD1" s="10"/>
      <c r="TJE1" s="10"/>
      <c r="TJF1" s="10"/>
      <c r="TJG1" s="10"/>
      <c r="TJH1" s="10"/>
      <c r="TJI1" s="10"/>
      <c r="TJJ1" s="10"/>
      <c r="TJK1" s="10"/>
      <c r="TJL1" s="10"/>
      <c r="TJM1" s="10"/>
      <c r="TJN1" s="10"/>
      <c r="TJO1" s="10"/>
      <c r="TJP1" s="10"/>
      <c r="TJQ1" s="10"/>
      <c r="TJR1" s="10"/>
      <c r="TJS1" s="10"/>
      <c r="TJT1" s="10"/>
      <c r="TJU1" s="10"/>
      <c r="TJV1" s="10"/>
      <c r="TJW1" s="10"/>
      <c r="TJX1" s="10"/>
      <c r="TJY1" s="10"/>
      <c r="TJZ1" s="10"/>
      <c r="TKA1" s="10"/>
      <c r="TKB1" s="10"/>
      <c r="TKC1" s="10"/>
      <c r="TKD1" s="10"/>
      <c r="TKE1" s="10"/>
      <c r="TKF1" s="10"/>
      <c r="TKG1" s="10"/>
      <c r="TKH1" s="10"/>
      <c r="TKI1" s="10"/>
      <c r="TKJ1" s="10"/>
      <c r="TKK1" s="10"/>
      <c r="TKL1" s="10"/>
      <c r="TKM1" s="10"/>
      <c r="TKN1" s="10"/>
      <c r="TKO1" s="10"/>
      <c r="TKP1" s="10"/>
      <c r="TKQ1" s="10"/>
      <c r="TKR1" s="10"/>
      <c r="TKS1" s="10"/>
      <c r="TKT1" s="10"/>
      <c r="TKU1" s="10"/>
      <c r="TKV1" s="10"/>
      <c r="TKW1" s="10"/>
      <c r="TKX1" s="10"/>
      <c r="TKY1" s="10"/>
      <c r="TKZ1" s="10"/>
      <c r="TLA1" s="10"/>
      <c r="TLB1" s="10"/>
      <c r="TLC1" s="10"/>
      <c r="TLD1" s="10"/>
      <c r="TLE1" s="10"/>
      <c r="TLF1" s="10"/>
      <c r="TLG1" s="10"/>
      <c r="TLH1" s="10"/>
      <c r="TLI1" s="10"/>
      <c r="TLJ1" s="10"/>
      <c r="TLK1" s="10"/>
      <c r="TLL1" s="10"/>
      <c r="TLM1" s="10"/>
      <c r="TLN1" s="10"/>
      <c r="TLO1" s="10"/>
      <c r="TLP1" s="10"/>
      <c r="TLQ1" s="10"/>
      <c r="TLR1" s="10"/>
      <c r="TLS1" s="10"/>
      <c r="TLT1" s="10"/>
      <c r="TLU1" s="10"/>
      <c r="TLV1" s="10"/>
      <c r="TLW1" s="10"/>
      <c r="TLX1" s="10"/>
      <c r="TLY1" s="10"/>
      <c r="TLZ1" s="10"/>
      <c r="TMA1" s="10"/>
      <c r="TMB1" s="10"/>
      <c r="TMC1" s="10"/>
      <c r="TMD1" s="10"/>
      <c r="TME1" s="10"/>
      <c r="TMF1" s="10"/>
      <c r="TMG1" s="10"/>
      <c r="TMH1" s="10"/>
      <c r="TMI1" s="10"/>
      <c r="TMJ1" s="10"/>
      <c r="TMK1" s="10"/>
      <c r="TML1" s="10"/>
      <c r="TMM1" s="10"/>
      <c r="TMN1" s="10"/>
      <c r="TMO1" s="10"/>
      <c r="TMP1" s="10"/>
      <c r="TMQ1" s="10"/>
      <c r="TMR1" s="10"/>
      <c r="TMS1" s="10"/>
      <c r="TMT1" s="10"/>
      <c r="TMU1" s="10"/>
      <c r="TMV1" s="10"/>
      <c r="TMW1" s="10"/>
      <c r="TMX1" s="10"/>
      <c r="TMY1" s="10"/>
      <c r="TMZ1" s="10"/>
      <c r="TNA1" s="10"/>
      <c r="TNB1" s="10"/>
      <c r="TNC1" s="10"/>
      <c r="TND1" s="10"/>
      <c r="TNE1" s="10"/>
      <c r="TNF1" s="10"/>
      <c r="TNG1" s="10"/>
      <c r="TNH1" s="10"/>
      <c r="TNI1" s="10"/>
      <c r="TNJ1" s="10"/>
      <c r="TNK1" s="10"/>
      <c r="TNL1" s="10"/>
      <c r="TNM1" s="10"/>
      <c r="TNN1" s="10"/>
      <c r="TNO1" s="10"/>
      <c r="TNP1" s="10"/>
      <c r="TNQ1" s="10"/>
      <c r="TNR1" s="10"/>
      <c r="TNS1" s="10"/>
      <c r="TNT1" s="10"/>
      <c r="TNU1" s="10"/>
      <c r="TNV1" s="10"/>
      <c r="TNW1" s="10"/>
      <c r="TNX1" s="10"/>
      <c r="TNY1" s="10"/>
      <c r="TNZ1" s="10"/>
      <c r="TOA1" s="10"/>
      <c r="TOB1" s="10"/>
      <c r="TOC1" s="10"/>
      <c r="TOD1" s="10"/>
      <c r="TOE1" s="10"/>
      <c r="TOF1" s="10"/>
      <c r="TOG1" s="10"/>
      <c r="TOH1" s="10"/>
      <c r="TOI1" s="10"/>
      <c r="TOJ1" s="10"/>
      <c r="TOK1" s="10"/>
      <c r="TOL1" s="10"/>
      <c r="TOM1" s="10"/>
      <c r="TON1" s="10"/>
      <c r="TOO1" s="10"/>
      <c r="TOP1" s="10"/>
      <c r="TOQ1" s="10"/>
      <c r="TOR1" s="10"/>
      <c r="TOS1" s="10"/>
      <c r="TOT1" s="10"/>
      <c r="TOU1" s="10"/>
      <c r="TOV1" s="10"/>
      <c r="TOW1" s="10"/>
      <c r="TOX1" s="10"/>
      <c r="TOY1" s="10"/>
      <c r="TOZ1" s="10"/>
      <c r="TPA1" s="10"/>
      <c r="TPB1" s="10"/>
      <c r="TPC1" s="10"/>
      <c r="TPD1" s="10"/>
      <c r="TPE1" s="10"/>
      <c r="TPF1" s="10"/>
      <c r="TPG1" s="10"/>
      <c r="TPH1" s="10"/>
      <c r="TPI1" s="10"/>
      <c r="TPJ1" s="10"/>
      <c r="TPK1" s="10"/>
      <c r="TPL1" s="10"/>
      <c r="TPM1" s="10"/>
      <c r="TPN1" s="10"/>
      <c r="TPO1" s="10"/>
      <c r="TPP1" s="10"/>
      <c r="TPQ1" s="10"/>
      <c r="TPR1" s="10"/>
      <c r="TPS1" s="10"/>
      <c r="TPT1" s="10"/>
      <c r="TPU1" s="10"/>
      <c r="TPV1" s="10"/>
      <c r="TPW1" s="10"/>
      <c r="TPX1" s="10"/>
      <c r="TPY1" s="10"/>
      <c r="TPZ1" s="10"/>
      <c r="TQA1" s="10"/>
      <c r="TQB1" s="10"/>
      <c r="TQC1" s="10"/>
      <c r="TQD1" s="10"/>
      <c r="TQE1" s="10"/>
      <c r="TQF1" s="10"/>
      <c r="TQG1" s="10"/>
      <c r="TQH1" s="10"/>
      <c r="TQI1" s="10"/>
      <c r="TQJ1" s="10"/>
      <c r="TQK1" s="10"/>
      <c r="TQL1" s="10"/>
      <c r="TQM1" s="10"/>
      <c r="TQN1" s="10"/>
      <c r="TQO1" s="10"/>
      <c r="TQP1" s="10"/>
      <c r="TQQ1" s="10"/>
      <c r="TQR1" s="10"/>
      <c r="TQS1" s="10"/>
      <c r="TQT1" s="10"/>
      <c r="TQU1" s="10"/>
      <c r="TQV1" s="10"/>
      <c r="TQW1" s="10"/>
      <c r="TQX1" s="10"/>
      <c r="TQY1" s="10"/>
      <c r="TQZ1" s="10"/>
      <c r="TRA1" s="10"/>
      <c r="TRB1" s="10"/>
      <c r="TRC1" s="10"/>
      <c r="TRD1" s="10"/>
      <c r="TRE1" s="10"/>
      <c r="TRF1" s="10"/>
      <c r="TRG1" s="10"/>
      <c r="TRH1" s="10"/>
      <c r="TRI1" s="10"/>
      <c r="TRJ1" s="10"/>
      <c r="TRK1" s="10"/>
      <c r="TRL1" s="10"/>
      <c r="TRM1" s="10"/>
      <c r="TRN1" s="10"/>
      <c r="TRO1" s="10"/>
      <c r="TRP1" s="10"/>
      <c r="TRQ1" s="10"/>
      <c r="TRR1" s="10"/>
      <c r="TRS1" s="10"/>
      <c r="TRT1" s="10"/>
      <c r="TRU1" s="10"/>
      <c r="TRV1" s="10"/>
      <c r="TRW1" s="10"/>
      <c r="TRX1" s="10"/>
      <c r="TRY1" s="10"/>
      <c r="TRZ1" s="10"/>
      <c r="TSA1" s="10"/>
      <c r="TSB1" s="10"/>
      <c r="TSC1" s="10"/>
      <c r="TSD1" s="10"/>
      <c r="TSE1" s="10"/>
      <c r="TSF1" s="10"/>
      <c r="TSG1" s="10"/>
      <c r="TSH1" s="10"/>
      <c r="TSI1" s="10"/>
      <c r="TSJ1" s="10"/>
      <c r="TSK1" s="10"/>
      <c r="TSL1" s="10"/>
      <c r="TSM1" s="10"/>
      <c r="TSN1" s="10"/>
      <c r="TSO1" s="10"/>
      <c r="TSP1" s="10"/>
      <c r="TSQ1" s="10"/>
      <c r="TSR1" s="10"/>
      <c r="TSS1" s="10"/>
      <c r="TST1" s="10"/>
      <c r="TSU1" s="10"/>
      <c r="TSV1" s="10"/>
      <c r="TSW1" s="10"/>
      <c r="TSX1" s="10"/>
      <c r="TSY1" s="10"/>
      <c r="TSZ1" s="10"/>
      <c r="TTA1" s="10"/>
      <c r="TTB1" s="10"/>
      <c r="TTC1" s="10"/>
      <c r="TTD1" s="10"/>
      <c r="TTE1" s="10"/>
      <c r="TTF1" s="10"/>
      <c r="TTG1" s="10"/>
      <c r="TTH1" s="10"/>
      <c r="TTI1" s="10"/>
      <c r="TTJ1" s="10"/>
      <c r="TTK1" s="10"/>
      <c r="TTL1" s="10"/>
      <c r="TTM1" s="10"/>
      <c r="TTN1" s="10"/>
      <c r="TTO1" s="10"/>
      <c r="TTP1" s="10"/>
      <c r="TTQ1" s="10"/>
      <c r="TTR1" s="10"/>
      <c r="TTS1" s="10"/>
      <c r="TTT1" s="10"/>
      <c r="TTU1" s="10"/>
      <c r="TTV1" s="10"/>
      <c r="TTW1" s="10"/>
      <c r="TTX1" s="10"/>
      <c r="TTY1" s="10"/>
      <c r="TTZ1" s="10"/>
      <c r="TUA1" s="10"/>
      <c r="TUB1" s="10"/>
      <c r="TUC1" s="10"/>
      <c r="TUD1" s="10"/>
      <c r="TUE1" s="10"/>
      <c r="TUF1" s="10"/>
      <c r="TUG1" s="10"/>
      <c r="TUH1" s="10"/>
      <c r="TUI1" s="10"/>
      <c r="TUJ1" s="10"/>
      <c r="TUK1" s="10"/>
      <c r="TUL1" s="10"/>
      <c r="TUM1" s="10"/>
      <c r="TUN1" s="10"/>
      <c r="TUO1" s="10"/>
      <c r="TUP1" s="10"/>
      <c r="TUQ1" s="10"/>
      <c r="TUR1" s="10"/>
      <c r="TUS1" s="10"/>
      <c r="TUT1" s="10"/>
      <c r="TUU1" s="10"/>
      <c r="TUV1" s="10"/>
      <c r="TUW1" s="10"/>
      <c r="TUX1" s="10"/>
      <c r="TUY1" s="10"/>
      <c r="TUZ1" s="10"/>
      <c r="TVA1" s="10"/>
      <c r="TVB1" s="10"/>
      <c r="TVC1" s="10"/>
      <c r="TVD1" s="10"/>
      <c r="TVE1" s="10"/>
      <c r="TVF1" s="10"/>
      <c r="TVG1" s="10"/>
      <c r="TVH1" s="10"/>
      <c r="TVI1" s="10"/>
      <c r="TVJ1" s="10"/>
      <c r="TVK1" s="10"/>
      <c r="TVL1" s="10"/>
      <c r="TVM1" s="10"/>
      <c r="TVN1" s="10"/>
      <c r="TVO1" s="10"/>
      <c r="TVP1" s="10"/>
      <c r="TVQ1" s="10"/>
      <c r="TVR1" s="10"/>
      <c r="TVS1" s="10"/>
      <c r="TVT1" s="10"/>
      <c r="TVU1" s="10"/>
      <c r="TVV1" s="10"/>
      <c r="TVW1" s="10"/>
      <c r="TVX1" s="10"/>
      <c r="TVY1" s="10"/>
      <c r="TVZ1" s="10"/>
      <c r="TWA1" s="10"/>
      <c r="TWB1" s="10"/>
      <c r="TWC1" s="10"/>
      <c r="TWD1" s="10"/>
      <c r="TWE1" s="10"/>
      <c r="TWF1" s="10"/>
      <c r="TWG1" s="10"/>
      <c r="TWH1" s="10"/>
      <c r="TWI1" s="10"/>
      <c r="TWJ1" s="10"/>
      <c r="TWK1" s="10"/>
      <c r="TWL1" s="10"/>
      <c r="TWM1" s="10"/>
      <c r="TWN1" s="10"/>
      <c r="TWO1" s="10"/>
      <c r="TWP1" s="10"/>
      <c r="TWQ1" s="10"/>
      <c r="TWR1" s="10"/>
      <c r="TWS1" s="10"/>
      <c r="TWT1" s="10"/>
      <c r="TWU1" s="10"/>
      <c r="TWV1" s="10"/>
      <c r="TWW1" s="10"/>
      <c r="TWX1" s="10"/>
      <c r="TWY1" s="10"/>
      <c r="TWZ1" s="10"/>
      <c r="TXA1" s="10"/>
      <c r="TXB1" s="10"/>
      <c r="TXC1" s="10"/>
      <c r="TXD1" s="10"/>
      <c r="TXE1" s="10"/>
      <c r="TXF1" s="10"/>
      <c r="TXG1" s="10"/>
      <c r="TXH1" s="10"/>
      <c r="TXI1" s="10"/>
      <c r="TXJ1" s="10"/>
      <c r="TXK1" s="10"/>
      <c r="TXL1" s="10"/>
      <c r="TXM1" s="10"/>
      <c r="TXN1" s="10"/>
      <c r="TXO1" s="10"/>
      <c r="TXP1" s="10"/>
      <c r="TXQ1" s="10"/>
      <c r="TXR1" s="10"/>
      <c r="TXS1" s="10"/>
      <c r="TXT1" s="10"/>
      <c r="TXU1" s="10"/>
      <c r="TXV1" s="10"/>
      <c r="TXW1" s="10"/>
      <c r="TXX1" s="10"/>
      <c r="TXY1" s="10"/>
      <c r="TXZ1" s="10"/>
      <c r="TYA1" s="10"/>
      <c r="TYB1" s="10"/>
      <c r="TYC1" s="10"/>
      <c r="TYD1" s="10"/>
      <c r="TYE1" s="10"/>
      <c r="TYF1" s="10"/>
      <c r="TYG1" s="10"/>
      <c r="TYH1" s="10"/>
      <c r="TYI1" s="10"/>
      <c r="TYJ1" s="10"/>
      <c r="TYK1" s="10"/>
      <c r="TYL1" s="10"/>
      <c r="TYM1" s="10"/>
      <c r="TYN1" s="10"/>
      <c r="TYO1" s="10"/>
      <c r="TYP1" s="10"/>
      <c r="TYQ1" s="10"/>
      <c r="TYR1" s="10"/>
      <c r="TYS1" s="10"/>
      <c r="TYT1" s="10"/>
      <c r="TYU1" s="10"/>
      <c r="TYV1" s="10"/>
      <c r="TYW1" s="10"/>
      <c r="TYX1" s="10"/>
      <c r="TYY1" s="10"/>
      <c r="TYZ1" s="10"/>
      <c r="TZA1" s="10"/>
      <c r="TZB1" s="10"/>
      <c r="TZC1" s="10"/>
      <c r="TZD1" s="10"/>
      <c r="TZE1" s="10"/>
      <c r="TZF1" s="10"/>
      <c r="TZG1" s="10"/>
      <c r="TZH1" s="10"/>
      <c r="TZI1" s="10"/>
      <c r="TZJ1" s="10"/>
      <c r="TZK1" s="10"/>
      <c r="TZL1" s="10"/>
      <c r="TZM1" s="10"/>
      <c r="TZN1" s="10"/>
      <c r="TZO1" s="10"/>
      <c r="TZP1" s="10"/>
      <c r="TZQ1" s="10"/>
      <c r="TZR1" s="10"/>
      <c r="TZS1" s="10"/>
      <c r="TZT1" s="10"/>
      <c r="TZU1" s="10"/>
      <c r="TZV1" s="10"/>
      <c r="TZW1" s="10"/>
      <c r="TZX1" s="10"/>
      <c r="TZY1" s="10"/>
      <c r="TZZ1" s="10"/>
      <c r="UAA1" s="10"/>
      <c r="UAB1" s="10"/>
      <c r="UAC1" s="10"/>
      <c r="UAD1" s="10"/>
      <c r="UAE1" s="10"/>
      <c r="UAF1" s="10"/>
      <c r="UAG1" s="10"/>
      <c r="UAH1" s="10"/>
      <c r="UAI1" s="10"/>
      <c r="UAJ1" s="10"/>
      <c r="UAK1" s="10"/>
      <c r="UAL1" s="10"/>
      <c r="UAM1" s="10"/>
      <c r="UAN1" s="10"/>
      <c r="UAO1" s="10"/>
      <c r="UAP1" s="10"/>
      <c r="UAQ1" s="10"/>
      <c r="UAR1" s="10"/>
      <c r="UAS1" s="10"/>
      <c r="UAT1" s="10"/>
      <c r="UAU1" s="10"/>
      <c r="UAV1" s="10"/>
      <c r="UAW1" s="10"/>
      <c r="UAX1" s="10"/>
      <c r="UAY1" s="10"/>
      <c r="UAZ1" s="10"/>
      <c r="UBA1" s="10"/>
      <c r="UBB1" s="10"/>
      <c r="UBC1" s="10"/>
      <c r="UBD1" s="10"/>
      <c r="UBE1" s="10"/>
      <c r="UBF1" s="10"/>
      <c r="UBG1" s="10"/>
      <c r="UBH1" s="10"/>
      <c r="UBI1" s="10"/>
      <c r="UBJ1" s="10"/>
      <c r="UBK1" s="10"/>
      <c r="UBL1" s="10"/>
      <c r="UBM1" s="10"/>
      <c r="UBN1" s="10"/>
      <c r="UBO1" s="10"/>
      <c r="UBP1" s="10"/>
      <c r="UBQ1" s="10"/>
      <c r="UBR1" s="10"/>
      <c r="UBS1" s="10"/>
      <c r="UBT1" s="10"/>
      <c r="UBU1" s="10"/>
      <c r="UBV1" s="10"/>
      <c r="UBW1" s="10"/>
      <c r="UBX1" s="10"/>
      <c r="UBY1" s="10"/>
      <c r="UBZ1" s="10"/>
      <c r="UCA1" s="10"/>
      <c r="UCB1" s="10"/>
      <c r="UCC1" s="10"/>
      <c r="UCD1" s="10"/>
      <c r="UCE1" s="10"/>
      <c r="UCF1" s="10"/>
      <c r="UCG1" s="10"/>
      <c r="UCH1" s="10"/>
      <c r="UCI1" s="10"/>
      <c r="UCJ1" s="10"/>
      <c r="UCK1" s="10"/>
      <c r="UCL1" s="10"/>
      <c r="UCM1" s="10"/>
      <c r="UCN1" s="10"/>
      <c r="UCO1" s="10"/>
      <c r="UCP1" s="10"/>
      <c r="UCQ1" s="10"/>
      <c r="UCR1" s="10"/>
      <c r="UCS1" s="10"/>
      <c r="UCT1" s="10"/>
      <c r="UCU1" s="10"/>
      <c r="UCV1" s="10"/>
      <c r="UCW1" s="10"/>
      <c r="UCX1" s="10"/>
      <c r="UCY1" s="10"/>
      <c r="UCZ1" s="10"/>
      <c r="UDA1" s="10"/>
      <c r="UDB1" s="10"/>
      <c r="UDC1" s="10"/>
      <c r="UDD1" s="10"/>
      <c r="UDE1" s="10"/>
      <c r="UDF1" s="10"/>
      <c r="UDG1" s="10"/>
      <c r="UDH1" s="10"/>
      <c r="UDI1" s="10"/>
      <c r="UDJ1" s="10"/>
      <c r="UDK1" s="10"/>
      <c r="UDL1" s="10"/>
      <c r="UDM1" s="10"/>
      <c r="UDN1" s="10"/>
      <c r="UDO1" s="10"/>
      <c r="UDP1" s="10"/>
      <c r="UDQ1" s="10"/>
      <c r="UDR1" s="10"/>
      <c r="UDS1" s="10"/>
      <c r="UDT1" s="10"/>
      <c r="UDU1" s="10"/>
      <c r="UDV1" s="10"/>
      <c r="UDW1" s="10"/>
      <c r="UDX1" s="10"/>
      <c r="UDY1" s="10"/>
      <c r="UDZ1" s="10"/>
      <c r="UEA1" s="10"/>
      <c r="UEB1" s="10"/>
      <c r="UEC1" s="10"/>
      <c r="UED1" s="10"/>
      <c r="UEE1" s="10"/>
      <c r="UEF1" s="10"/>
      <c r="UEG1" s="10"/>
      <c r="UEH1" s="10"/>
      <c r="UEI1" s="10"/>
      <c r="UEJ1" s="10"/>
      <c r="UEK1" s="10"/>
      <c r="UEL1" s="10"/>
      <c r="UEM1" s="10"/>
      <c r="UEN1" s="10"/>
      <c r="UEO1" s="10"/>
      <c r="UEP1" s="10"/>
      <c r="UEQ1" s="10"/>
      <c r="UER1" s="10"/>
      <c r="UES1" s="10"/>
      <c r="UET1" s="10"/>
      <c r="UEU1" s="10"/>
      <c r="UEV1" s="10"/>
      <c r="UEW1" s="10"/>
      <c r="UEX1" s="10"/>
      <c r="UEY1" s="10"/>
      <c r="UEZ1" s="10"/>
      <c r="UFA1" s="10"/>
      <c r="UFB1" s="10"/>
      <c r="UFC1" s="10"/>
      <c r="UFD1" s="10"/>
      <c r="UFE1" s="10"/>
      <c r="UFF1" s="10"/>
      <c r="UFG1" s="10"/>
      <c r="UFH1" s="10"/>
      <c r="UFI1" s="10"/>
      <c r="UFJ1" s="10"/>
      <c r="UFK1" s="10"/>
      <c r="UFL1" s="10"/>
      <c r="UFM1" s="10"/>
      <c r="UFN1" s="10"/>
      <c r="UFO1" s="10"/>
      <c r="UFP1" s="10"/>
      <c r="UFQ1" s="10"/>
      <c r="UFR1" s="10"/>
      <c r="UFS1" s="10"/>
      <c r="UFT1" s="10"/>
      <c r="UFU1" s="10"/>
      <c r="UFV1" s="10"/>
      <c r="UFW1" s="10"/>
      <c r="UFX1" s="10"/>
      <c r="UFY1" s="10"/>
      <c r="UFZ1" s="10"/>
      <c r="UGA1" s="10"/>
      <c r="UGB1" s="10"/>
      <c r="UGC1" s="10"/>
      <c r="UGD1" s="10"/>
      <c r="UGE1" s="10"/>
      <c r="UGF1" s="10"/>
      <c r="UGG1" s="10"/>
      <c r="UGH1" s="10"/>
      <c r="UGI1" s="10"/>
      <c r="UGJ1" s="10"/>
      <c r="UGK1" s="10"/>
      <c r="UGL1" s="10"/>
      <c r="UGM1" s="10"/>
      <c r="UGN1" s="10"/>
      <c r="UGO1" s="10"/>
      <c r="UGP1" s="10"/>
      <c r="UGQ1" s="10"/>
      <c r="UGR1" s="10"/>
      <c r="UGS1" s="10"/>
      <c r="UGT1" s="10"/>
      <c r="UGU1" s="10"/>
      <c r="UGV1" s="10"/>
      <c r="UGW1" s="10"/>
      <c r="UGX1" s="10"/>
      <c r="UGY1" s="10"/>
      <c r="UGZ1" s="10"/>
      <c r="UHA1" s="10"/>
      <c r="UHB1" s="10"/>
      <c r="UHC1" s="10"/>
      <c r="UHD1" s="10"/>
      <c r="UHE1" s="10"/>
      <c r="UHF1" s="10"/>
      <c r="UHG1" s="10"/>
      <c r="UHH1" s="10"/>
      <c r="UHI1" s="10"/>
      <c r="UHJ1" s="10"/>
      <c r="UHK1" s="10"/>
      <c r="UHL1" s="10"/>
      <c r="UHM1" s="10"/>
      <c r="UHN1" s="10"/>
      <c r="UHO1" s="10"/>
      <c r="UHP1" s="10"/>
      <c r="UHQ1" s="10"/>
      <c r="UHR1" s="10"/>
      <c r="UHS1" s="10"/>
      <c r="UHT1" s="10"/>
      <c r="UHU1" s="10"/>
      <c r="UHV1" s="10"/>
      <c r="UHW1" s="10"/>
      <c r="UHX1" s="10"/>
      <c r="UHY1" s="10"/>
      <c r="UHZ1" s="10"/>
      <c r="UIA1" s="10"/>
      <c r="UIB1" s="10"/>
      <c r="UIC1" s="10"/>
      <c r="UID1" s="10"/>
      <c r="UIE1" s="10"/>
      <c r="UIF1" s="10"/>
      <c r="UIG1" s="10"/>
      <c r="UIH1" s="10"/>
      <c r="UII1" s="10"/>
      <c r="UIJ1" s="10"/>
      <c r="UIK1" s="10"/>
      <c r="UIL1" s="10"/>
      <c r="UIM1" s="10"/>
      <c r="UIN1" s="10"/>
      <c r="UIO1" s="10"/>
      <c r="UIP1" s="10"/>
      <c r="UIQ1" s="10"/>
      <c r="UIR1" s="10"/>
      <c r="UIS1" s="10"/>
      <c r="UIT1" s="10"/>
      <c r="UIU1" s="10"/>
      <c r="UIV1" s="10"/>
      <c r="UIW1" s="10"/>
      <c r="UIX1" s="10"/>
      <c r="UIY1" s="10"/>
      <c r="UIZ1" s="10"/>
      <c r="UJA1" s="10"/>
      <c r="UJB1" s="10"/>
      <c r="UJC1" s="10"/>
      <c r="UJD1" s="10"/>
      <c r="UJE1" s="10"/>
      <c r="UJF1" s="10"/>
      <c r="UJG1" s="10"/>
      <c r="UJH1" s="10"/>
      <c r="UJI1" s="10"/>
      <c r="UJJ1" s="10"/>
      <c r="UJK1" s="10"/>
      <c r="UJL1" s="10"/>
      <c r="UJM1" s="10"/>
      <c r="UJN1" s="10"/>
      <c r="UJO1" s="10"/>
      <c r="UJP1" s="10"/>
      <c r="UJQ1" s="10"/>
      <c r="UJR1" s="10"/>
      <c r="UJS1" s="10"/>
      <c r="UJT1" s="10"/>
      <c r="UJU1" s="10"/>
      <c r="UJV1" s="10"/>
      <c r="UJW1" s="10"/>
      <c r="UJX1" s="10"/>
      <c r="UJY1" s="10"/>
      <c r="UJZ1" s="10"/>
      <c r="UKA1" s="10"/>
      <c r="UKB1" s="10"/>
      <c r="UKC1" s="10"/>
      <c r="UKD1" s="10"/>
      <c r="UKE1" s="10"/>
      <c r="UKF1" s="10"/>
      <c r="UKG1" s="10"/>
      <c r="UKH1" s="10"/>
      <c r="UKI1" s="10"/>
      <c r="UKJ1" s="10"/>
      <c r="UKK1" s="10"/>
      <c r="UKL1" s="10"/>
      <c r="UKM1" s="10"/>
      <c r="UKN1" s="10"/>
      <c r="UKO1" s="10"/>
      <c r="UKP1" s="10"/>
      <c r="UKQ1" s="10"/>
      <c r="UKR1" s="10"/>
      <c r="UKS1" s="10"/>
      <c r="UKT1" s="10"/>
      <c r="UKU1" s="10"/>
      <c r="UKV1" s="10"/>
      <c r="UKW1" s="10"/>
      <c r="UKX1" s="10"/>
      <c r="UKY1" s="10"/>
      <c r="UKZ1" s="10"/>
      <c r="ULA1" s="10"/>
      <c r="ULB1" s="10"/>
      <c r="ULC1" s="10"/>
      <c r="ULD1" s="10"/>
      <c r="ULE1" s="10"/>
      <c r="ULF1" s="10"/>
      <c r="ULG1" s="10"/>
      <c r="ULH1" s="10"/>
      <c r="ULI1" s="10"/>
      <c r="ULJ1" s="10"/>
      <c r="ULK1" s="10"/>
      <c r="ULL1" s="10"/>
      <c r="ULM1" s="10"/>
      <c r="ULN1" s="10"/>
      <c r="ULO1" s="10"/>
      <c r="ULP1" s="10"/>
      <c r="ULQ1" s="10"/>
      <c r="ULR1" s="10"/>
      <c r="ULS1" s="10"/>
      <c r="ULT1" s="10"/>
      <c r="ULU1" s="10"/>
      <c r="ULV1" s="10"/>
      <c r="ULW1" s="10"/>
      <c r="ULX1" s="10"/>
      <c r="ULY1" s="10"/>
      <c r="ULZ1" s="10"/>
      <c r="UMA1" s="10"/>
      <c r="UMB1" s="10"/>
      <c r="UMC1" s="10"/>
      <c r="UMD1" s="10"/>
      <c r="UME1" s="10"/>
      <c r="UMF1" s="10"/>
      <c r="UMG1" s="10"/>
      <c r="UMH1" s="10"/>
      <c r="UMI1" s="10"/>
      <c r="UMJ1" s="10"/>
      <c r="UMK1" s="10"/>
      <c r="UML1" s="10"/>
      <c r="UMM1" s="10"/>
      <c r="UMN1" s="10"/>
      <c r="UMO1" s="10"/>
      <c r="UMP1" s="10"/>
      <c r="UMQ1" s="10"/>
      <c r="UMR1" s="10"/>
      <c r="UMS1" s="10"/>
      <c r="UMT1" s="10"/>
      <c r="UMU1" s="10"/>
      <c r="UMV1" s="10"/>
      <c r="UMW1" s="10"/>
      <c r="UMX1" s="10"/>
      <c r="UMY1" s="10"/>
      <c r="UMZ1" s="10"/>
      <c r="UNA1" s="10"/>
      <c r="UNB1" s="10"/>
      <c r="UNC1" s="10"/>
      <c r="UND1" s="10"/>
      <c r="UNE1" s="10"/>
      <c r="UNF1" s="10"/>
      <c r="UNG1" s="10"/>
      <c r="UNH1" s="10"/>
      <c r="UNI1" s="10"/>
      <c r="UNJ1" s="10"/>
      <c r="UNK1" s="10"/>
      <c r="UNL1" s="10"/>
      <c r="UNM1" s="10"/>
      <c r="UNN1" s="10"/>
      <c r="UNO1" s="10"/>
      <c r="UNP1" s="10"/>
      <c r="UNQ1" s="10"/>
      <c r="UNR1" s="10"/>
      <c r="UNS1" s="10"/>
      <c r="UNT1" s="10"/>
      <c r="UNU1" s="10"/>
      <c r="UNV1" s="10"/>
      <c r="UNW1" s="10"/>
      <c r="UNX1" s="10"/>
      <c r="UNY1" s="10"/>
      <c r="UNZ1" s="10"/>
      <c r="UOA1" s="10"/>
      <c r="UOB1" s="10"/>
      <c r="UOC1" s="10"/>
      <c r="UOD1" s="10"/>
      <c r="UOE1" s="10"/>
      <c r="UOF1" s="10"/>
      <c r="UOG1" s="10"/>
      <c r="UOH1" s="10"/>
      <c r="UOI1" s="10"/>
      <c r="UOJ1" s="10"/>
      <c r="UOK1" s="10"/>
      <c r="UOL1" s="10"/>
      <c r="UOM1" s="10"/>
      <c r="UON1" s="10"/>
      <c r="UOO1" s="10"/>
      <c r="UOP1" s="10"/>
      <c r="UOQ1" s="10"/>
      <c r="UOR1" s="10"/>
      <c r="UOS1" s="10"/>
      <c r="UOT1" s="10"/>
      <c r="UOU1" s="10"/>
      <c r="UOV1" s="10"/>
      <c r="UOW1" s="10"/>
      <c r="UOX1" s="10"/>
      <c r="UOY1" s="10"/>
      <c r="UOZ1" s="10"/>
      <c r="UPA1" s="10"/>
      <c r="UPB1" s="10"/>
      <c r="UPC1" s="10"/>
      <c r="UPD1" s="10"/>
      <c r="UPE1" s="10"/>
      <c r="UPF1" s="10"/>
      <c r="UPG1" s="10"/>
      <c r="UPH1" s="10"/>
      <c r="UPI1" s="10"/>
      <c r="UPJ1" s="10"/>
      <c r="UPK1" s="10"/>
      <c r="UPL1" s="10"/>
      <c r="UPM1" s="10"/>
      <c r="UPN1" s="10"/>
      <c r="UPO1" s="10"/>
      <c r="UPP1" s="10"/>
      <c r="UPQ1" s="10"/>
      <c r="UPR1" s="10"/>
      <c r="UPS1" s="10"/>
      <c r="UPT1" s="10"/>
      <c r="UPU1" s="10"/>
      <c r="UPV1" s="10"/>
      <c r="UPW1" s="10"/>
      <c r="UPX1" s="10"/>
      <c r="UPY1" s="10"/>
      <c r="UPZ1" s="10"/>
      <c r="UQA1" s="10"/>
      <c r="UQB1" s="10"/>
      <c r="UQC1" s="10"/>
      <c r="UQD1" s="10"/>
      <c r="UQE1" s="10"/>
      <c r="UQF1" s="10"/>
      <c r="UQG1" s="10"/>
      <c r="UQH1" s="10"/>
      <c r="UQI1" s="10"/>
      <c r="UQJ1" s="10"/>
      <c r="UQK1" s="10"/>
      <c r="UQL1" s="10"/>
      <c r="UQM1" s="10"/>
      <c r="UQN1" s="10"/>
      <c r="UQO1" s="10"/>
      <c r="UQP1" s="10"/>
      <c r="UQQ1" s="10"/>
      <c r="UQR1" s="10"/>
      <c r="UQS1" s="10"/>
      <c r="UQT1" s="10"/>
      <c r="UQU1" s="10"/>
      <c r="UQV1" s="10"/>
      <c r="UQW1" s="10"/>
      <c r="UQX1" s="10"/>
      <c r="UQY1" s="10"/>
      <c r="UQZ1" s="10"/>
      <c r="URA1" s="10"/>
      <c r="URB1" s="10"/>
      <c r="URC1" s="10"/>
      <c r="URD1" s="10"/>
      <c r="URE1" s="10"/>
      <c r="URF1" s="10"/>
      <c r="URG1" s="10"/>
      <c r="URH1" s="10"/>
      <c r="URI1" s="10"/>
      <c r="URJ1" s="10"/>
      <c r="URK1" s="10"/>
      <c r="URL1" s="10"/>
      <c r="URM1" s="10"/>
      <c r="URN1" s="10"/>
      <c r="URO1" s="10"/>
      <c r="URP1" s="10"/>
      <c r="URQ1" s="10"/>
      <c r="URR1" s="10"/>
      <c r="URS1" s="10"/>
      <c r="URT1" s="10"/>
      <c r="URU1" s="10"/>
      <c r="URV1" s="10"/>
      <c r="URW1" s="10"/>
      <c r="URX1" s="10"/>
      <c r="URY1" s="10"/>
      <c r="URZ1" s="10"/>
      <c r="USA1" s="10"/>
      <c r="USB1" s="10"/>
      <c r="USC1" s="10"/>
      <c r="USD1" s="10"/>
      <c r="USE1" s="10"/>
      <c r="USF1" s="10"/>
      <c r="USG1" s="10"/>
      <c r="USH1" s="10"/>
      <c r="USI1" s="10"/>
      <c r="USJ1" s="10"/>
      <c r="USK1" s="10"/>
      <c r="USL1" s="10"/>
      <c r="USM1" s="10"/>
      <c r="USN1" s="10"/>
      <c r="USO1" s="10"/>
      <c r="USP1" s="10"/>
      <c r="USQ1" s="10"/>
      <c r="USR1" s="10"/>
      <c r="USS1" s="10"/>
      <c r="UST1" s="10"/>
      <c r="USU1" s="10"/>
      <c r="USV1" s="10"/>
      <c r="USW1" s="10"/>
      <c r="USX1" s="10"/>
      <c r="USY1" s="10"/>
      <c r="USZ1" s="10"/>
      <c r="UTA1" s="10"/>
      <c r="UTB1" s="10"/>
      <c r="UTC1" s="10"/>
      <c r="UTD1" s="10"/>
      <c r="UTE1" s="10"/>
      <c r="UTF1" s="10"/>
      <c r="UTG1" s="10"/>
      <c r="UTH1" s="10"/>
      <c r="UTI1" s="10"/>
      <c r="UTJ1" s="10"/>
      <c r="UTK1" s="10"/>
      <c r="UTL1" s="10"/>
      <c r="UTM1" s="10"/>
      <c r="UTN1" s="10"/>
      <c r="UTO1" s="10"/>
      <c r="UTP1" s="10"/>
      <c r="UTQ1" s="10"/>
      <c r="UTR1" s="10"/>
      <c r="UTS1" s="10"/>
      <c r="UTT1" s="10"/>
      <c r="UTU1" s="10"/>
      <c r="UTV1" s="10"/>
      <c r="UTW1" s="10"/>
      <c r="UTX1" s="10"/>
      <c r="UTY1" s="10"/>
      <c r="UTZ1" s="10"/>
      <c r="UUA1" s="10"/>
      <c r="UUB1" s="10"/>
      <c r="UUC1" s="10"/>
      <c r="UUD1" s="10"/>
      <c r="UUE1" s="10"/>
      <c r="UUF1" s="10"/>
      <c r="UUG1" s="10"/>
      <c r="UUH1" s="10"/>
      <c r="UUI1" s="10"/>
      <c r="UUJ1" s="10"/>
      <c r="UUK1" s="10"/>
      <c r="UUL1" s="10"/>
      <c r="UUM1" s="10"/>
      <c r="UUN1" s="10"/>
      <c r="UUO1" s="10"/>
      <c r="UUP1" s="10"/>
      <c r="UUQ1" s="10"/>
      <c r="UUR1" s="10"/>
      <c r="UUS1" s="10"/>
      <c r="UUT1" s="10"/>
      <c r="UUU1" s="10"/>
      <c r="UUV1" s="10"/>
      <c r="UUW1" s="10"/>
      <c r="UUX1" s="10"/>
      <c r="UUY1" s="10"/>
      <c r="UUZ1" s="10"/>
      <c r="UVA1" s="10"/>
      <c r="UVB1" s="10"/>
      <c r="UVC1" s="10"/>
      <c r="UVD1" s="10"/>
      <c r="UVE1" s="10"/>
      <c r="UVF1" s="10"/>
      <c r="UVG1" s="10"/>
      <c r="UVH1" s="10"/>
      <c r="UVI1" s="10"/>
      <c r="UVJ1" s="10"/>
      <c r="UVK1" s="10"/>
      <c r="UVL1" s="10"/>
      <c r="UVM1" s="10"/>
      <c r="UVN1" s="10"/>
      <c r="UVO1" s="10"/>
      <c r="UVP1" s="10"/>
      <c r="UVQ1" s="10"/>
      <c r="UVR1" s="10"/>
      <c r="UVS1" s="10"/>
      <c r="UVT1" s="10"/>
      <c r="UVU1" s="10"/>
      <c r="UVV1" s="10"/>
      <c r="UVW1" s="10"/>
      <c r="UVX1" s="10"/>
      <c r="UVY1" s="10"/>
      <c r="UVZ1" s="10"/>
      <c r="UWA1" s="10"/>
      <c r="UWB1" s="10"/>
      <c r="UWC1" s="10"/>
      <c r="UWD1" s="10"/>
      <c r="UWE1" s="10"/>
      <c r="UWF1" s="10"/>
      <c r="UWG1" s="10"/>
      <c r="UWH1" s="10"/>
      <c r="UWI1" s="10"/>
      <c r="UWJ1" s="10"/>
      <c r="UWK1" s="10"/>
      <c r="UWL1" s="10"/>
      <c r="UWM1" s="10"/>
      <c r="UWN1" s="10"/>
      <c r="UWO1" s="10"/>
      <c r="UWP1" s="10"/>
      <c r="UWQ1" s="10"/>
      <c r="UWR1" s="10"/>
      <c r="UWS1" s="10"/>
      <c r="UWT1" s="10"/>
      <c r="UWU1" s="10"/>
      <c r="UWV1" s="10"/>
      <c r="UWW1" s="10"/>
      <c r="UWX1" s="10"/>
      <c r="UWY1" s="10"/>
      <c r="UWZ1" s="10"/>
      <c r="UXA1" s="10"/>
      <c r="UXB1" s="10"/>
      <c r="UXC1" s="10"/>
      <c r="UXD1" s="10"/>
      <c r="UXE1" s="10"/>
      <c r="UXF1" s="10"/>
      <c r="UXG1" s="10"/>
      <c r="UXH1" s="10"/>
      <c r="UXI1" s="10"/>
      <c r="UXJ1" s="10"/>
      <c r="UXK1" s="10"/>
      <c r="UXL1" s="10"/>
      <c r="UXM1" s="10"/>
      <c r="UXN1" s="10"/>
      <c r="UXO1" s="10"/>
      <c r="UXP1" s="10"/>
      <c r="UXQ1" s="10"/>
      <c r="UXR1" s="10"/>
      <c r="UXS1" s="10"/>
      <c r="UXT1" s="10"/>
      <c r="UXU1" s="10"/>
      <c r="UXV1" s="10"/>
      <c r="UXW1" s="10"/>
      <c r="UXX1" s="10"/>
      <c r="UXY1" s="10"/>
      <c r="UXZ1" s="10"/>
      <c r="UYA1" s="10"/>
      <c r="UYB1" s="10"/>
      <c r="UYC1" s="10"/>
      <c r="UYD1" s="10"/>
      <c r="UYE1" s="10"/>
      <c r="UYF1" s="10"/>
      <c r="UYG1" s="10"/>
      <c r="UYH1" s="10"/>
      <c r="UYI1" s="10"/>
      <c r="UYJ1" s="10"/>
      <c r="UYK1" s="10"/>
      <c r="UYL1" s="10"/>
      <c r="UYM1" s="10"/>
      <c r="UYN1" s="10"/>
      <c r="UYO1" s="10"/>
      <c r="UYP1" s="10"/>
      <c r="UYQ1" s="10"/>
      <c r="UYR1" s="10"/>
      <c r="UYS1" s="10"/>
      <c r="UYT1" s="10"/>
      <c r="UYU1" s="10"/>
      <c r="UYV1" s="10"/>
      <c r="UYW1" s="10"/>
      <c r="UYX1" s="10"/>
      <c r="UYY1" s="10"/>
      <c r="UYZ1" s="10"/>
      <c r="UZA1" s="10"/>
      <c r="UZB1" s="10"/>
      <c r="UZC1" s="10"/>
      <c r="UZD1" s="10"/>
      <c r="UZE1" s="10"/>
      <c r="UZF1" s="10"/>
      <c r="UZG1" s="10"/>
      <c r="UZH1" s="10"/>
      <c r="UZI1" s="10"/>
      <c r="UZJ1" s="10"/>
      <c r="UZK1" s="10"/>
      <c r="UZL1" s="10"/>
      <c r="UZM1" s="10"/>
      <c r="UZN1" s="10"/>
      <c r="UZO1" s="10"/>
      <c r="UZP1" s="10"/>
      <c r="UZQ1" s="10"/>
      <c r="UZR1" s="10"/>
      <c r="UZS1" s="10"/>
      <c r="UZT1" s="10"/>
      <c r="UZU1" s="10"/>
      <c r="UZV1" s="10"/>
      <c r="UZW1" s="10"/>
      <c r="UZX1" s="10"/>
      <c r="UZY1" s="10"/>
      <c r="UZZ1" s="10"/>
      <c r="VAA1" s="10"/>
      <c r="VAB1" s="10"/>
      <c r="VAC1" s="10"/>
      <c r="VAD1" s="10"/>
      <c r="VAE1" s="10"/>
      <c r="VAF1" s="10"/>
      <c r="VAG1" s="10"/>
      <c r="VAH1" s="10"/>
      <c r="VAI1" s="10"/>
      <c r="VAJ1" s="10"/>
      <c r="VAK1" s="10"/>
      <c r="VAL1" s="10"/>
      <c r="VAM1" s="10"/>
      <c r="VAN1" s="10"/>
      <c r="VAO1" s="10"/>
      <c r="VAP1" s="10"/>
      <c r="VAQ1" s="10"/>
      <c r="VAR1" s="10"/>
      <c r="VAS1" s="10"/>
      <c r="VAT1" s="10"/>
      <c r="VAU1" s="10"/>
      <c r="VAV1" s="10"/>
      <c r="VAW1" s="10"/>
      <c r="VAX1" s="10"/>
      <c r="VAY1" s="10"/>
      <c r="VAZ1" s="10"/>
      <c r="VBA1" s="10"/>
      <c r="VBB1" s="10"/>
      <c r="VBC1" s="10"/>
      <c r="VBD1" s="10"/>
      <c r="VBE1" s="10"/>
      <c r="VBF1" s="10"/>
      <c r="VBG1" s="10"/>
      <c r="VBH1" s="10"/>
      <c r="VBI1" s="10"/>
      <c r="VBJ1" s="10"/>
      <c r="VBK1" s="10"/>
      <c r="VBL1" s="10"/>
      <c r="VBM1" s="10"/>
      <c r="VBN1" s="10"/>
      <c r="VBO1" s="10"/>
      <c r="VBP1" s="10"/>
      <c r="VBQ1" s="10"/>
      <c r="VBR1" s="10"/>
      <c r="VBS1" s="10"/>
      <c r="VBT1" s="10"/>
      <c r="VBU1" s="10"/>
      <c r="VBV1" s="10"/>
      <c r="VBW1" s="10"/>
      <c r="VBX1" s="10"/>
      <c r="VBY1" s="10"/>
      <c r="VBZ1" s="10"/>
      <c r="VCA1" s="10"/>
      <c r="VCB1" s="10"/>
      <c r="VCC1" s="10"/>
      <c r="VCD1" s="10"/>
      <c r="VCE1" s="10"/>
      <c r="VCF1" s="10"/>
      <c r="VCG1" s="10"/>
      <c r="VCH1" s="10"/>
      <c r="VCI1" s="10"/>
      <c r="VCJ1" s="10"/>
      <c r="VCK1" s="10"/>
      <c r="VCL1" s="10"/>
      <c r="VCM1" s="10"/>
      <c r="VCN1" s="10"/>
      <c r="VCO1" s="10"/>
      <c r="VCP1" s="10"/>
      <c r="VCQ1" s="10"/>
      <c r="VCR1" s="10"/>
      <c r="VCS1" s="10"/>
      <c r="VCT1" s="10"/>
      <c r="VCU1" s="10"/>
      <c r="VCV1" s="10"/>
      <c r="VCW1" s="10"/>
      <c r="VCX1" s="10"/>
      <c r="VCY1" s="10"/>
      <c r="VCZ1" s="10"/>
      <c r="VDA1" s="10"/>
      <c r="VDB1" s="10"/>
      <c r="VDC1" s="10"/>
      <c r="VDD1" s="10"/>
      <c r="VDE1" s="10"/>
      <c r="VDF1" s="10"/>
      <c r="VDG1" s="10"/>
      <c r="VDH1" s="10"/>
      <c r="VDI1" s="10"/>
      <c r="VDJ1" s="10"/>
      <c r="VDK1" s="10"/>
      <c r="VDL1" s="10"/>
      <c r="VDM1" s="10"/>
      <c r="VDN1" s="10"/>
      <c r="VDO1" s="10"/>
      <c r="VDP1" s="10"/>
      <c r="VDQ1" s="10"/>
      <c r="VDR1" s="10"/>
      <c r="VDS1" s="10"/>
      <c r="VDT1" s="10"/>
      <c r="VDU1" s="10"/>
      <c r="VDV1" s="10"/>
      <c r="VDW1" s="10"/>
      <c r="VDX1" s="10"/>
      <c r="VDY1" s="10"/>
      <c r="VDZ1" s="10"/>
      <c r="VEA1" s="10"/>
      <c r="VEB1" s="10"/>
      <c r="VEC1" s="10"/>
      <c r="VED1" s="10"/>
      <c r="VEE1" s="10"/>
      <c r="VEF1" s="10"/>
      <c r="VEG1" s="10"/>
      <c r="VEH1" s="10"/>
      <c r="VEI1" s="10"/>
      <c r="VEJ1" s="10"/>
      <c r="VEK1" s="10"/>
      <c r="VEL1" s="10"/>
      <c r="VEM1" s="10"/>
      <c r="VEN1" s="10"/>
      <c r="VEO1" s="10"/>
      <c r="VEP1" s="10"/>
      <c r="VEQ1" s="10"/>
      <c r="VER1" s="10"/>
      <c r="VES1" s="10"/>
      <c r="VET1" s="10"/>
      <c r="VEU1" s="10"/>
      <c r="VEV1" s="10"/>
      <c r="VEW1" s="10"/>
      <c r="VEX1" s="10"/>
      <c r="VEY1" s="10"/>
      <c r="VEZ1" s="10"/>
      <c r="VFA1" s="10"/>
      <c r="VFB1" s="10"/>
      <c r="VFC1" s="10"/>
      <c r="VFD1" s="10"/>
      <c r="VFE1" s="10"/>
      <c r="VFF1" s="10"/>
      <c r="VFG1" s="10"/>
      <c r="VFH1" s="10"/>
      <c r="VFI1" s="10"/>
      <c r="VFJ1" s="10"/>
      <c r="VFK1" s="10"/>
      <c r="VFL1" s="10"/>
      <c r="VFM1" s="10"/>
      <c r="VFN1" s="10"/>
      <c r="VFO1" s="10"/>
      <c r="VFP1" s="10"/>
      <c r="VFQ1" s="10"/>
      <c r="VFR1" s="10"/>
      <c r="VFS1" s="10"/>
      <c r="VFT1" s="10"/>
      <c r="VFU1" s="10"/>
      <c r="VFV1" s="10"/>
      <c r="VFW1" s="10"/>
      <c r="VFX1" s="10"/>
      <c r="VFY1" s="10"/>
      <c r="VFZ1" s="10"/>
      <c r="VGA1" s="10"/>
      <c r="VGB1" s="10"/>
      <c r="VGC1" s="10"/>
      <c r="VGD1" s="10"/>
      <c r="VGE1" s="10"/>
      <c r="VGF1" s="10"/>
      <c r="VGG1" s="10"/>
      <c r="VGH1" s="10"/>
      <c r="VGI1" s="10"/>
      <c r="VGJ1" s="10"/>
      <c r="VGK1" s="10"/>
      <c r="VGL1" s="10"/>
      <c r="VGM1" s="10"/>
      <c r="VGN1" s="10"/>
      <c r="VGO1" s="10"/>
      <c r="VGP1" s="10"/>
      <c r="VGQ1" s="10"/>
      <c r="VGR1" s="10"/>
      <c r="VGS1" s="10"/>
      <c r="VGT1" s="10"/>
      <c r="VGU1" s="10"/>
      <c r="VGV1" s="10"/>
      <c r="VGW1" s="10"/>
      <c r="VGX1" s="10"/>
      <c r="VGY1" s="10"/>
      <c r="VGZ1" s="10"/>
      <c r="VHA1" s="10"/>
      <c r="VHB1" s="10"/>
      <c r="VHC1" s="10"/>
      <c r="VHD1" s="10"/>
      <c r="VHE1" s="10"/>
      <c r="VHF1" s="10"/>
      <c r="VHG1" s="10"/>
      <c r="VHH1" s="10"/>
      <c r="VHI1" s="10"/>
      <c r="VHJ1" s="10"/>
      <c r="VHK1" s="10"/>
      <c r="VHL1" s="10"/>
      <c r="VHM1" s="10"/>
      <c r="VHN1" s="10"/>
      <c r="VHO1" s="10"/>
      <c r="VHP1" s="10"/>
      <c r="VHQ1" s="10"/>
      <c r="VHR1" s="10"/>
      <c r="VHS1" s="10"/>
      <c r="VHT1" s="10"/>
      <c r="VHU1" s="10"/>
      <c r="VHV1" s="10"/>
      <c r="VHW1" s="10"/>
      <c r="VHX1" s="10"/>
      <c r="VHY1" s="10"/>
      <c r="VHZ1" s="10"/>
      <c r="VIA1" s="10"/>
      <c r="VIB1" s="10"/>
      <c r="VIC1" s="10"/>
      <c r="VID1" s="10"/>
      <c r="VIE1" s="10"/>
      <c r="VIF1" s="10"/>
      <c r="VIG1" s="10"/>
      <c r="VIH1" s="10"/>
      <c r="VII1" s="10"/>
      <c r="VIJ1" s="10"/>
      <c r="VIK1" s="10"/>
      <c r="VIL1" s="10"/>
      <c r="VIM1" s="10"/>
      <c r="VIN1" s="10"/>
      <c r="VIO1" s="10"/>
      <c r="VIP1" s="10"/>
      <c r="VIQ1" s="10"/>
      <c r="VIR1" s="10"/>
      <c r="VIS1" s="10"/>
      <c r="VIT1" s="10"/>
      <c r="VIU1" s="10"/>
      <c r="VIV1" s="10"/>
      <c r="VIW1" s="10"/>
      <c r="VIX1" s="10"/>
      <c r="VIY1" s="10"/>
      <c r="VIZ1" s="10"/>
      <c r="VJA1" s="10"/>
      <c r="VJB1" s="10"/>
      <c r="VJC1" s="10"/>
      <c r="VJD1" s="10"/>
      <c r="VJE1" s="10"/>
      <c r="VJF1" s="10"/>
      <c r="VJG1" s="10"/>
      <c r="VJH1" s="10"/>
      <c r="VJI1" s="10"/>
      <c r="VJJ1" s="10"/>
      <c r="VJK1" s="10"/>
      <c r="VJL1" s="10"/>
      <c r="VJM1" s="10"/>
      <c r="VJN1" s="10"/>
      <c r="VJO1" s="10"/>
      <c r="VJP1" s="10"/>
      <c r="VJQ1" s="10"/>
      <c r="VJR1" s="10"/>
      <c r="VJS1" s="10"/>
      <c r="VJT1" s="10"/>
      <c r="VJU1" s="10"/>
      <c r="VJV1" s="10"/>
      <c r="VJW1" s="10"/>
      <c r="VJX1" s="10"/>
      <c r="VJY1" s="10"/>
      <c r="VJZ1" s="10"/>
      <c r="VKA1" s="10"/>
      <c r="VKB1" s="10"/>
      <c r="VKC1" s="10"/>
      <c r="VKD1" s="10"/>
      <c r="VKE1" s="10"/>
      <c r="VKF1" s="10"/>
      <c r="VKG1" s="10"/>
      <c r="VKH1" s="10"/>
      <c r="VKI1" s="10"/>
      <c r="VKJ1" s="10"/>
      <c r="VKK1" s="10"/>
      <c r="VKL1" s="10"/>
      <c r="VKM1" s="10"/>
      <c r="VKN1" s="10"/>
      <c r="VKO1" s="10"/>
      <c r="VKP1" s="10"/>
      <c r="VKQ1" s="10"/>
      <c r="VKR1" s="10"/>
      <c r="VKS1" s="10"/>
      <c r="VKT1" s="10"/>
      <c r="VKU1" s="10"/>
      <c r="VKV1" s="10"/>
      <c r="VKW1" s="10"/>
      <c r="VKX1" s="10"/>
      <c r="VKY1" s="10"/>
      <c r="VKZ1" s="10"/>
      <c r="VLA1" s="10"/>
      <c r="VLB1" s="10"/>
      <c r="VLC1" s="10"/>
      <c r="VLD1" s="10"/>
      <c r="VLE1" s="10"/>
      <c r="VLF1" s="10"/>
      <c r="VLG1" s="10"/>
      <c r="VLH1" s="10"/>
      <c r="VLI1" s="10"/>
      <c r="VLJ1" s="10"/>
      <c r="VLK1" s="10"/>
      <c r="VLL1" s="10"/>
      <c r="VLM1" s="10"/>
      <c r="VLN1" s="10"/>
      <c r="VLO1" s="10"/>
      <c r="VLP1" s="10"/>
      <c r="VLQ1" s="10"/>
      <c r="VLR1" s="10"/>
      <c r="VLS1" s="10"/>
      <c r="VLT1" s="10"/>
      <c r="VLU1" s="10"/>
      <c r="VLV1" s="10"/>
      <c r="VLW1" s="10"/>
      <c r="VLX1" s="10"/>
      <c r="VLY1" s="10"/>
      <c r="VLZ1" s="10"/>
      <c r="VMA1" s="10"/>
      <c r="VMB1" s="10"/>
      <c r="VMC1" s="10"/>
      <c r="VMD1" s="10"/>
      <c r="VME1" s="10"/>
      <c r="VMF1" s="10"/>
      <c r="VMG1" s="10"/>
      <c r="VMH1" s="10"/>
      <c r="VMI1" s="10"/>
      <c r="VMJ1" s="10"/>
      <c r="VMK1" s="10"/>
      <c r="VML1" s="10"/>
      <c r="VMM1" s="10"/>
      <c r="VMN1" s="10"/>
      <c r="VMO1" s="10"/>
      <c r="VMP1" s="10"/>
      <c r="VMQ1" s="10"/>
      <c r="VMR1" s="10"/>
      <c r="VMS1" s="10"/>
      <c r="VMT1" s="10"/>
      <c r="VMU1" s="10"/>
      <c r="VMV1" s="10"/>
      <c r="VMW1" s="10"/>
      <c r="VMX1" s="10"/>
      <c r="VMY1" s="10"/>
      <c r="VMZ1" s="10"/>
      <c r="VNA1" s="10"/>
      <c r="VNB1" s="10"/>
      <c r="VNC1" s="10"/>
      <c r="VND1" s="10"/>
      <c r="VNE1" s="10"/>
      <c r="VNF1" s="10"/>
      <c r="VNG1" s="10"/>
      <c r="VNH1" s="10"/>
      <c r="VNI1" s="10"/>
      <c r="VNJ1" s="10"/>
      <c r="VNK1" s="10"/>
      <c r="VNL1" s="10"/>
      <c r="VNM1" s="10"/>
      <c r="VNN1" s="10"/>
      <c r="VNO1" s="10"/>
      <c r="VNP1" s="10"/>
      <c r="VNQ1" s="10"/>
      <c r="VNR1" s="10"/>
      <c r="VNS1" s="10"/>
      <c r="VNT1" s="10"/>
      <c r="VNU1" s="10"/>
      <c r="VNV1" s="10"/>
      <c r="VNW1" s="10"/>
      <c r="VNX1" s="10"/>
      <c r="VNY1" s="10"/>
      <c r="VNZ1" s="10"/>
      <c r="VOA1" s="10"/>
      <c r="VOB1" s="10"/>
      <c r="VOC1" s="10"/>
      <c r="VOD1" s="10"/>
      <c r="VOE1" s="10"/>
      <c r="VOF1" s="10"/>
      <c r="VOG1" s="10"/>
      <c r="VOH1" s="10"/>
      <c r="VOI1" s="10"/>
      <c r="VOJ1" s="10"/>
      <c r="VOK1" s="10"/>
      <c r="VOL1" s="10"/>
      <c r="VOM1" s="10"/>
      <c r="VON1" s="10"/>
      <c r="VOO1" s="10"/>
      <c r="VOP1" s="10"/>
      <c r="VOQ1" s="10"/>
      <c r="VOR1" s="10"/>
      <c r="VOS1" s="10"/>
      <c r="VOT1" s="10"/>
      <c r="VOU1" s="10"/>
      <c r="VOV1" s="10"/>
      <c r="VOW1" s="10"/>
      <c r="VOX1" s="10"/>
      <c r="VOY1" s="10"/>
      <c r="VOZ1" s="10"/>
      <c r="VPA1" s="10"/>
      <c r="VPB1" s="10"/>
      <c r="VPC1" s="10"/>
      <c r="VPD1" s="10"/>
      <c r="VPE1" s="10"/>
      <c r="VPF1" s="10"/>
      <c r="VPG1" s="10"/>
      <c r="VPH1" s="10"/>
      <c r="VPI1" s="10"/>
      <c r="VPJ1" s="10"/>
      <c r="VPK1" s="10"/>
      <c r="VPL1" s="10"/>
      <c r="VPM1" s="10"/>
      <c r="VPN1" s="10"/>
      <c r="VPO1" s="10"/>
      <c r="VPP1" s="10"/>
      <c r="VPQ1" s="10"/>
      <c r="VPR1" s="10"/>
      <c r="VPS1" s="10"/>
      <c r="VPT1" s="10"/>
      <c r="VPU1" s="10"/>
      <c r="VPV1" s="10"/>
      <c r="VPW1" s="10"/>
      <c r="VPX1" s="10"/>
      <c r="VPY1" s="10"/>
      <c r="VPZ1" s="10"/>
      <c r="VQA1" s="10"/>
      <c r="VQB1" s="10"/>
      <c r="VQC1" s="10"/>
      <c r="VQD1" s="10"/>
      <c r="VQE1" s="10"/>
      <c r="VQF1" s="10"/>
      <c r="VQG1" s="10"/>
      <c r="VQH1" s="10"/>
      <c r="VQI1" s="10"/>
      <c r="VQJ1" s="10"/>
      <c r="VQK1" s="10"/>
      <c r="VQL1" s="10"/>
      <c r="VQM1" s="10"/>
      <c r="VQN1" s="10"/>
      <c r="VQO1" s="10"/>
      <c r="VQP1" s="10"/>
      <c r="VQQ1" s="10"/>
      <c r="VQR1" s="10"/>
      <c r="VQS1" s="10"/>
      <c r="VQT1" s="10"/>
      <c r="VQU1" s="10"/>
      <c r="VQV1" s="10"/>
      <c r="VQW1" s="10"/>
      <c r="VQX1" s="10"/>
      <c r="VQY1" s="10"/>
      <c r="VQZ1" s="10"/>
      <c r="VRA1" s="10"/>
      <c r="VRB1" s="10"/>
      <c r="VRC1" s="10"/>
      <c r="VRD1" s="10"/>
      <c r="VRE1" s="10"/>
      <c r="VRF1" s="10"/>
      <c r="VRG1" s="10"/>
      <c r="VRH1" s="10"/>
      <c r="VRI1" s="10"/>
      <c r="VRJ1" s="10"/>
      <c r="VRK1" s="10"/>
      <c r="VRL1" s="10"/>
      <c r="VRM1" s="10"/>
      <c r="VRN1" s="10"/>
      <c r="VRO1" s="10"/>
      <c r="VRP1" s="10"/>
      <c r="VRQ1" s="10"/>
      <c r="VRR1" s="10"/>
      <c r="VRS1" s="10"/>
      <c r="VRT1" s="10"/>
      <c r="VRU1" s="10"/>
      <c r="VRV1" s="10"/>
      <c r="VRW1" s="10"/>
      <c r="VRX1" s="10"/>
      <c r="VRY1" s="10"/>
      <c r="VRZ1" s="10"/>
      <c r="VSA1" s="10"/>
      <c r="VSB1" s="10"/>
      <c r="VSC1" s="10"/>
      <c r="VSD1" s="10"/>
      <c r="VSE1" s="10"/>
      <c r="VSF1" s="10"/>
      <c r="VSG1" s="10"/>
      <c r="VSH1" s="10"/>
      <c r="VSI1" s="10"/>
      <c r="VSJ1" s="10"/>
      <c r="VSK1" s="10"/>
      <c r="VSL1" s="10"/>
      <c r="VSM1" s="10"/>
      <c r="VSN1" s="10"/>
      <c r="VSO1" s="10"/>
      <c r="VSP1" s="10"/>
      <c r="VSQ1" s="10"/>
      <c r="VSR1" s="10"/>
      <c r="VSS1" s="10"/>
      <c r="VST1" s="10"/>
      <c r="VSU1" s="10"/>
      <c r="VSV1" s="10"/>
      <c r="VSW1" s="10"/>
      <c r="VSX1" s="10"/>
      <c r="VSY1" s="10"/>
      <c r="VSZ1" s="10"/>
      <c r="VTA1" s="10"/>
      <c r="VTB1" s="10"/>
      <c r="VTC1" s="10"/>
      <c r="VTD1" s="10"/>
      <c r="VTE1" s="10"/>
      <c r="VTF1" s="10"/>
      <c r="VTG1" s="10"/>
      <c r="VTH1" s="10"/>
      <c r="VTI1" s="10"/>
      <c r="VTJ1" s="10"/>
      <c r="VTK1" s="10"/>
      <c r="VTL1" s="10"/>
      <c r="VTM1" s="10"/>
      <c r="VTN1" s="10"/>
      <c r="VTO1" s="10"/>
      <c r="VTP1" s="10"/>
      <c r="VTQ1" s="10"/>
      <c r="VTR1" s="10"/>
      <c r="VTS1" s="10"/>
      <c r="VTT1" s="10"/>
      <c r="VTU1" s="10"/>
      <c r="VTV1" s="10"/>
      <c r="VTW1" s="10"/>
      <c r="VTX1" s="10"/>
      <c r="VTY1" s="10"/>
      <c r="VTZ1" s="10"/>
      <c r="VUA1" s="10"/>
      <c r="VUB1" s="10"/>
      <c r="VUC1" s="10"/>
      <c r="VUD1" s="10"/>
      <c r="VUE1" s="10"/>
      <c r="VUF1" s="10"/>
      <c r="VUG1" s="10"/>
      <c r="VUH1" s="10"/>
      <c r="VUI1" s="10"/>
      <c r="VUJ1" s="10"/>
      <c r="VUK1" s="10"/>
      <c r="VUL1" s="10"/>
      <c r="VUM1" s="10"/>
      <c r="VUN1" s="10"/>
      <c r="VUO1" s="10"/>
      <c r="VUP1" s="10"/>
      <c r="VUQ1" s="10"/>
      <c r="VUR1" s="10"/>
      <c r="VUS1" s="10"/>
      <c r="VUT1" s="10"/>
      <c r="VUU1" s="10"/>
      <c r="VUV1" s="10"/>
      <c r="VUW1" s="10"/>
      <c r="VUX1" s="10"/>
      <c r="VUY1" s="10"/>
      <c r="VUZ1" s="10"/>
      <c r="VVA1" s="10"/>
      <c r="VVB1" s="10"/>
      <c r="VVC1" s="10"/>
      <c r="VVD1" s="10"/>
      <c r="VVE1" s="10"/>
      <c r="VVF1" s="10"/>
      <c r="VVG1" s="10"/>
      <c r="VVH1" s="10"/>
      <c r="VVI1" s="10"/>
      <c r="VVJ1" s="10"/>
      <c r="VVK1" s="10"/>
      <c r="VVL1" s="10"/>
      <c r="VVM1" s="10"/>
      <c r="VVN1" s="10"/>
      <c r="VVO1" s="10"/>
      <c r="VVP1" s="10"/>
      <c r="VVQ1" s="10"/>
      <c r="VVR1" s="10"/>
      <c r="VVS1" s="10"/>
      <c r="VVT1" s="10"/>
      <c r="VVU1" s="10"/>
      <c r="VVV1" s="10"/>
      <c r="VVW1" s="10"/>
      <c r="VVX1" s="10"/>
      <c r="VVY1" s="10"/>
      <c r="VVZ1" s="10"/>
      <c r="VWA1" s="10"/>
      <c r="VWB1" s="10"/>
      <c r="VWC1" s="10"/>
      <c r="VWD1" s="10"/>
      <c r="VWE1" s="10"/>
      <c r="VWF1" s="10"/>
      <c r="VWG1" s="10"/>
      <c r="VWH1" s="10"/>
      <c r="VWI1" s="10"/>
      <c r="VWJ1" s="10"/>
      <c r="VWK1" s="10"/>
      <c r="VWL1" s="10"/>
      <c r="VWM1" s="10"/>
      <c r="VWN1" s="10"/>
      <c r="VWO1" s="10"/>
      <c r="VWP1" s="10"/>
      <c r="VWQ1" s="10"/>
      <c r="VWR1" s="10"/>
      <c r="VWS1" s="10"/>
      <c r="VWT1" s="10"/>
      <c r="VWU1" s="10"/>
      <c r="VWV1" s="10"/>
      <c r="VWW1" s="10"/>
      <c r="VWX1" s="10"/>
      <c r="VWY1" s="10"/>
      <c r="VWZ1" s="10"/>
      <c r="VXA1" s="10"/>
      <c r="VXB1" s="10"/>
      <c r="VXC1" s="10"/>
      <c r="VXD1" s="10"/>
      <c r="VXE1" s="10"/>
      <c r="VXF1" s="10"/>
      <c r="VXG1" s="10"/>
      <c r="VXH1" s="10"/>
      <c r="VXI1" s="10"/>
      <c r="VXJ1" s="10"/>
      <c r="VXK1" s="10"/>
      <c r="VXL1" s="10"/>
      <c r="VXM1" s="10"/>
      <c r="VXN1" s="10"/>
      <c r="VXO1" s="10"/>
      <c r="VXP1" s="10"/>
      <c r="VXQ1" s="10"/>
      <c r="VXR1" s="10"/>
      <c r="VXS1" s="10"/>
      <c r="VXT1" s="10"/>
      <c r="VXU1" s="10"/>
      <c r="VXV1" s="10"/>
      <c r="VXW1" s="10"/>
      <c r="VXX1" s="10"/>
      <c r="VXY1" s="10"/>
      <c r="VXZ1" s="10"/>
      <c r="VYA1" s="10"/>
      <c r="VYB1" s="10"/>
      <c r="VYC1" s="10"/>
      <c r="VYD1" s="10"/>
      <c r="VYE1" s="10"/>
      <c r="VYF1" s="10"/>
      <c r="VYG1" s="10"/>
      <c r="VYH1" s="10"/>
      <c r="VYI1" s="10"/>
      <c r="VYJ1" s="10"/>
      <c r="VYK1" s="10"/>
      <c r="VYL1" s="10"/>
      <c r="VYM1" s="10"/>
      <c r="VYN1" s="10"/>
      <c r="VYO1" s="10"/>
      <c r="VYP1" s="10"/>
      <c r="VYQ1" s="10"/>
      <c r="VYR1" s="10"/>
      <c r="VYS1" s="10"/>
      <c r="VYT1" s="10"/>
      <c r="VYU1" s="10"/>
      <c r="VYV1" s="10"/>
      <c r="VYW1" s="10"/>
      <c r="VYX1" s="10"/>
      <c r="VYY1" s="10"/>
      <c r="VYZ1" s="10"/>
      <c r="VZA1" s="10"/>
      <c r="VZB1" s="10"/>
      <c r="VZC1" s="10"/>
      <c r="VZD1" s="10"/>
      <c r="VZE1" s="10"/>
      <c r="VZF1" s="10"/>
      <c r="VZG1" s="10"/>
      <c r="VZH1" s="10"/>
      <c r="VZI1" s="10"/>
      <c r="VZJ1" s="10"/>
      <c r="VZK1" s="10"/>
      <c r="VZL1" s="10"/>
      <c r="VZM1" s="10"/>
      <c r="VZN1" s="10"/>
      <c r="VZO1" s="10"/>
      <c r="VZP1" s="10"/>
      <c r="VZQ1" s="10"/>
      <c r="VZR1" s="10"/>
      <c r="VZS1" s="10"/>
      <c r="VZT1" s="10"/>
      <c r="VZU1" s="10"/>
      <c r="VZV1" s="10"/>
      <c r="VZW1" s="10"/>
      <c r="VZX1" s="10"/>
      <c r="VZY1" s="10"/>
      <c r="VZZ1" s="10"/>
      <c r="WAA1" s="10"/>
      <c r="WAB1" s="10"/>
      <c r="WAC1" s="10"/>
      <c r="WAD1" s="10"/>
      <c r="WAE1" s="10"/>
      <c r="WAF1" s="10"/>
      <c r="WAG1" s="10"/>
      <c r="WAH1" s="10"/>
      <c r="WAI1" s="10"/>
      <c r="WAJ1" s="10"/>
      <c r="WAK1" s="10"/>
      <c r="WAL1" s="10"/>
      <c r="WAM1" s="10"/>
      <c r="WAN1" s="10"/>
      <c r="WAO1" s="10"/>
      <c r="WAP1" s="10"/>
      <c r="WAQ1" s="10"/>
      <c r="WAR1" s="10"/>
      <c r="WAS1" s="10"/>
      <c r="WAT1" s="10"/>
      <c r="WAU1" s="10"/>
      <c r="WAV1" s="10"/>
      <c r="WAW1" s="10"/>
      <c r="WAX1" s="10"/>
      <c r="WAY1" s="10"/>
      <c r="WAZ1" s="10"/>
      <c r="WBA1" s="10"/>
      <c r="WBB1" s="10"/>
      <c r="WBC1" s="10"/>
      <c r="WBD1" s="10"/>
      <c r="WBE1" s="10"/>
      <c r="WBF1" s="10"/>
      <c r="WBG1" s="10"/>
      <c r="WBH1" s="10"/>
      <c r="WBI1" s="10"/>
      <c r="WBJ1" s="10"/>
      <c r="WBK1" s="10"/>
      <c r="WBL1" s="10"/>
      <c r="WBM1" s="10"/>
      <c r="WBN1" s="10"/>
      <c r="WBO1" s="10"/>
      <c r="WBP1" s="10"/>
      <c r="WBQ1" s="10"/>
      <c r="WBR1" s="10"/>
      <c r="WBS1" s="10"/>
      <c r="WBT1" s="10"/>
      <c r="WBU1" s="10"/>
      <c r="WBV1" s="10"/>
      <c r="WBW1" s="10"/>
      <c r="WBX1" s="10"/>
      <c r="WBY1" s="10"/>
      <c r="WBZ1" s="10"/>
      <c r="WCA1" s="10"/>
      <c r="WCB1" s="10"/>
      <c r="WCC1" s="10"/>
      <c r="WCD1" s="10"/>
      <c r="WCE1" s="10"/>
      <c r="WCF1" s="10"/>
      <c r="WCG1" s="10"/>
      <c r="WCH1" s="10"/>
      <c r="WCI1" s="10"/>
      <c r="WCJ1" s="10"/>
      <c r="WCK1" s="10"/>
      <c r="WCL1" s="10"/>
      <c r="WCM1" s="10"/>
      <c r="WCN1" s="10"/>
      <c r="WCO1" s="10"/>
      <c r="WCP1" s="10"/>
      <c r="WCQ1" s="10"/>
      <c r="WCR1" s="10"/>
      <c r="WCS1" s="10"/>
      <c r="WCT1" s="10"/>
      <c r="WCU1" s="10"/>
      <c r="WCV1" s="10"/>
      <c r="WCW1" s="10"/>
      <c r="WCX1" s="10"/>
      <c r="WCY1" s="10"/>
      <c r="WCZ1" s="10"/>
      <c r="WDA1" s="10"/>
      <c r="WDB1" s="10"/>
      <c r="WDC1" s="10"/>
      <c r="WDD1" s="10"/>
      <c r="WDE1" s="10"/>
      <c r="WDF1" s="10"/>
      <c r="WDG1" s="10"/>
      <c r="WDH1" s="10"/>
      <c r="WDI1" s="10"/>
      <c r="WDJ1" s="10"/>
      <c r="WDK1" s="10"/>
      <c r="WDL1" s="10"/>
      <c r="WDM1" s="10"/>
      <c r="WDN1" s="10"/>
      <c r="WDO1" s="10"/>
      <c r="WDP1" s="10"/>
      <c r="WDQ1" s="10"/>
      <c r="WDR1" s="10"/>
      <c r="WDS1" s="10"/>
      <c r="WDT1" s="10"/>
      <c r="WDU1" s="10"/>
      <c r="WDV1" s="10"/>
      <c r="WDW1" s="10"/>
      <c r="WDX1" s="10"/>
      <c r="WDY1" s="10"/>
      <c r="WDZ1" s="10"/>
      <c r="WEA1" s="10"/>
      <c r="WEB1" s="10"/>
      <c r="WEC1" s="10"/>
      <c r="WED1" s="10"/>
      <c r="WEE1" s="10"/>
      <c r="WEF1" s="10"/>
      <c r="WEG1" s="10"/>
      <c r="WEH1" s="10"/>
      <c r="WEI1" s="10"/>
      <c r="WEJ1" s="10"/>
      <c r="WEK1" s="10"/>
      <c r="WEL1" s="10"/>
      <c r="WEM1" s="10"/>
      <c r="WEN1" s="10"/>
      <c r="WEO1" s="10"/>
      <c r="WEP1" s="10"/>
      <c r="WEQ1" s="10"/>
      <c r="WER1" s="10"/>
      <c r="WES1" s="10"/>
      <c r="WET1" s="10"/>
      <c r="WEU1" s="10"/>
      <c r="WEV1" s="10"/>
      <c r="WEW1" s="10"/>
      <c r="WEX1" s="10"/>
      <c r="WEY1" s="10"/>
      <c r="WEZ1" s="10"/>
      <c r="WFA1" s="10"/>
      <c r="WFB1" s="10"/>
      <c r="WFC1" s="10"/>
      <c r="WFD1" s="10"/>
      <c r="WFE1" s="10"/>
      <c r="WFF1" s="10"/>
      <c r="WFG1" s="10"/>
      <c r="WFH1" s="10"/>
      <c r="WFI1" s="10"/>
      <c r="WFJ1" s="10"/>
      <c r="WFK1" s="10"/>
      <c r="WFL1" s="10"/>
      <c r="WFM1" s="10"/>
      <c r="WFN1" s="10"/>
      <c r="WFO1" s="10"/>
      <c r="WFP1" s="10"/>
      <c r="WFQ1" s="10"/>
      <c r="WFR1" s="10"/>
      <c r="WFS1" s="10"/>
      <c r="WFT1" s="10"/>
      <c r="WFU1" s="10"/>
      <c r="WFV1" s="10"/>
      <c r="WFW1" s="10"/>
      <c r="WFX1" s="10"/>
      <c r="WFY1" s="10"/>
      <c r="WFZ1" s="10"/>
      <c r="WGA1" s="10"/>
      <c r="WGB1" s="10"/>
      <c r="WGC1" s="10"/>
      <c r="WGD1" s="10"/>
      <c r="WGE1" s="10"/>
      <c r="WGF1" s="10"/>
      <c r="WGG1" s="10"/>
      <c r="WGH1" s="10"/>
      <c r="WGI1" s="10"/>
      <c r="WGJ1" s="10"/>
      <c r="WGK1" s="10"/>
      <c r="WGL1" s="10"/>
      <c r="WGM1" s="10"/>
      <c r="WGN1" s="10"/>
      <c r="WGO1" s="10"/>
      <c r="WGP1" s="10"/>
      <c r="WGQ1" s="10"/>
      <c r="WGR1" s="10"/>
      <c r="WGS1" s="10"/>
      <c r="WGT1" s="10"/>
      <c r="WGU1" s="10"/>
      <c r="WGV1" s="10"/>
      <c r="WGW1" s="10"/>
      <c r="WGX1" s="10"/>
      <c r="WGY1" s="10"/>
      <c r="WGZ1" s="10"/>
      <c r="WHA1" s="10"/>
      <c r="WHB1" s="10"/>
      <c r="WHC1" s="10"/>
      <c r="WHD1" s="10"/>
      <c r="WHE1" s="10"/>
      <c r="WHF1" s="10"/>
      <c r="WHG1" s="10"/>
      <c r="WHH1" s="10"/>
      <c r="WHI1" s="10"/>
      <c r="WHJ1" s="10"/>
      <c r="WHK1" s="10"/>
      <c r="WHL1" s="10"/>
      <c r="WHM1" s="10"/>
      <c r="WHN1" s="10"/>
      <c r="WHO1" s="10"/>
      <c r="WHP1" s="10"/>
      <c r="WHQ1" s="10"/>
      <c r="WHR1" s="10"/>
      <c r="WHS1" s="10"/>
      <c r="WHT1" s="10"/>
      <c r="WHU1" s="10"/>
      <c r="WHV1" s="10"/>
      <c r="WHW1" s="10"/>
      <c r="WHX1" s="10"/>
      <c r="WHY1" s="10"/>
      <c r="WHZ1" s="10"/>
      <c r="WIA1" s="10"/>
      <c r="WIB1" s="10"/>
      <c r="WIC1" s="10"/>
      <c r="WID1" s="10"/>
      <c r="WIE1" s="10"/>
      <c r="WIF1" s="10"/>
      <c r="WIG1" s="10"/>
      <c r="WIH1" s="10"/>
      <c r="WII1" s="10"/>
      <c r="WIJ1" s="10"/>
      <c r="WIK1" s="10"/>
      <c r="WIL1" s="10"/>
      <c r="WIM1" s="10"/>
      <c r="WIN1" s="10"/>
      <c r="WIO1" s="10"/>
      <c r="WIP1" s="10"/>
      <c r="WIQ1" s="10"/>
      <c r="WIR1" s="10"/>
      <c r="WIS1" s="10"/>
      <c r="WIT1" s="10"/>
      <c r="WIU1" s="10"/>
      <c r="WIV1" s="10"/>
      <c r="WIW1" s="10"/>
      <c r="WIX1" s="10"/>
      <c r="WIY1" s="10"/>
      <c r="WIZ1" s="10"/>
      <c r="WJA1" s="10"/>
      <c r="WJB1" s="10"/>
      <c r="WJC1" s="10"/>
      <c r="WJD1" s="10"/>
      <c r="WJE1" s="10"/>
      <c r="WJF1" s="10"/>
      <c r="WJG1" s="10"/>
      <c r="WJH1" s="10"/>
      <c r="WJI1" s="10"/>
      <c r="WJJ1" s="10"/>
      <c r="WJK1" s="10"/>
      <c r="WJL1" s="10"/>
      <c r="WJM1" s="10"/>
      <c r="WJN1" s="10"/>
      <c r="WJO1" s="10"/>
      <c r="WJP1" s="10"/>
      <c r="WJQ1" s="10"/>
      <c r="WJR1" s="10"/>
      <c r="WJS1" s="10"/>
      <c r="WJT1" s="10"/>
      <c r="WJU1" s="10"/>
      <c r="WJV1" s="10"/>
      <c r="WJW1" s="10"/>
      <c r="WJX1" s="10"/>
      <c r="WJY1" s="10"/>
      <c r="WJZ1" s="10"/>
      <c r="WKA1" s="10"/>
      <c r="WKB1" s="10"/>
      <c r="WKC1" s="10"/>
      <c r="WKD1" s="10"/>
      <c r="WKE1" s="10"/>
      <c r="WKF1" s="10"/>
      <c r="WKG1" s="10"/>
      <c r="WKH1" s="10"/>
      <c r="WKI1" s="10"/>
      <c r="WKJ1" s="10"/>
      <c r="WKK1" s="10"/>
      <c r="WKL1" s="10"/>
      <c r="WKM1" s="10"/>
      <c r="WKN1" s="10"/>
      <c r="WKO1" s="10"/>
      <c r="WKP1" s="10"/>
      <c r="WKQ1" s="10"/>
      <c r="WKR1" s="10"/>
      <c r="WKS1" s="10"/>
      <c r="WKT1" s="10"/>
      <c r="WKU1" s="10"/>
      <c r="WKV1" s="10"/>
      <c r="WKW1" s="10"/>
      <c r="WKX1" s="10"/>
      <c r="WKY1" s="10"/>
      <c r="WKZ1" s="10"/>
      <c r="WLA1" s="10"/>
      <c r="WLB1" s="10"/>
      <c r="WLC1" s="10"/>
      <c r="WLD1" s="10"/>
      <c r="WLE1" s="10"/>
      <c r="WLF1" s="10"/>
      <c r="WLG1" s="10"/>
      <c r="WLH1" s="10"/>
      <c r="WLI1" s="10"/>
      <c r="WLJ1" s="10"/>
      <c r="WLK1" s="10"/>
      <c r="WLL1" s="10"/>
      <c r="WLM1" s="10"/>
      <c r="WLN1" s="10"/>
      <c r="WLO1" s="10"/>
      <c r="WLP1" s="10"/>
      <c r="WLQ1" s="10"/>
      <c r="WLR1" s="10"/>
      <c r="WLS1" s="10"/>
      <c r="WLT1" s="10"/>
      <c r="WLU1" s="10"/>
      <c r="WLV1" s="10"/>
      <c r="WLW1" s="10"/>
      <c r="WLX1" s="10"/>
      <c r="WLY1" s="10"/>
      <c r="WLZ1" s="10"/>
      <c r="WMA1" s="10"/>
      <c r="WMB1" s="10"/>
      <c r="WMC1" s="10"/>
      <c r="WMD1" s="10"/>
      <c r="WME1" s="10"/>
      <c r="WMF1" s="10"/>
      <c r="WMG1" s="10"/>
      <c r="WMH1" s="10"/>
      <c r="WMI1" s="10"/>
      <c r="WMJ1" s="10"/>
      <c r="WMK1" s="10"/>
      <c r="WML1" s="10"/>
      <c r="WMM1" s="10"/>
      <c r="WMN1" s="10"/>
      <c r="WMO1" s="10"/>
      <c r="WMP1" s="10"/>
      <c r="WMQ1" s="10"/>
      <c r="WMR1" s="10"/>
      <c r="WMS1" s="10"/>
      <c r="WMT1" s="10"/>
      <c r="WMU1" s="10"/>
      <c r="WMV1" s="10"/>
      <c r="WMW1" s="10"/>
      <c r="WMX1" s="10"/>
      <c r="WMY1" s="10"/>
      <c r="WMZ1" s="10"/>
      <c r="WNA1" s="10"/>
      <c r="WNB1" s="10"/>
      <c r="WNC1" s="10"/>
      <c r="WND1" s="10"/>
      <c r="WNE1" s="10"/>
      <c r="WNF1" s="10"/>
      <c r="WNG1" s="10"/>
      <c r="WNH1" s="10"/>
      <c r="WNI1" s="10"/>
      <c r="WNJ1" s="10"/>
      <c r="WNK1" s="10"/>
      <c r="WNL1" s="10"/>
      <c r="WNM1" s="10"/>
      <c r="WNN1" s="10"/>
      <c r="WNO1" s="10"/>
      <c r="WNP1" s="10"/>
      <c r="WNQ1" s="10"/>
      <c r="WNR1" s="10"/>
      <c r="WNS1" s="10"/>
      <c r="WNT1" s="10"/>
      <c r="WNU1" s="10"/>
      <c r="WNV1" s="10"/>
      <c r="WNW1" s="10"/>
      <c r="WNX1" s="10"/>
      <c r="WNY1" s="10"/>
      <c r="WNZ1" s="10"/>
      <c r="WOA1" s="10"/>
      <c r="WOB1" s="10"/>
      <c r="WOC1" s="10"/>
      <c r="WOD1" s="10"/>
      <c r="WOE1" s="10"/>
      <c r="WOF1" s="10"/>
      <c r="WOG1" s="10"/>
      <c r="WOH1" s="10"/>
      <c r="WOI1" s="10"/>
      <c r="WOJ1" s="10"/>
      <c r="WOK1" s="10"/>
      <c r="WOL1" s="10"/>
      <c r="WOM1" s="10"/>
      <c r="WON1" s="10"/>
      <c r="WOO1" s="10"/>
      <c r="WOP1" s="10"/>
      <c r="WOQ1" s="10"/>
      <c r="WOR1" s="10"/>
      <c r="WOS1" s="10"/>
      <c r="WOT1" s="10"/>
      <c r="WOU1" s="10"/>
      <c r="WOV1" s="10"/>
      <c r="WOW1" s="10"/>
      <c r="WOX1" s="10"/>
      <c r="WOY1" s="10"/>
      <c r="WOZ1" s="10"/>
      <c r="WPA1" s="10"/>
      <c r="WPB1" s="10"/>
      <c r="WPC1" s="10"/>
      <c r="WPD1" s="10"/>
      <c r="WPE1" s="10"/>
      <c r="WPF1" s="10"/>
      <c r="WPG1" s="10"/>
      <c r="WPH1" s="10"/>
      <c r="WPI1" s="10"/>
      <c r="WPJ1" s="10"/>
      <c r="WPK1" s="10"/>
      <c r="WPL1" s="10"/>
      <c r="WPM1" s="10"/>
      <c r="WPN1" s="10"/>
      <c r="WPO1" s="10"/>
      <c r="WPP1" s="10"/>
      <c r="WPQ1" s="10"/>
      <c r="WPR1" s="10"/>
      <c r="WPS1" s="10"/>
      <c r="WPT1" s="10"/>
      <c r="WPU1" s="10"/>
      <c r="WPV1" s="10"/>
      <c r="WPW1" s="10"/>
      <c r="WPX1" s="10"/>
      <c r="WPY1" s="10"/>
      <c r="WPZ1" s="10"/>
      <c r="WQA1" s="10"/>
      <c r="WQB1" s="10"/>
      <c r="WQC1" s="10"/>
      <c r="WQD1" s="10"/>
      <c r="WQE1" s="10"/>
      <c r="WQF1" s="10"/>
      <c r="WQG1" s="10"/>
      <c r="WQH1" s="10"/>
      <c r="WQI1" s="10"/>
      <c r="WQJ1" s="10"/>
      <c r="WQK1" s="10"/>
      <c r="WQL1" s="10"/>
      <c r="WQM1" s="10"/>
      <c r="WQN1" s="10"/>
      <c r="WQO1" s="10"/>
      <c r="WQP1" s="10"/>
      <c r="WQQ1" s="10"/>
      <c r="WQR1" s="10"/>
      <c r="WQS1" s="10"/>
      <c r="WQT1" s="10"/>
      <c r="WQU1" s="10"/>
      <c r="WQV1" s="10"/>
      <c r="WQW1" s="10"/>
      <c r="WQX1" s="10"/>
      <c r="WQY1" s="10"/>
      <c r="WQZ1" s="10"/>
      <c r="WRA1" s="10"/>
      <c r="WRB1" s="10"/>
      <c r="WRC1" s="10"/>
      <c r="WRD1" s="10"/>
      <c r="WRE1" s="10"/>
      <c r="WRF1" s="10"/>
      <c r="WRG1" s="10"/>
      <c r="WRH1" s="10"/>
      <c r="WRI1" s="10"/>
      <c r="WRJ1" s="10"/>
      <c r="WRK1" s="10"/>
      <c r="WRL1" s="10"/>
      <c r="WRM1" s="10"/>
      <c r="WRN1" s="10"/>
      <c r="WRO1" s="10"/>
      <c r="WRP1" s="10"/>
      <c r="WRQ1" s="10"/>
      <c r="WRR1" s="10"/>
      <c r="WRS1" s="10"/>
      <c r="WRT1" s="10"/>
      <c r="WRU1" s="10"/>
      <c r="WRV1" s="10"/>
      <c r="WRW1" s="10"/>
      <c r="WRX1" s="10"/>
      <c r="WRY1" s="10"/>
      <c r="WRZ1" s="10"/>
      <c r="WSA1" s="10"/>
      <c r="WSB1" s="10"/>
      <c r="WSC1" s="10"/>
      <c r="WSD1" s="10"/>
      <c r="WSE1" s="10"/>
      <c r="WSF1" s="10"/>
      <c r="WSG1" s="10"/>
      <c r="WSH1" s="10"/>
      <c r="WSI1" s="10"/>
      <c r="WSJ1" s="10"/>
      <c r="WSK1" s="10"/>
      <c r="WSL1" s="10"/>
      <c r="WSM1" s="10"/>
      <c r="WSN1" s="10"/>
      <c r="WSO1" s="10"/>
      <c r="WSP1" s="10"/>
      <c r="WSQ1" s="10"/>
      <c r="WSR1" s="10"/>
      <c r="WSS1" s="10"/>
      <c r="WST1" s="10"/>
      <c r="WSU1" s="10"/>
      <c r="WSV1" s="10"/>
      <c r="WSW1" s="10"/>
      <c r="WSX1" s="10"/>
      <c r="WSY1" s="10"/>
      <c r="WSZ1" s="10"/>
      <c r="WTA1" s="10"/>
      <c r="WTB1" s="10"/>
      <c r="WTC1" s="10"/>
      <c r="WTD1" s="10"/>
      <c r="WTE1" s="10"/>
      <c r="WTF1" s="10"/>
      <c r="WTG1" s="10"/>
      <c r="WTH1" s="10"/>
      <c r="WTI1" s="10"/>
      <c r="WTJ1" s="10"/>
      <c r="WTK1" s="10"/>
      <c r="WTL1" s="10"/>
      <c r="WTM1" s="10"/>
      <c r="WTN1" s="10"/>
      <c r="WTO1" s="10"/>
      <c r="WTP1" s="10"/>
      <c r="WTQ1" s="10"/>
      <c r="WTR1" s="10"/>
      <c r="WTS1" s="10"/>
      <c r="WTT1" s="10"/>
      <c r="WTU1" s="10"/>
      <c r="WTV1" s="10"/>
      <c r="WTW1" s="10"/>
      <c r="WTX1" s="10"/>
      <c r="WTY1" s="10"/>
      <c r="WTZ1" s="10"/>
      <c r="WUA1" s="10"/>
      <c r="WUB1" s="10"/>
      <c r="WUC1" s="10"/>
      <c r="WUD1" s="10"/>
      <c r="WUE1" s="10"/>
      <c r="WUF1" s="10"/>
      <c r="WUG1" s="10"/>
      <c r="WUH1" s="10"/>
      <c r="WUI1" s="10"/>
      <c r="WUJ1" s="10"/>
      <c r="WUK1" s="10"/>
      <c r="WUL1" s="10"/>
      <c r="WUM1" s="10"/>
      <c r="WUN1" s="10"/>
      <c r="WUO1" s="10"/>
      <c r="WUP1" s="10"/>
      <c r="WUQ1" s="10"/>
      <c r="WUR1" s="10"/>
      <c r="WUS1" s="10"/>
      <c r="WUT1" s="10"/>
      <c r="WUU1" s="10"/>
      <c r="WUV1" s="10"/>
      <c r="WUW1" s="10"/>
      <c r="WUX1" s="10"/>
      <c r="WUY1" s="10"/>
      <c r="WUZ1" s="10"/>
      <c r="WVA1" s="10"/>
      <c r="WVB1" s="10"/>
      <c r="WVC1" s="10"/>
      <c r="WVD1" s="10"/>
      <c r="WVE1" s="10"/>
      <c r="WVF1" s="10"/>
      <c r="WVG1" s="10"/>
      <c r="WVH1" s="10"/>
      <c r="WVI1" s="10"/>
      <c r="WVJ1" s="10"/>
      <c r="WVK1" s="10"/>
      <c r="WVL1" s="10"/>
      <c r="WVM1" s="10"/>
      <c r="WVN1" s="10"/>
      <c r="WVO1" s="10"/>
      <c r="WVP1" s="10"/>
      <c r="WVQ1" s="10"/>
      <c r="WVR1" s="10"/>
      <c r="WVS1" s="10"/>
      <c r="WVT1" s="10"/>
      <c r="WVU1" s="10"/>
      <c r="WVV1" s="10"/>
      <c r="WVW1" s="10"/>
      <c r="WVX1" s="10"/>
      <c r="WVY1" s="10"/>
      <c r="WVZ1" s="10"/>
      <c r="WWA1" s="10"/>
      <c r="WWB1" s="10"/>
      <c r="WWC1" s="10"/>
      <c r="WWD1" s="10"/>
      <c r="WWE1" s="10"/>
      <c r="WWF1" s="10"/>
      <c r="WWG1" s="10"/>
      <c r="WWH1" s="10"/>
      <c r="WWI1" s="10"/>
      <c r="WWJ1" s="10"/>
      <c r="WWK1" s="10"/>
      <c r="WWL1" s="10"/>
      <c r="WWM1" s="10"/>
      <c r="WWN1" s="10"/>
      <c r="WWO1" s="10"/>
      <c r="WWP1" s="10"/>
      <c r="WWQ1" s="10"/>
      <c r="WWR1" s="10"/>
      <c r="WWS1" s="10"/>
      <c r="WWT1" s="10"/>
      <c r="WWU1" s="10"/>
      <c r="WWV1" s="10"/>
      <c r="WWW1" s="10"/>
      <c r="WWX1" s="10"/>
      <c r="WWY1" s="10"/>
      <c r="WWZ1" s="10"/>
      <c r="WXA1" s="10"/>
      <c r="WXB1" s="10"/>
      <c r="WXC1" s="10"/>
      <c r="WXD1" s="10"/>
      <c r="WXE1" s="10"/>
      <c r="WXF1" s="10"/>
      <c r="WXG1" s="10"/>
      <c r="WXH1" s="10"/>
      <c r="WXI1" s="10"/>
      <c r="WXJ1" s="10"/>
      <c r="WXK1" s="10"/>
      <c r="WXL1" s="10"/>
      <c r="WXM1" s="10"/>
      <c r="WXN1" s="10"/>
      <c r="WXO1" s="10"/>
      <c r="WXP1" s="10"/>
      <c r="WXQ1" s="10"/>
      <c r="WXR1" s="10"/>
      <c r="WXS1" s="10"/>
      <c r="WXT1" s="10"/>
      <c r="WXU1" s="10"/>
      <c r="WXV1" s="10"/>
      <c r="WXW1" s="10"/>
      <c r="WXX1" s="10"/>
      <c r="WXY1" s="10"/>
      <c r="WXZ1" s="10"/>
      <c r="WYA1" s="10"/>
      <c r="WYB1" s="10"/>
      <c r="WYC1" s="10"/>
      <c r="WYD1" s="10"/>
      <c r="WYE1" s="10"/>
      <c r="WYF1" s="10"/>
      <c r="WYG1" s="10"/>
      <c r="WYH1" s="10"/>
      <c r="WYI1" s="10"/>
      <c r="WYJ1" s="10"/>
      <c r="WYK1" s="10"/>
      <c r="WYL1" s="10"/>
      <c r="WYM1" s="10"/>
      <c r="WYN1" s="10"/>
      <c r="WYO1" s="10"/>
      <c r="WYP1" s="10"/>
      <c r="WYQ1" s="10"/>
      <c r="WYR1" s="10"/>
      <c r="WYS1" s="10"/>
      <c r="WYT1" s="10"/>
      <c r="WYU1" s="10"/>
      <c r="WYV1" s="10"/>
      <c r="WYW1" s="10"/>
      <c r="WYX1" s="10"/>
      <c r="WYY1" s="10"/>
      <c r="WYZ1" s="10"/>
      <c r="WZA1" s="10"/>
      <c r="WZB1" s="10"/>
      <c r="WZC1" s="10"/>
      <c r="WZD1" s="10"/>
      <c r="WZE1" s="10"/>
      <c r="WZF1" s="10"/>
      <c r="WZG1" s="10"/>
      <c r="WZH1" s="10"/>
      <c r="WZI1" s="10"/>
      <c r="WZJ1" s="10"/>
      <c r="WZK1" s="10"/>
      <c r="WZL1" s="10"/>
      <c r="WZM1" s="10"/>
      <c r="WZN1" s="10"/>
      <c r="WZO1" s="10"/>
      <c r="WZP1" s="10"/>
      <c r="WZQ1" s="10"/>
      <c r="WZR1" s="10"/>
      <c r="WZS1" s="10"/>
      <c r="WZT1" s="10"/>
      <c r="WZU1" s="10"/>
      <c r="WZV1" s="10"/>
      <c r="WZW1" s="10"/>
      <c r="WZX1" s="10"/>
      <c r="WZY1" s="10"/>
      <c r="WZZ1" s="10"/>
      <c r="XAA1" s="10"/>
      <c r="XAB1" s="10"/>
      <c r="XAC1" s="10"/>
      <c r="XAD1" s="10"/>
      <c r="XAE1" s="10"/>
      <c r="XAF1" s="10"/>
      <c r="XAG1" s="10"/>
      <c r="XAH1" s="10"/>
      <c r="XAI1" s="10"/>
      <c r="XAJ1" s="10"/>
      <c r="XAK1" s="10"/>
      <c r="XAL1" s="10"/>
      <c r="XAM1" s="10"/>
      <c r="XAN1" s="10"/>
      <c r="XAO1" s="10"/>
      <c r="XAP1" s="10"/>
      <c r="XAQ1" s="10"/>
      <c r="XAR1" s="10"/>
      <c r="XAS1" s="10"/>
      <c r="XAT1" s="10"/>
      <c r="XAU1" s="10"/>
      <c r="XAV1" s="10"/>
      <c r="XAW1" s="10"/>
      <c r="XAX1" s="10"/>
      <c r="XAY1" s="10"/>
      <c r="XAZ1" s="10"/>
      <c r="XBA1" s="10"/>
      <c r="XBB1" s="10"/>
      <c r="XBC1" s="10"/>
      <c r="XBD1" s="10"/>
      <c r="XBE1" s="10"/>
      <c r="XBF1" s="10"/>
      <c r="XBG1" s="10"/>
      <c r="XBH1" s="10"/>
      <c r="XBI1" s="10"/>
      <c r="XBJ1" s="10"/>
      <c r="XBK1" s="10"/>
      <c r="XBL1" s="10"/>
      <c r="XBM1" s="10"/>
      <c r="XBN1" s="10"/>
      <c r="XBO1" s="10"/>
      <c r="XBP1" s="10"/>
      <c r="XBQ1" s="10"/>
      <c r="XBR1" s="10"/>
      <c r="XBS1" s="10"/>
      <c r="XBT1" s="10"/>
      <c r="XBU1" s="10"/>
      <c r="XBV1" s="10"/>
      <c r="XBW1" s="10"/>
      <c r="XBX1" s="10"/>
      <c r="XBY1" s="10"/>
      <c r="XBZ1" s="10"/>
      <c r="XCA1" s="10"/>
      <c r="XCB1" s="10"/>
      <c r="XCC1" s="10"/>
      <c r="XCD1" s="10"/>
      <c r="XCE1" s="10"/>
      <c r="XCF1" s="10"/>
      <c r="XCG1" s="10"/>
      <c r="XCH1" s="10"/>
      <c r="XCI1" s="10"/>
      <c r="XCJ1" s="10"/>
      <c r="XCK1" s="10"/>
      <c r="XCL1" s="10"/>
      <c r="XCM1" s="10"/>
      <c r="XCN1" s="10"/>
      <c r="XCO1" s="10"/>
      <c r="XCP1" s="10"/>
      <c r="XCQ1" s="10"/>
      <c r="XCR1" s="10"/>
      <c r="XCS1" s="10"/>
      <c r="XCT1" s="10"/>
      <c r="XCU1" s="10"/>
      <c r="XCV1" s="10"/>
      <c r="XCW1" s="10"/>
      <c r="XCX1" s="10"/>
      <c r="XCY1" s="10"/>
      <c r="XCZ1" s="10"/>
      <c r="XDA1" s="10"/>
      <c r="XDB1" s="10"/>
      <c r="XDC1" s="10"/>
      <c r="XDD1" s="10"/>
      <c r="XDE1" s="10"/>
      <c r="XDF1" s="10"/>
      <c r="XDG1" s="10"/>
      <c r="XDH1" s="10"/>
      <c r="XDI1" s="10"/>
      <c r="XDJ1" s="10"/>
      <c r="XDK1" s="10"/>
      <c r="XDL1" s="10"/>
      <c r="XDM1" s="10"/>
      <c r="XDN1" s="10"/>
      <c r="XDO1" s="10"/>
      <c r="XDP1" s="10"/>
      <c r="XDQ1" s="10"/>
      <c r="XDR1" s="10"/>
      <c r="XDS1" s="10"/>
      <c r="XDT1" s="10"/>
      <c r="XDU1" s="10"/>
      <c r="XDV1" s="10"/>
      <c r="XDW1" s="10"/>
      <c r="XDX1" s="10"/>
      <c r="XDY1" s="10"/>
      <c r="XDZ1" s="10"/>
      <c r="XEA1" s="10"/>
      <c r="XEB1" s="10"/>
      <c r="XEC1" s="10"/>
      <c r="XED1" s="10"/>
      <c r="XEE1" s="10"/>
      <c r="XEF1" s="10"/>
      <c r="XEG1" s="10"/>
      <c r="XEH1" s="10"/>
      <c r="XEI1" s="10"/>
      <c r="XEJ1" s="10"/>
      <c r="XEK1" s="10"/>
      <c r="XEL1" s="10"/>
      <c r="XEM1" s="10"/>
      <c r="XEN1" s="10"/>
      <c r="XEO1" s="10"/>
      <c r="XEP1" s="10"/>
    </row>
    <row r="2" spans="1:16370" ht="24.95" customHeight="1">
      <c r="A2" s="11"/>
      <c r="B2" s="12" t="s">
        <v>61</v>
      </c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  <c r="IW2" s="10"/>
      <c r="IX2" s="10"/>
      <c r="IY2" s="10"/>
      <c r="IZ2" s="10"/>
      <c r="JA2" s="10"/>
      <c r="JB2" s="10"/>
      <c r="JC2" s="10"/>
      <c r="JD2" s="10"/>
      <c r="JE2" s="10"/>
      <c r="JF2" s="10"/>
      <c r="JG2" s="10"/>
      <c r="JH2" s="10"/>
      <c r="JI2" s="10"/>
      <c r="JJ2" s="10"/>
      <c r="JK2" s="10"/>
      <c r="JL2" s="10"/>
      <c r="JM2" s="10"/>
      <c r="JN2" s="10"/>
      <c r="JO2" s="10"/>
      <c r="JP2" s="10"/>
      <c r="JQ2" s="10"/>
      <c r="JR2" s="10"/>
      <c r="JS2" s="10"/>
      <c r="JT2" s="10"/>
      <c r="JU2" s="10"/>
      <c r="JV2" s="10"/>
      <c r="JW2" s="10"/>
      <c r="JX2" s="10"/>
      <c r="JY2" s="10"/>
      <c r="JZ2" s="10"/>
      <c r="KA2" s="10"/>
      <c r="KB2" s="10"/>
      <c r="KC2" s="10"/>
      <c r="KD2" s="10"/>
      <c r="KE2" s="10"/>
      <c r="KF2" s="10"/>
      <c r="KG2" s="10"/>
      <c r="KH2" s="10"/>
      <c r="KI2" s="10"/>
      <c r="KJ2" s="10"/>
      <c r="KK2" s="10"/>
      <c r="KL2" s="10"/>
      <c r="KM2" s="10"/>
      <c r="KN2" s="10"/>
      <c r="KO2" s="10"/>
      <c r="KP2" s="10"/>
      <c r="KQ2" s="10"/>
      <c r="KR2" s="10"/>
      <c r="KS2" s="10"/>
      <c r="KT2" s="10"/>
      <c r="KU2" s="10"/>
      <c r="KV2" s="10"/>
      <c r="KW2" s="10"/>
      <c r="KX2" s="10"/>
      <c r="KY2" s="10"/>
      <c r="KZ2" s="10"/>
      <c r="LA2" s="10"/>
      <c r="LB2" s="10"/>
      <c r="LC2" s="10"/>
      <c r="LD2" s="10"/>
      <c r="LE2" s="10"/>
      <c r="LF2" s="10"/>
      <c r="LG2" s="10"/>
      <c r="LH2" s="10"/>
      <c r="LI2" s="10"/>
      <c r="LJ2" s="10"/>
      <c r="LK2" s="10"/>
      <c r="LL2" s="10"/>
      <c r="LM2" s="10"/>
      <c r="LN2" s="10"/>
      <c r="LO2" s="10"/>
      <c r="LP2" s="10"/>
      <c r="LQ2" s="10"/>
      <c r="LR2" s="10"/>
      <c r="LS2" s="10"/>
      <c r="LT2" s="10"/>
      <c r="LU2" s="10"/>
      <c r="LV2" s="10"/>
      <c r="LW2" s="10"/>
      <c r="LX2" s="10"/>
      <c r="LY2" s="10"/>
      <c r="LZ2" s="10"/>
      <c r="MA2" s="10"/>
      <c r="MB2" s="10"/>
      <c r="MC2" s="10"/>
      <c r="MD2" s="10"/>
      <c r="ME2" s="10"/>
      <c r="MF2" s="10"/>
      <c r="MG2" s="10"/>
      <c r="MH2" s="10"/>
      <c r="MI2" s="10"/>
      <c r="MJ2" s="10"/>
      <c r="MK2" s="10"/>
      <c r="ML2" s="10"/>
      <c r="MM2" s="10"/>
      <c r="MN2" s="10"/>
      <c r="MO2" s="10"/>
      <c r="MP2" s="10"/>
      <c r="MQ2" s="10"/>
      <c r="MR2" s="10"/>
      <c r="MS2" s="10"/>
      <c r="MT2" s="10"/>
      <c r="MU2" s="10"/>
      <c r="MV2" s="10"/>
      <c r="MW2" s="10"/>
      <c r="MX2" s="10"/>
      <c r="MY2" s="10"/>
      <c r="MZ2" s="10"/>
      <c r="NA2" s="10"/>
      <c r="NB2" s="10"/>
      <c r="NC2" s="10"/>
      <c r="ND2" s="10"/>
      <c r="NE2" s="10"/>
      <c r="NF2" s="10"/>
      <c r="NG2" s="10"/>
      <c r="NH2" s="10"/>
      <c r="NI2" s="10"/>
      <c r="NJ2" s="10"/>
      <c r="NK2" s="10"/>
      <c r="NL2" s="10"/>
      <c r="NM2" s="10"/>
      <c r="NN2" s="10"/>
      <c r="NO2" s="10"/>
      <c r="NP2" s="10"/>
      <c r="NQ2" s="10"/>
      <c r="NR2" s="10"/>
      <c r="NS2" s="10"/>
      <c r="NT2" s="10"/>
      <c r="NU2" s="10"/>
      <c r="NV2" s="10"/>
      <c r="NW2" s="10"/>
      <c r="NX2" s="10"/>
      <c r="NY2" s="10"/>
      <c r="NZ2" s="10"/>
      <c r="OA2" s="10"/>
      <c r="OB2" s="10"/>
      <c r="OC2" s="10"/>
      <c r="OD2" s="10"/>
      <c r="OE2" s="10"/>
      <c r="OF2" s="10"/>
      <c r="OG2" s="10"/>
      <c r="OH2" s="10"/>
      <c r="OI2" s="10"/>
      <c r="OJ2" s="10"/>
      <c r="OK2" s="10"/>
      <c r="OL2" s="10"/>
      <c r="OM2" s="10"/>
      <c r="ON2" s="10"/>
      <c r="OO2" s="10"/>
      <c r="OP2" s="10"/>
      <c r="OQ2" s="10"/>
      <c r="OR2" s="10"/>
      <c r="OS2" s="10"/>
      <c r="OT2" s="10"/>
      <c r="OU2" s="10"/>
      <c r="OV2" s="10"/>
      <c r="OW2" s="10"/>
      <c r="OX2" s="10"/>
      <c r="OY2" s="10"/>
      <c r="OZ2" s="10"/>
      <c r="PA2" s="10"/>
      <c r="PB2" s="10"/>
      <c r="PC2" s="10"/>
      <c r="PD2" s="10"/>
      <c r="PE2" s="10"/>
      <c r="PF2" s="10"/>
      <c r="PG2" s="10"/>
      <c r="PH2" s="10"/>
      <c r="PI2" s="10"/>
      <c r="PJ2" s="10"/>
      <c r="PK2" s="10"/>
      <c r="PL2" s="10"/>
      <c r="PM2" s="10"/>
      <c r="PN2" s="10"/>
      <c r="PO2" s="10"/>
      <c r="PP2" s="10"/>
      <c r="PQ2" s="10"/>
      <c r="PR2" s="10"/>
      <c r="PS2" s="10"/>
      <c r="PT2" s="10"/>
      <c r="PU2" s="10"/>
      <c r="PV2" s="10"/>
      <c r="PW2" s="10"/>
      <c r="PX2" s="10"/>
      <c r="PY2" s="10"/>
      <c r="PZ2" s="10"/>
      <c r="QA2" s="10"/>
      <c r="QB2" s="10"/>
      <c r="QC2" s="10"/>
      <c r="QD2" s="10"/>
      <c r="QE2" s="10"/>
      <c r="QF2" s="10"/>
      <c r="QG2" s="10"/>
      <c r="QH2" s="10"/>
      <c r="QI2" s="10"/>
      <c r="QJ2" s="10"/>
      <c r="QK2" s="10"/>
      <c r="QL2" s="10"/>
      <c r="QM2" s="10"/>
      <c r="QN2" s="10"/>
      <c r="QO2" s="10"/>
      <c r="QP2" s="10"/>
      <c r="QQ2" s="10"/>
      <c r="QR2" s="10"/>
      <c r="QS2" s="10"/>
      <c r="QT2" s="10"/>
      <c r="QU2" s="10"/>
      <c r="QV2" s="10"/>
      <c r="QW2" s="10"/>
      <c r="QX2" s="10"/>
      <c r="QY2" s="10"/>
      <c r="QZ2" s="10"/>
      <c r="RA2" s="10"/>
      <c r="RB2" s="10"/>
      <c r="RC2" s="10"/>
      <c r="RD2" s="10"/>
      <c r="RE2" s="10"/>
      <c r="RF2" s="10"/>
      <c r="RG2" s="10"/>
      <c r="RH2" s="10"/>
      <c r="RI2" s="10"/>
      <c r="RJ2" s="10"/>
      <c r="RK2" s="10"/>
      <c r="RL2" s="10"/>
      <c r="RM2" s="10"/>
      <c r="RN2" s="10"/>
      <c r="RO2" s="10"/>
      <c r="RP2" s="10"/>
      <c r="RQ2" s="10"/>
      <c r="RR2" s="10"/>
      <c r="RS2" s="10"/>
      <c r="RT2" s="10"/>
      <c r="RU2" s="10"/>
      <c r="RV2" s="10"/>
      <c r="RW2" s="10"/>
      <c r="RX2" s="10"/>
      <c r="RY2" s="10"/>
      <c r="RZ2" s="10"/>
      <c r="SA2" s="10"/>
      <c r="SB2" s="10"/>
      <c r="SC2" s="10"/>
      <c r="SD2" s="10"/>
      <c r="SE2" s="10"/>
      <c r="SF2" s="10"/>
      <c r="SG2" s="10"/>
      <c r="SH2" s="10"/>
      <c r="SI2" s="10"/>
      <c r="SJ2" s="10"/>
      <c r="SK2" s="10"/>
      <c r="SL2" s="10"/>
      <c r="SM2" s="10"/>
      <c r="SN2" s="10"/>
      <c r="SO2" s="10"/>
      <c r="SP2" s="10"/>
      <c r="SQ2" s="10"/>
      <c r="SR2" s="10"/>
      <c r="SS2" s="10"/>
      <c r="ST2" s="10"/>
      <c r="SU2" s="10"/>
      <c r="SV2" s="10"/>
      <c r="SW2" s="10"/>
      <c r="SX2" s="10"/>
      <c r="SY2" s="10"/>
      <c r="SZ2" s="10"/>
      <c r="TA2" s="10"/>
      <c r="TB2" s="10"/>
      <c r="TC2" s="10"/>
      <c r="TD2" s="10"/>
      <c r="TE2" s="10"/>
      <c r="TF2" s="10"/>
      <c r="TG2" s="10"/>
      <c r="TH2" s="10"/>
      <c r="TI2" s="10"/>
      <c r="TJ2" s="10"/>
      <c r="TK2" s="10"/>
      <c r="TL2" s="10"/>
      <c r="TM2" s="10"/>
      <c r="TN2" s="10"/>
      <c r="TO2" s="10"/>
      <c r="TP2" s="10"/>
      <c r="TQ2" s="10"/>
      <c r="TR2" s="10"/>
      <c r="TS2" s="10"/>
      <c r="TT2" s="10"/>
      <c r="TU2" s="10"/>
      <c r="TV2" s="10"/>
      <c r="TW2" s="10"/>
      <c r="TX2" s="10"/>
      <c r="TY2" s="10"/>
      <c r="TZ2" s="10"/>
      <c r="UA2" s="10"/>
      <c r="UB2" s="10"/>
      <c r="UC2" s="10"/>
      <c r="UD2" s="10"/>
      <c r="UE2" s="10"/>
      <c r="UF2" s="10"/>
      <c r="UG2" s="10"/>
      <c r="UH2" s="10"/>
      <c r="UI2" s="10"/>
      <c r="UJ2" s="10"/>
      <c r="UK2" s="10"/>
      <c r="UL2" s="10"/>
      <c r="UM2" s="10"/>
      <c r="UN2" s="10"/>
      <c r="UO2" s="10"/>
      <c r="UP2" s="10"/>
      <c r="UQ2" s="10"/>
      <c r="UR2" s="10"/>
      <c r="US2" s="10"/>
      <c r="UT2" s="10"/>
      <c r="UU2" s="10"/>
      <c r="UV2" s="10"/>
      <c r="UW2" s="10"/>
      <c r="UX2" s="10"/>
      <c r="UY2" s="10"/>
      <c r="UZ2" s="10"/>
      <c r="VA2" s="10"/>
      <c r="VB2" s="10"/>
      <c r="VC2" s="10"/>
      <c r="VD2" s="10"/>
      <c r="VE2" s="10"/>
      <c r="VF2" s="10"/>
      <c r="VG2" s="10"/>
      <c r="VH2" s="10"/>
      <c r="VI2" s="10"/>
      <c r="VJ2" s="10"/>
      <c r="VK2" s="10"/>
      <c r="VL2" s="10"/>
      <c r="VM2" s="10"/>
      <c r="VN2" s="10"/>
      <c r="VO2" s="10"/>
      <c r="VP2" s="10"/>
      <c r="VQ2" s="10"/>
      <c r="VR2" s="10"/>
      <c r="VS2" s="10"/>
      <c r="VT2" s="10"/>
      <c r="VU2" s="10"/>
      <c r="VV2" s="10"/>
      <c r="VW2" s="10"/>
      <c r="VX2" s="10"/>
      <c r="VY2" s="10"/>
      <c r="VZ2" s="10"/>
      <c r="WA2" s="10"/>
      <c r="WB2" s="10"/>
      <c r="WC2" s="10"/>
      <c r="WD2" s="10"/>
      <c r="WE2" s="10"/>
      <c r="WF2" s="10"/>
      <c r="WG2" s="10"/>
      <c r="WH2" s="10"/>
      <c r="WI2" s="10"/>
      <c r="WJ2" s="10"/>
      <c r="WK2" s="10"/>
      <c r="WL2" s="10"/>
      <c r="WM2" s="10"/>
      <c r="WN2" s="10"/>
      <c r="WO2" s="10"/>
      <c r="WP2" s="10"/>
      <c r="WQ2" s="10"/>
      <c r="WR2" s="10"/>
      <c r="WS2" s="10"/>
      <c r="WT2" s="10"/>
      <c r="WU2" s="10"/>
      <c r="WV2" s="10"/>
      <c r="WW2" s="10"/>
      <c r="WX2" s="10"/>
      <c r="WY2" s="10"/>
      <c r="WZ2" s="10"/>
      <c r="XA2" s="10"/>
      <c r="XB2" s="10"/>
      <c r="XC2" s="10"/>
      <c r="XD2" s="10"/>
      <c r="XE2" s="10"/>
      <c r="XF2" s="10"/>
      <c r="XG2" s="10"/>
      <c r="XH2" s="10"/>
      <c r="XI2" s="10"/>
      <c r="XJ2" s="10"/>
      <c r="XK2" s="10"/>
      <c r="XL2" s="10"/>
      <c r="XM2" s="10"/>
      <c r="XN2" s="10"/>
      <c r="XO2" s="10"/>
      <c r="XP2" s="10"/>
      <c r="XQ2" s="10"/>
      <c r="XR2" s="10"/>
      <c r="XS2" s="10"/>
      <c r="XT2" s="10"/>
      <c r="XU2" s="10"/>
      <c r="XV2" s="10"/>
      <c r="XW2" s="10"/>
      <c r="XX2" s="10"/>
      <c r="XY2" s="10"/>
      <c r="XZ2" s="10"/>
      <c r="YA2" s="10"/>
      <c r="YB2" s="10"/>
      <c r="YC2" s="10"/>
      <c r="YD2" s="10"/>
      <c r="YE2" s="10"/>
      <c r="YF2" s="10"/>
      <c r="YG2" s="10"/>
      <c r="YH2" s="10"/>
      <c r="YI2" s="10"/>
      <c r="YJ2" s="10"/>
      <c r="YK2" s="10"/>
      <c r="YL2" s="10"/>
      <c r="YM2" s="10"/>
      <c r="YN2" s="10"/>
      <c r="YO2" s="10"/>
      <c r="YP2" s="10"/>
      <c r="YQ2" s="10"/>
      <c r="YR2" s="10"/>
      <c r="YS2" s="10"/>
      <c r="YT2" s="10"/>
      <c r="YU2" s="10"/>
      <c r="YV2" s="10"/>
      <c r="YW2" s="10"/>
      <c r="YX2" s="10"/>
      <c r="YY2" s="10"/>
      <c r="YZ2" s="10"/>
      <c r="ZA2" s="10"/>
      <c r="ZB2" s="10"/>
      <c r="ZC2" s="10"/>
      <c r="ZD2" s="10"/>
      <c r="ZE2" s="10"/>
      <c r="ZF2" s="10"/>
      <c r="ZG2" s="10"/>
      <c r="ZH2" s="10"/>
      <c r="ZI2" s="10"/>
      <c r="ZJ2" s="10"/>
      <c r="ZK2" s="10"/>
      <c r="ZL2" s="10"/>
      <c r="ZM2" s="10"/>
      <c r="ZN2" s="10"/>
      <c r="ZO2" s="10"/>
      <c r="ZP2" s="10"/>
      <c r="ZQ2" s="10"/>
      <c r="ZR2" s="10"/>
      <c r="ZS2" s="10"/>
      <c r="ZT2" s="10"/>
      <c r="ZU2" s="10"/>
      <c r="ZV2" s="10"/>
      <c r="ZW2" s="10"/>
      <c r="ZX2" s="10"/>
      <c r="ZY2" s="10"/>
      <c r="ZZ2" s="10"/>
      <c r="AAA2" s="10"/>
      <c r="AAB2" s="10"/>
      <c r="AAC2" s="10"/>
      <c r="AAD2" s="10"/>
      <c r="AAE2" s="10"/>
      <c r="AAF2" s="10"/>
      <c r="AAG2" s="10"/>
      <c r="AAH2" s="10"/>
      <c r="AAI2" s="10"/>
      <c r="AAJ2" s="10"/>
      <c r="AAK2" s="10"/>
      <c r="AAL2" s="10"/>
      <c r="AAM2" s="10"/>
      <c r="AAN2" s="10"/>
      <c r="AAO2" s="10"/>
      <c r="AAP2" s="10"/>
      <c r="AAQ2" s="10"/>
      <c r="AAR2" s="10"/>
      <c r="AAS2" s="10"/>
      <c r="AAT2" s="10"/>
      <c r="AAU2" s="10"/>
      <c r="AAV2" s="10"/>
      <c r="AAW2" s="10"/>
      <c r="AAX2" s="10"/>
      <c r="AAY2" s="10"/>
      <c r="AAZ2" s="10"/>
      <c r="ABA2" s="10"/>
      <c r="ABB2" s="10"/>
      <c r="ABC2" s="10"/>
      <c r="ABD2" s="10"/>
      <c r="ABE2" s="10"/>
      <c r="ABF2" s="10"/>
      <c r="ABG2" s="10"/>
      <c r="ABH2" s="10"/>
      <c r="ABI2" s="10"/>
      <c r="ABJ2" s="10"/>
      <c r="ABK2" s="10"/>
      <c r="ABL2" s="10"/>
      <c r="ABM2" s="10"/>
      <c r="ABN2" s="10"/>
      <c r="ABO2" s="10"/>
      <c r="ABP2" s="10"/>
      <c r="ABQ2" s="10"/>
      <c r="ABR2" s="10"/>
      <c r="ABS2" s="10"/>
      <c r="ABT2" s="10"/>
      <c r="ABU2" s="10"/>
      <c r="ABV2" s="10"/>
      <c r="ABW2" s="10"/>
      <c r="ABX2" s="10"/>
      <c r="ABY2" s="10"/>
      <c r="ABZ2" s="10"/>
      <c r="ACA2" s="10"/>
      <c r="ACB2" s="10"/>
      <c r="ACC2" s="10"/>
      <c r="ACD2" s="10"/>
      <c r="ACE2" s="10"/>
      <c r="ACF2" s="10"/>
      <c r="ACG2" s="10"/>
      <c r="ACH2" s="10"/>
      <c r="ACI2" s="10"/>
      <c r="ACJ2" s="10"/>
      <c r="ACK2" s="10"/>
      <c r="ACL2" s="10"/>
      <c r="ACM2" s="10"/>
      <c r="ACN2" s="10"/>
      <c r="ACO2" s="10"/>
      <c r="ACP2" s="10"/>
      <c r="ACQ2" s="10"/>
      <c r="ACR2" s="10"/>
      <c r="ACS2" s="10"/>
      <c r="ACT2" s="10"/>
      <c r="ACU2" s="10"/>
      <c r="ACV2" s="10"/>
      <c r="ACW2" s="10"/>
      <c r="ACX2" s="10"/>
      <c r="ACY2" s="10"/>
      <c r="ACZ2" s="10"/>
      <c r="ADA2" s="10"/>
      <c r="ADB2" s="10"/>
      <c r="ADC2" s="10"/>
      <c r="ADD2" s="10"/>
      <c r="ADE2" s="10"/>
      <c r="ADF2" s="10"/>
      <c r="ADG2" s="10"/>
      <c r="ADH2" s="10"/>
      <c r="ADI2" s="10"/>
      <c r="ADJ2" s="10"/>
      <c r="ADK2" s="10"/>
      <c r="ADL2" s="10"/>
      <c r="ADM2" s="10"/>
      <c r="ADN2" s="10"/>
      <c r="ADO2" s="10"/>
      <c r="ADP2" s="10"/>
      <c r="ADQ2" s="10"/>
      <c r="ADR2" s="10"/>
      <c r="ADS2" s="10"/>
      <c r="ADT2" s="10"/>
      <c r="ADU2" s="10"/>
      <c r="ADV2" s="10"/>
      <c r="ADW2" s="10"/>
      <c r="ADX2" s="10"/>
      <c r="ADY2" s="10"/>
      <c r="ADZ2" s="10"/>
      <c r="AEA2" s="10"/>
      <c r="AEB2" s="10"/>
      <c r="AEC2" s="10"/>
      <c r="AED2" s="10"/>
      <c r="AEE2" s="10"/>
      <c r="AEF2" s="10"/>
      <c r="AEG2" s="10"/>
      <c r="AEH2" s="10"/>
      <c r="AEI2" s="10"/>
      <c r="AEJ2" s="10"/>
      <c r="AEK2" s="10"/>
      <c r="AEL2" s="10"/>
      <c r="AEM2" s="10"/>
      <c r="AEN2" s="10"/>
      <c r="AEO2" s="10"/>
      <c r="AEP2" s="10"/>
      <c r="AEQ2" s="10"/>
      <c r="AER2" s="10"/>
      <c r="AES2" s="10"/>
      <c r="AET2" s="10"/>
      <c r="AEU2" s="10"/>
      <c r="AEV2" s="10"/>
      <c r="AEW2" s="10"/>
      <c r="AEX2" s="10"/>
      <c r="AEY2" s="10"/>
      <c r="AEZ2" s="10"/>
      <c r="AFA2" s="10"/>
      <c r="AFB2" s="10"/>
      <c r="AFC2" s="10"/>
      <c r="AFD2" s="10"/>
      <c r="AFE2" s="10"/>
      <c r="AFF2" s="10"/>
      <c r="AFG2" s="10"/>
      <c r="AFH2" s="10"/>
      <c r="AFI2" s="10"/>
      <c r="AFJ2" s="10"/>
      <c r="AFK2" s="10"/>
      <c r="AFL2" s="10"/>
      <c r="AFM2" s="10"/>
      <c r="AFN2" s="10"/>
      <c r="AFO2" s="10"/>
      <c r="AFP2" s="10"/>
      <c r="AFQ2" s="10"/>
      <c r="AFR2" s="10"/>
      <c r="AFS2" s="10"/>
      <c r="AFT2" s="10"/>
      <c r="AFU2" s="10"/>
      <c r="AFV2" s="10"/>
      <c r="AFW2" s="10"/>
      <c r="AFX2" s="10"/>
      <c r="AFY2" s="10"/>
      <c r="AFZ2" s="10"/>
      <c r="AGA2" s="10"/>
      <c r="AGB2" s="10"/>
      <c r="AGC2" s="10"/>
      <c r="AGD2" s="10"/>
      <c r="AGE2" s="10"/>
      <c r="AGF2" s="10"/>
      <c r="AGG2" s="10"/>
      <c r="AGH2" s="10"/>
      <c r="AGI2" s="10"/>
      <c r="AGJ2" s="10"/>
      <c r="AGK2" s="10"/>
      <c r="AGL2" s="10"/>
      <c r="AGM2" s="10"/>
      <c r="AGN2" s="10"/>
      <c r="AGO2" s="10"/>
      <c r="AGP2" s="10"/>
      <c r="AGQ2" s="10"/>
      <c r="AGR2" s="10"/>
      <c r="AGS2" s="10"/>
      <c r="AGT2" s="10"/>
      <c r="AGU2" s="10"/>
      <c r="AGV2" s="10"/>
      <c r="AGW2" s="10"/>
      <c r="AGX2" s="10"/>
      <c r="AGY2" s="10"/>
      <c r="AGZ2" s="10"/>
      <c r="AHA2" s="10"/>
      <c r="AHB2" s="10"/>
      <c r="AHC2" s="10"/>
      <c r="AHD2" s="10"/>
      <c r="AHE2" s="10"/>
      <c r="AHF2" s="10"/>
      <c r="AHG2" s="10"/>
      <c r="AHH2" s="10"/>
      <c r="AHI2" s="10"/>
      <c r="AHJ2" s="10"/>
      <c r="AHK2" s="10"/>
      <c r="AHL2" s="10"/>
      <c r="AHM2" s="10"/>
      <c r="AHN2" s="10"/>
      <c r="AHO2" s="10"/>
      <c r="AHP2" s="10"/>
      <c r="AHQ2" s="10"/>
      <c r="AHR2" s="10"/>
      <c r="AHS2" s="10"/>
      <c r="AHT2" s="10"/>
      <c r="AHU2" s="10"/>
      <c r="AHV2" s="10"/>
      <c r="AHW2" s="10"/>
      <c r="AHX2" s="10"/>
      <c r="AHY2" s="10"/>
      <c r="AHZ2" s="10"/>
      <c r="AIA2" s="10"/>
      <c r="AIB2" s="10"/>
      <c r="AIC2" s="10"/>
      <c r="AID2" s="10"/>
      <c r="AIE2" s="10"/>
      <c r="AIF2" s="10"/>
      <c r="AIG2" s="10"/>
      <c r="AIH2" s="10"/>
      <c r="AII2" s="10"/>
      <c r="AIJ2" s="10"/>
      <c r="AIK2" s="10"/>
      <c r="AIL2" s="10"/>
      <c r="AIM2" s="10"/>
      <c r="AIN2" s="10"/>
      <c r="AIO2" s="10"/>
      <c r="AIP2" s="10"/>
      <c r="AIQ2" s="10"/>
      <c r="AIR2" s="10"/>
      <c r="AIS2" s="10"/>
      <c r="AIT2" s="10"/>
      <c r="AIU2" s="10"/>
      <c r="AIV2" s="10"/>
      <c r="AIW2" s="10"/>
      <c r="AIX2" s="10"/>
      <c r="AIY2" s="10"/>
      <c r="AIZ2" s="10"/>
      <c r="AJA2" s="10"/>
      <c r="AJB2" s="10"/>
      <c r="AJC2" s="10"/>
      <c r="AJD2" s="10"/>
      <c r="AJE2" s="10"/>
      <c r="AJF2" s="10"/>
      <c r="AJG2" s="10"/>
      <c r="AJH2" s="10"/>
      <c r="AJI2" s="10"/>
      <c r="AJJ2" s="10"/>
      <c r="AJK2" s="10"/>
      <c r="AJL2" s="10"/>
      <c r="AJM2" s="10"/>
      <c r="AJN2" s="10"/>
      <c r="AJO2" s="10"/>
      <c r="AJP2" s="10"/>
      <c r="AJQ2" s="10"/>
      <c r="AJR2" s="10"/>
      <c r="AJS2" s="10"/>
      <c r="AJT2" s="10"/>
      <c r="AJU2" s="10"/>
      <c r="AJV2" s="10"/>
      <c r="AJW2" s="10"/>
      <c r="AJX2" s="10"/>
      <c r="AJY2" s="10"/>
      <c r="AJZ2" s="10"/>
      <c r="AKA2" s="10"/>
      <c r="AKB2" s="10"/>
      <c r="AKC2" s="10"/>
      <c r="AKD2" s="10"/>
      <c r="AKE2" s="10"/>
      <c r="AKF2" s="10"/>
      <c r="AKG2" s="10"/>
      <c r="AKH2" s="10"/>
      <c r="AKI2" s="10"/>
      <c r="AKJ2" s="10"/>
      <c r="AKK2" s="10"/>
      <c r="AKL2" s="10"/>
      <c r="AKM2" s="10"/>
      <c r="AKN2" s="10"/>
      <c r="AKO2" s="10"/>
      <c r="AKP2" s="10"/>
      <c r="AKQ2" s="10"/>
      <c r="AKR2" s="10"/>
      <c r="AKS2" s="10"/>
      <c r="AKT2" s="10"/>
      <c r="AKU2" s="10"/>
      <c r="AKV2" s="10"/>
      <c r="AKW2" s="10"/>
      <c r="AKX2" s="10"/>
      <c r="AKY2" s="10"/>
      <c r="AKZ2" s="10"/>
      <c r="ALA2" s="10"/>
      <c r="ALB2" s="10"/>
      <c r="ALC2" s="10"/>
      <c r="ALD2" s="10"/>
      <c r="ALE2" s="10"/>
      <c r="ALF2" s="10"/>
      <c r="ALG2" s="10"/>
      <c r="ALH2" s="10"/>
      <c r="ALI2" s="10"/>
      <c r="ALJ2" s="10"/>
      <c r="ALK2" s="10"/>
      <c r="ALL2" s="10"/>
      <c r="ALM2" s="10"/>
      <c r="ALN2" s="10"/>
      <c r="ALO2" s="10"/>
      <c r="ALP2" s="10"/>
      <c r="ALQ2" s="10"/>
      <c r="ALR2" s="10"/>
      <c r="ALS2" s="10"/>
      <c r="ALT2" s="10"/>
      <c r="ALU2" s="10"/>
      <c r="ALV2" s="10"/>
      <c r="ALW2" s="10"/>
      <c r="ALX2" s="10"/>
      <c r="ALY2" s="10"/>
      <c r="ALZ2" s="10"/>
      <c r="AMA2" s="10"/>
      <c r="AMB2" s="10"/>
      <c r="AMC2" s="10"/>
      <c r="AMD2" s="10"/>
      <c r="AME2" s="10"/>
      <c r="AMF2" s="10"/>
      <c r="AMG2" s="10"/>
      <c r="AMH2" s="10"/>
      <c r="AMI2" s="10"/>
      <c r="AMJ2" s="10"/>
      <c r="AMK2" s="10"/>
      <c r="AML2" s="10"/>
      <c r="AMM2" s="10"/>
      <c r="AMN2" s="10"/>
      <c r="AMO2" s="10"/>
      <c r="AMP2" s="10"/>
      <c r="AMQ2" s="10"/>
      <c r="AMR2" s="10"/>
      <c r="AMS2" s="10"/>
      <c r="AMT2" s="10"/>
      <c r="AMU2" s="10"/>
      <c r="AMV2" s="10"/>
      <c r="AMW2" s="10"/>
      <c r="AMX2" s="10"/>
      <c r="AMY2" s="10"/>
      <c r="AMZ2" s="10"/>
      <c r="ANA2" s="10"/>
      <c r="ANB2" s="10"/>
      <c r="ANC2" s="10"/>
      <c r="AND2" s="10"/>
      <c r="ANE2" s="10"/>
      <c r="ANF2" s="10"/>
      <c r="ANG2" s="10"/>
      <c r="ANH2" s="10"/>
      <c r="ANI2" s="10"/>
      <c r="ANJ2" s="10"/>
      <c r="ANK2" s="10"/>
      <c r="ANL2" s="10"/>
      <c r="ANM2" s="10"/>
      <c r="ANN2" s="10"/>
      <c r="ANO2" s="10"/>
      <c r="ANP2" s="10"/>
      <c r="ANQ2" s="10"/>
      <c r="ANR2" s="10"/>
      <c r="ANS2" s="10"/>
      <c r="ANT2" s="10"/>
      <c r="ANU2" s="10"/>
      <c r="ANV2" s="10"/>
      <c r="ANW2" s="10"/>
      <c r="ANX2" s="10"/>
      <c r="ANY2" s="10"/>
      <c r="ANZ2" s="10"/>
      <c r="AOA2" s="10"/>
      <c r="AOB2" s="10"/>
      <c r="AOC2" s="10"/>
      <c r="AOD2" s="10"/>
      <c r="AOE2" s="10"/>
      <c r="AOF2" s="10"/>
      <c r="AOG2" s="10"/>
      <c r="AOH2" s="10"/>
      <c r="AOI2" s="10"/>
      <c r="AOJ2" s="10"/>
      <c r="AOK2" s="10"/>
      <c r="AOL2" s="10"/>
      <c r="AOM2" s="10"/>
      <c r="AON2" s="10"/>
      <c r="AOO2" s="10"/>
      <c r="AOP2" s="10"/>
      <c r="AOQ2" s="10"/>
      <c r="AOR2" s="10"/>
      <c r="AOS2" s="10"/>
      <c r="AOT2" s="10"/>
      <c r="AOU2" s="10"/>
      <c r="AOV2" s="10"/>
      <c r="AOW2" s="10"/>
      <c r="AOX2" s="10"/>
      <c r="AOY2" s="10"/>
      <c r="AOZ2" s="10"/>
      <c r="APA2" s="10"/>
      <c r="APB2" s="10"/>
      <c r="APC2" s="10"/>
      <c r="APD2" s="10"/>
      <c r="APE2" s="10"/>
      <c r="APF2" s="10"/>
      <c r="APG2" s="10"/>
      <c r="APH2" s="10"/>
      <c r="API2" s="10"/>
      <c r="APJ2" s="10"/>
      <c r="APK2" s="10"/>
      <c r="APL2" s="10"/>
      <c r="APM2" s="10"/>
      <c r="APN2" s="10"/>
      <c r="APO2" s="10"/>
      <c r="APP2" s="10"/>
      <c r="APQ2" s="10"/>
      <c r="APR2" s="10"/>
      <c r="APS2" s="10"/>
      <c r="APT2" s="10"/>
      <c r="APU2" s="10"/>
      <c r="APV2" s="10"/>
      <c r="APW2" s="10"/>
      <c r="APX2" s="10"/>
      <c r="APY2" s="10"/>
      <c r="APZ2" s="10"/>
      <c r="AQA2" s="10"/>
      <c r="AQB2" s="10"/>
      <c r="AQC2" s="10"/>
      <c r="AQD2" s="10"/>
      <c r="AQE2" s="10"/>
      <c r="AQF2" s="10"/>
      <c r="AQG2" s="10"/>
      <c r="AQH2" s="10"/>
      <c r="AQI2" s="10"/>
      <c r="AQJ2" s="10"/>
      <c r="AQK2" s="10"/>
      <c r="AQL2" s="10"/>
      <c r="AQM2" s="10"/>
      <c r="AQN2" s="10"/>
      <c r="AQO2" s="10"/>
      <c r="AQP2" s="10"/>
      <c r="AQQ2" s="10"/>
      <c r="AQR2" s="10"/>
      <c r="AQS2" s="10"/>
      <c r="AQT2" s="10"/>
      <c r="AQU2" s="10"/>
      <c r="AQV2" s="10"/>
      <c r="AQW2" s="10"/>
      <c r="AQX2" s="10"/>
      <c r="AQY2" s="10"/>
      <c r="AQZ2" s="10"/>
      <c r="ARA2" s="10"/>
      <c r="ARB2" s="10"/>
      <c r="ARC2" s="10"/>
      <c r="ARD2" s="10"/>
      <c r="ARE2" s="10"/>
      <c r="ARF2" s="10"/>
      <c r="ARG2" s="10"/>
      <c r="ARH2" s="10"/>
      <c r="ARI2" s="10"/>
      <c r="ARJ2" s="10"/>
      <c r="ARK2" s="10"/>
      <c r="ARL2" s="10"/>
      <c r="ARM2" s="10"/>
      <c r="ARN2" s="10"/>
      <c r="ARO2" s="10"/>
      <c r="ARP2" s="10"/>
      <c r="ARQ2" s="10"/>
      <c r="ARR2" s="10"/>
      <c r="ARS2" s="10"/>
      <c r="ART2" s="10"/>
      <c r="ARU2" s="10"/>
      <c r="ARV2" s="10"/>
      <c r="ARW2" s="10"/>
      <c r="ARX2" s="10"/>
      <c r="ARY2" s="10"/>
      <c r="ARZ2" s="10"/>
      <c r="ASA2" s="10"/>
      <c r="ASB2" s="10"/>
      <c r="ASC2" s="10"/>
      <c r="ASD2" s="10"/>
      <c r="ASE2" s="10"/>
      <c r="ASF2" s="10"/>
      <c r="ASG2" s="10"/>
      <c r="ASH2" s="10"/>
      <c r="ASI2" s="10"/>
      <c r="ASJ2" s="10"/>
      <c r="ASK2" s="10"/>
      <c r="ASL2" s="10"/>
      <c r="ASM2" s="10"/>
      <c r="ASN2" s="10"/>
      <c r="ASO2" s="10"/>
      <c r="ASP2" s="10"/>
      <c r="ASQ2" s="10"/>
      <c r="ASR2" s="10"/>
      <c r="ASS2" s="10"/>
      <c r="AST2" s="10"/>
      <c r="ASU2" s="10"/>
      <c r="ASV2" s="10"/>
      <c r="ASW2" s="10"/>
      <c r="ASX2" s="10"/>
      <c r="ASY2" s="10"/>
      <c r="ASZ2" s="10"/>
      <c r="ATA2" s="10"/>
      <c r="ATB2" s="10"/>
      <c r="ATC2" s="10"/>
      <c r="ATD2" s="10"/>
      <c r="ATE2" s="10"/>
      <c r="ATF2" s="10"/>
      <c r="ATG2" s="10"/>
      <c r="ATH2" s="10"/>
      <c r="ATI2" s="10"/>
      <c r="ATJ2" s="10"/>
      <c r="ATK2" s="10"/>
      <c r="ATL2" s="10"/>
      <c r="ATM2" s="10"/>
      <c r="ATN2" s="10"/>
      <c r="ATO2" s="10"/>
      <c r="ATP2" s="10"/>
      <c r="ATQ2" s="10"/>
      <c r="ATR2" s="10"/>
      <c r="ATS2" s="10"/>
      <c r="ATT2" s="10"/>
      <c r="ATU2" s="10"/>
      <c r="ATV2" s="10"/>
      <c r="ATW2" s="10"/>
      <c r="ATX2" s="10"/>
      <c r="ATY2" s="10"/>
      <c r="ATZ2" s="10"/>
      <c r="AUA2" s="10"/>
      <c r="AUB2" s="10"/>
      <c r="AUC2" s="10"/>
      <c r="AUD2" s="10"/>
      <c r="AUE2" s="10"/>
      <c r="AUF2" s="10"/>
      <c r="AUG2" s="10"/>
      <c r="AUH2" s="10"/>
      <c r="AUI2" s="10"/>
      <c r="AUJ2" s="10"/>
      <c r="AUK2" s="10"/>
      <c r="AUL2" s="10"/>
      <c r="AUM2" s="10"/>
      <c r="AUN2" s="10"/>
      <c r="AUO2" s="10"/>
      <c r="AUP2" s="10"/>
      <c r="AUQ2" s="10"/>
      <c r="AUR2" s="10"/>
      <c r="AUS2" s="10"/>
      <c r="AUT2" s="10"/>
      <c r="AUU2" s="10"/>
      <c r="AUV2" s="10"/>
      <c r="AUW2" s="10"/>
      <c r="AUX2" s="10"/>
      <c r="AUY2" s="10"/>
      <c r="AUZ2" s="10"/>
      <c r="AVA2" s="10"/>
      <c r="AVB2" s="10"/>
      <c r="AVC2" s="10"/>
      <c r="AVD2" s="10"/>
      <c r="AVE2" s="10"/>
      <c r="AVF2" s="10"/>
      <c r="AVG2" s="10"/>
      <c r="AVH2" s="10"/>
      <c r="AVI2" s="10"/>
      <c r="AVJ2" s="10"/>
      <c r="AVK2" s="10"/>
      <c r="AVL2" s="10"/>
      <c r="AVM2" s="10"/>
      <c r="AVN2" s="10"/>
      <c r="AVO2" s="10"/>
      <c r="AVP2" s="10"/>
      <c r="AVQ2" s="10"/>
      <c r="AVR2" s="10"/>
      <c r="AVS2" s="10"/>
      <c r="AVT2" s="10"/>
      <c r="AVU2" s="10"/>
      <c r="AVV2" s="10"/>
      <c r="AVW2" s="10"/>
      <c r="AVX2" s="10"/>
      <c r="AVY2" s="10"/>
      <c r="AVZ2" s="10"/>
      <c r="AWA2" s="10"/>
      <c r="AWB2" s="10"/>
      <c r="AWC2" s="10"/>
      <c r="AWD2" s="10"/>
      <c r="AWE2" s="10"/>
      <c r="AWF2" s="10"/>
      <c r="AWG2" s="10"/>
      <c r="AWH2" s="10"/>
      <c r="AWI2" s="10"/>
      <c r="AWJ2" s="10"/>
      <c r="AWK2" s="10"/>
      <c r="AWL2" s="10"/>
      <c r="AWM2" s="10"/>
      <c r="AWN2" s="10"/>
      <c r="AWO2" s="10"/>
      <c r="AWP2" s="10"/>
      <c r="AWQ2" s="10"/>
      <c r="AWR2" s="10"/>
      <c r="AWS2" s="10"/>
      <c r="AWT2" s="10"/>
      <c r="AWU2" s="10"/>
      <c r="AWV2" s="10"/>
      <c r="AWW2" s="10"/>
      <c r="AWX2" s="10"/>
      <c r="AWY2" s="10"/>
      <c r="AWZ2" s="10"/>
      <c r="AXA2" s="10"/>
      <c r="AXB2" s="10"/>
      <c r="AXC2" s="10"/>
      <c r="AXD2" s="10"/>
      <c r="AXE2" s="10"/>
      <c r="AXF2" s="10"/>
      <c r="AXG2" s="10"/>
      <c r="AXH2" s="10"/>
      <c r="AXI2" s="10"/>
      <c r="AXJ2" s="10"/>
      <c r="AXK2" s="10"/>
      <c r="AXL2" s="10"/>
      <c r="AXM2" s="10"/>
      <c r="AXN2" s="10"/>
      <c r="AXO2" s="10"/>
      <c r="AXP2" s="10"/>
      <c r="AXQ2" s="10"/>
      <c r="AXR2" s="10"/>
      <c r="AXS2" s="10"/>
      <c r="AXT2" s="10"/>
      <c r="AXU2" s="10"/>
      <c r="AXV2" s="10"/>
      <c r="AXW2" s="10"/>
      <c r="AXX2" s="10"/>
      <c r="AXY2" s="10"/>
      <c r="AXZ2" s="10"/>
      <c r="AYA2" s="10"/>
      <c r="AYB2" s="10"/>
      <c r="AYC2" s="10"/>
      <c r="AYD2" s="10"/>
      <c r="AYE2" s="10"/>
      <c r="AYF2" s="10"/>
      <c r="AYG2" s="10"/>
      <c r="AYH2" s="10"/>
      <c r="AYI2" s="10"/>
      <c r="AYJ2" s="10"/>
      <c r="AYK2" s="10"/>
      <c r="AYL2" s="10"/>
      <c r="AYM2" s="10"/>
      <c r="AYN2" s="10"/>
      <c r="AYO2" s="10"/>
      <c r="AYP2" s="10"/>
      <c r="AYQ2" s="10"/>
      <c r="AYR2" s="10"/>
      <c r="AYS2" s="10"/>
      <c r="AYT2" s="10"/>
      <c r="AYU2" s="10"/>
      <c r="AYV2" s="10"/>
      <c r="AYW2" s="10"/>
      <c r="AYX2" s="10"/>
      <c r="AYY2" s="10"/>
      <c r="AYZ2" s="10"/>
      <c r="AZA2" s="10"/>
      <c r="AZB2" s="10"/>
      <c r="AZC2" s="10"/>
      <c r="AZD2" s="10"/>
      <c r="AZE2" s="10"/>
      <c r="AZF2" s="10"/>
      <c r="AZG2" s="10"/>
      <c r="AZH2" s="10"/>
      <c r="AZI2" s="10"/>
      <c r="AZJ2" s="10"/>
      <c r="AZK2" s="10"/>
      <c r="AZL2" s="10"/>
      <c r="AZM2" s="10"/>
      <c r="AZN2" s="10"/>
      <c r="AZO2" s="10"/>
      <c r="AZP2" s="10"/>
      <c r="AZQ2" s="10"/>
      <c r="AZR2" s="10"/>
      <c r="AZS2" s="10"/>
      <c r="AZT2" s="10"/>
      <c r="AZU2" s="10"/>
      <c r="AZV2" s="10"/>
      <c r="AZW2" s="10"/>
      <c r="AZX2" s="10"/>
      <c r="AZY2" s="10"/>
      <c r="AZZ2" s="10"/>
      <c r="BAA2" s="10"/>
      <c r="BAB2" s="10"/>
      <c r="BAC2" s="10"/>
      <c r="BAD2" s="10"/>
      <c r="BAE2" s="10"/>
      <c r="BAF2" s="10"/>
      <c r="BAG2" s="10"/>
      <c r="BAH2" s="10"/>
      <c r="BAI2" s="10"/>
      <c r="BAJ2" s="10"/>
      <c r="BAK2" s="10"/>
      <c r="BAL2" s="10"/>
      <c r="BAM2" s="10"/>
      <c r="BAN2" s="10"/>
      <c r="BAO2" s="10"/>
      <c r="BAP2" s="10"/>
      <c r="BAQ2" s="10"/>
      <c r="BAR2" s="10"/>
      <c r="BAS2" s="10"/>
      <c r="BAT2" s="10"/>
      <c r="BAU2" s="10"/>
      <c r="BAV2" s="10"/>
      <c r="BAW2" s="10"/>
      <c r="BAX2" s="10"/>
      <c r="BAY2" s="10"/>
      <c r="BAZ2" s="10"/>
      <c r="BBA2" s="10"/>
      <c r="BBB2" s="10"/>
      <c r="BBC2" s="10"/>
      <c r="BBD2" s="10"/>
      <c r="BBE2" s="10"/>
      <c r="BBF2" s="10"/>
      <c r="BBG2" s="10"/>
      <c r="BBH2" s="10"/>
      <c r="BBI2" s="10"/>
      <c r="BBJ2" s="10"/>
      <c r="BBK2" s="10"/>
      <c r="BBL2" s="10"/>
      <c r="BBM2" s="10"/>
      <c r="BBN2" s="10"/>
      <c r="BBO2" s="10"/>
      <c r="BBP2" s="10"/>
      <c r="BBQ2" s="10"/>
      <c r="BBR2" s="10"/>
      <c r="BBS2" s="10"/>
      <c r="BBT2" s="10"/>
      <c r="BBU2" s="10"/>
      <c r="BBV2" s="10"/>
      <c r="BBW2" s="10"/>
      <c r="BBX2" s="10"/>
      <c r="BBY2" s="10"/>
      <c r="BBZ2" s="10"/>
      <c r="BCA2" s="10"/>
      <c r="BCB2" s="10"/>
      <c r="BCC2" s="10"/>
      <c r="BCD2" s="10"/>
      <c r="BCE2" s="10"/>
      <c r="BCF2" s="10"/>
      <c r="BCG2" s="10"/>
      <c r="BCH2" s="10"/>
      <c r="BCI2" s="10"/>
      <c r="BCJ2" s="10"/>
      <c r="BCK2" s="10"/>
      <c r="BCL2" s="10"/>
      <c r="BCM2" s="10"/>
      <c r="BCN2" s="10"/>
      <c r="BCO2" s="10"/>
      <c r="BCP2" s="10"/>
      <c r="BCQ2" s="10"/>
      <c r="BCR2" s="10"/>
      <c r="BCS2" s="10"/>
      <c r="BCT2" s="10"/>
      <c r="BCU2" s="10"/>
      <c r="BCV2" s="10"/>
      <c r="BCW2" s="10"/>
      <c r="BCX2" s="10"/>
      <c r="BCY2" s="10"/>
      <c r="BCZ2" s="10"/>
      <c r="BDA2" s="10"/>
      <c r="BDB2" s="10"/>
      <c r="BDC2" s="10"/>
      <c r="BDD2" s="10"/>
      <c r="BDE2" s="10"/>
      <c r="BDF2" s="10"/>
      <c r="BDG2" s="10"/>
      <c r="BDH2" s="10"/>
      <c r="BDI2" s="10"/>
      <c r="BDJ2" s="10"/>
      <c r="BDK2" s="10"/>
      <c r="BDL2" s="10"/>
      <c r="BDM2" s="10"/>
      <c r="BDN2" s="10"/>
      <c r="BDO2" s="10"/>
      <c r="BDP2" s="10"/>
      <c r="BDQ2" s="10"/>
      <c r="BDR2" s="10"/>
      <c r="BDS2" s="10"/>
      <c r="BDT2" s="10"/>
      <c r="BDU2" s="10"/>
      <c r="BDV2" s="10"/>
      <c r="BDW2" s="10"/>
      <c r="BDX2" s="10"/>
      <c r="BDY2" s="10"/>
      <c r="BDZ2" s="10"/>
      <c r="BEA2" s="10"/>
      <c r="BEB2" s="10"/>
      <c r="BEC2" s="10"/>
      <c r="BED2" s="10"/>
      <c r="BEE2" s="10"/>
      <c r="BEF2" s="10"/>
      <c r="BEG2" s="10"/>
      <c r="BEH2" s="10"/>
      <c r="BEI2" s="10"/>
      <c r="BEJ2" s="10"/>
      <c r="BEK2" s="10"/>
      <c r="BEL2" s="10"/>
      <c r="BEM2" s="10"/>
      <c r="BEN2" s="10"/>
      <c r="BEO2" s="10"/>
      <c r="BEP2" s="10"/>
      <c r="BEQ2" s="10"/>
      <c r="BER2" s="10"/>
      <c r="BES2" s="10"/>
      <c r="BET2" s="10"/>
      <c r="BEU2" s="10"/>
      <c r="BEV2" s="10"/>
      <c r="BEW2" s="10"/>
      <c r="BEX2" s="10"/>
      <c r="BEY2" s="10"/>
      <c r="BEZ2" s="10"/>
      <c r="BFA2" s="10"/>
      <c r="BFB2" s="10"/>
      <c r="BFC2" s="10"/>
      <c r="BFD2" s="10"/>
      <c r="BFE2" s="10"/>
      <c r="BFF2" s="10"/>
      <c r="BFG2" s="10"/>
      <c r="BFH2" s="10"/>
      <c r="BFI2" s="10"/>
      <c r="BFJ2" s="10"/>
      <c r="BFK2" s="10"/>
      <c r="BFL2" s="10"/>
      <c r="BFM2" s="10"/>
      <c r="BFN2" s="10"/>
      <c r="BFO2" s="10"/>
      <c r="BFP2" s="10"/>
      <c r="BFQ2" s="10"/>
      <c r="BFR2" s="10"/>
      <c r="BFS2" s="10"/>
      <c r="BFT2" s="10"/>
      <c r="BFU2" s="10"/>
      <c r="BFV2" s="10"/>
      <c r="BFW2" s="10"/>
      <c r="BFX2" s="10"/>
      <c r="BFY2" s="10"/>
      <c r="BFZ2" s="10"/>
      <c r="BGA2" s="10"/>
      <c r="BGB2" s="10"/>
      <c r="BGC2" s="10"/>
      <c r="BGD2" s="10"/>
      <c r="BGE2" s="10"/>
      <c r="BGF2" s="10"/>
      <c r="BGG2" s="10"/>
      <c r="BGH2" s="10"/>
      <c r="BGI2" s="10"/>
      <c r="BGJ2" s="10"/>
      <c r="BGK2" s="10"/>
      <c r="BGL2" s="10"/>
      <c r="BGM2" s="10"/>
      <c r="BGN2" s="10"/>
      <c r="BGO2" s="10"/>
      <c r="BGP2" s="10"/>
      <c r="BGQ2" s="10"/>
      <c r="BGR2" s="10"/>
      <c r="BGS2" s="10"/>
      <c r="BGT2" s="10"/>
      <c r="BGU2" s="10"/>
      <c r="BGV2" s="10"/>
      <c r="BGW2" s="10"/>
      <c r="BGX2" s="10"/>
      <c r="BGY2" s="10"/>
      <c r="BGZ2" s="10"/>
      <c r="BHA2" s="10"/>
      <c r="BHB2" s="10"/>
      <c r="BHC2" s="10"/>
      <c r="BHD2" s="10"/>
      <c r="BHE2" s="10"/>
      <c r="BHF2" s="10"/>
      <c r="BHG2" s="10"/>
      <c r="BHH2" s="10"/>
      <c r="BHI2" s="10"/>
      <c r="BHJ2" s="10"/>
      <c r="BHK2" s="10"/>
      <c r="BHL2" s="10"/>
      <c r="BHM2" s="10"/>
      <c r="BHN2" s="10"/>
      <c r="BHO2" s="10"/>
      <c r="BHP2" s="10"/>
      <c r="BHQ2" s="10"/>
      <c r="BHR2" s="10"/>
      <c r="BHS2" s="10"/>
      <c r="BHT2" s="10"/>
      <c r="BHU2" s="10"/>
      <c r="BHV2" s="10"/>
      <c r="BHW2" s="10"/>
      <c r="BHX2" s="10"/>
      <c r="BHY2" s="10"/>
      <c r="BHZ2" s="10"/>
      <c r="BIA2" s="10"/>
      <c r="BIB2" s="10"/>
      <c r="BIC2" s="10"/>
      <c r="BID2" s="10"/>
      <c r="BIE2" s="10"/>
      <c r="BIF2" s="10"/>
      <c r="BIG2" s="10"/>
      <c r="BIH2" s="10"/>
      <c r="BII2" s="10"/>
      <c r="BIJ2" s="10"/>
      <c r="BIK2" s="10"/>
      <c r="BIL2" s="10"/>
      <c r="BIM2" s="10"/>
      <c r="BIN2" s="10"/>
      <c r="BIO2" s="10"/>
      <c r="BIP2" s="10"/>
      <c r="BIQ2" s="10"/>
      <c r="BIR2" s="10"/>
      <c r="BIS2" s="10"/>
      <c r="BIT2" s="10"/>
      <c r="BIU2" s="10"/>
      <c r="BIV2" s="10"/>
      <c r="BIW2" s="10"/>
      <c r="BIX2" s="10"/>
      <c r="BIY2" s="10"/>
      <c r="BIZ2" s="10"/>
      <c r="BJA2" s="10"/>
      <c r="BJB2" s="10"/>
      <c r="BJC2" s="10"/>
      <c r="BJD2" s="10"/>
      <c r="BJE2" s="10"/>
      <c r="BJF2" s="10"/>
      <c r="BJG2" s="10"/>
      <c r="BJH2" s="10"/>
      <c r="BJI2" s="10"/>
      <c r="BJJ2" s="10"/>
      <c r="BJK2" s="10"/>
      <c r="BJL2" s="10"/>
      <c r="BJM2" s="10"/>
      <c r="BJN2" s="10"/>
      <c r="BJO2" s="10"/>
      <c r="BJP2" s="10"/>
      <c r="BJQ2" s="10"/>
      <c r="BJR2" s="10"/>
      <c r="BJS2" s="10"/>
      <c r="BJT2" s="10"/>
      <c r="BJU2" s="10"/>
      <c r="BJV2" s="10"/>
      <c r="BJW2" s="10"/>
      <c r="BJX2" s="10"/>
      <c r="BJY2" s="10"/>
      <c r="BJZ2" s="10"/>
      <c r="BKA2" s="10"/>
      <c r="BKB2" s="10"/>
      <c r="BKC2" s="10"/>
      <c r="BKD2" s="10"/>
      <c r="BKE2" s="10"/>
      <c r="BKF2" s="10"/>
      <c r="BKG2" s="10"/>
      <c r="BKH2" s="10"/>
      <c r="BKI2" s="10"/>
      <c r="BKJ2" s="10"/>
      <c r="BKK2" s="10"/>
      <c r="BKL2" s="10"/>
      <c r="BKM2" s="10"/>
      <c r="BKN2" s="10"/>
      <c r="BKO2" s="10"/>
      <c r="BKP2" s="10"/>
      <c r="BKQ2" s="10"/>
      <c r="BKR2" s="10"/>
      <c r="BKS2" s="10"/>
      <c r="BKT2" s="10"/>
      <c r="BKU2" s="10"/>
      <c r="BKV2" s="10"/>
      <c r="BKW2" s="10"/>
      <c r="BKX2" s="10"/>
      <c r="BKY2" s="10"/>
      <c r="BKZ2" s="10"/>
      <c r="BLA2" s="10"/>
      <c r="BLB2" s="10"/>
      <c r="BLC2" s="10"/>
      <c r="BLD2" s="10"/>
      <c r="BLE2" s="10"/>
      <c r="BLF2" s="10"/>
      <c r="BLG2" s="10"/>
      <c r="BLH2" s="10"/>
      <c r="BLI2" s="10"/>
      <c r="BLJ2" s="10"/>
      <c r="BLK2" s="10"/>
      <c r="BLL2" s="10"/>
      <c r="BLM2" s="10"/>
      <c r="BLN2" s="10"/>
      <c r="BLO2" s="10"/>
      <c r="BLP2" s="10"/>
      <c r="BLQ2" s="10"/>
      <c r="BLR2" s="10"/>
      <c r="BLS2" s="10"/>
      <c r="BLT2" s="10"/>
      <c r="BLU2" s="10"/>
      <c r="BLV2" s="10"/>
      <c r="BLW2" s="10"/>
      <c r="BLX2" s="10"/>
      <c r="BLY2" s="10"/>
      <c r="BLZ2" s="10"/>
      <c r="BMA2" s="10"/>
      <c r="BMB2" s="10"/>
      <c r="BMC2" s="10"/>
      <c r="BMD2" s="10"/>
      <c r="BME2" s="10"/>
      <c r="BMF2" s="10"/>
      <c r="BMG2" s="10"/>
      <c r="BMH2" s="10"/>
      <c r="BMI2" s="10"/>
      <c r="BMJ2" s="10"/>
      <c r="BMK2" s="10"/>
      <c r="BML2" s="10"/>
      <c r="BMM2" s="10"/>
      <c r="BMN2" s="10"/>
      <c r="BMO2" s="10"/>
      <c r="BMP2" s="10"/>
      <c r="BMQ2" s="10"/>
      <c r="BMR2" s="10"/>
      <c r="BMS2" s="10"/>
      <c r="BMT2" s="10"/>
      <c r="BMU2" s="10"/>
      <c r="BMV2" s="10"/>
      <c r="BMW2" s="10"/>
      <c r="BMX2" s="10"/>
      <c r="BMY2" s="10"/>
      <c r="BMZ2" s="10"/>
      <c r="BNA2" s="10"/>
      <c r="BNB2" s="10"/>
      <c r="BNC2" s="10"/>
      <c r="BND2" s="10"/>
      <c r="BNE2" s="10"/>
      <c r="BNF2" s="10"/>
      <c r="BNG2" s="10"/>
      <c r="BNH2" s="10"/>
      <c r="BNI2" s="10"/>
      <c r="BNJ2" s="10"/>
      <c r="BNK2" s="10"/>
      <c r="BNL2" s="10"/>
      <c r="BNM2" s="10"/>
      <c r="BNN2" s="10"/>
      <c r="BNO2" s="10"/>
      <c r="BNP2" s="10"/>
      <c r="BNQ2" s="10"/>
      <c r="BNR2" s="10"/>
      <c r="BNS2" s="10"/>
      <c r="BNT2" s="10"/>
      <c r="BNU2" s="10"/>
      <c r="BNV2" s="10"/>
      <c r="BNW2" s="10"/>
      <c r="BNX2" s="10"/>
      <c r="BNY2" s="10"/>
      <c r="BNZ2" s="10"/>
      <c r="BOA2" s="10"/>
      <c r="BOB2" s="10"/>
      <c r="BOC2" s="10"/>
      <c r="BOD2" s="10"/>
      <c r="BOE2" s="10"/>
      <c r="BOF2" s="10"/>
      <c r="BOG2" s="10"/>
      <c r="BOH2" s="10"/>
      <c r="BOI2" s="10"/>
      <c r="BOJ2" s="10"/>
      <c r="BOK2" s="10"/>
      <c r="BOL2" s="10"/>
      <c r="BOM2" s="10"/>
      <c r="BON2" s="10"/>
      <c r="BOO2" s="10"/>
      <c r="BOP2" s="10"/>
      <c r="BOQ2" s="10"/>
      <c r="BOR2" s="10"/>
      <c r="BOS2" s="10"/>
      <c r="BOT2" s="10"/>
      <c r="BOU2" s="10"/>
      <c r="BOV2" s="10"/>
      <c r="BOW2" s="10"/>
      <c r="BOX2" s="10"/>
      <c r="BOY2" s="10"/>
      <c r="BOZ2" s="10"/>
      <c r="BPA2" s="10"/>
      <c r="BPB2" s="10"/>
      <c r="BPC2" s="10"/>
      <c r="BPD2" s="10"/>
      <c r="BPE2" s="10"/>
      <c r="BPF2" s="10"/>
      <c r="BPG2" s="10"/>
      <c r="BPH2" s="10"/>
      <c r="BPI2" s="10"/>
      <c r="BPJ2" s="10"/>
      <c r="BPK2" s="10"/>
      <c r="BPL2" s="10"/>
      <c r="BPM2" s="10"/>
      <c r="BPN2" s="10"/>
      <c r="BPO2" s="10"/>
      <c r="BPP2" s="10"/>
      <c r="BPQ2" s="10"/>
      <c r="BPR2" s="10"/>
      <c r="BPS2" s="10"/>
      <c r="BPT2" s="10"/>
      <c r="BPU2" s="10"/>
      <c r="BPV2" s="10"/>
      <c r="BPW2" s="10"/>
      <c r="BPX2" s="10"/>
      <c r="BPY2" s="10"/>
      <c r="BPZ2" s="10"/>
      <c r="BQA2" s="10"/>
      <c r="BQB2" s="10"/>
      <c r="BQC2" s="10"/>
      <c r="BQD2" s="10"/>
      <c r="BQE2" s="10"/>
      <c r="BQF2" s="10"/>
      <c r="BQG2" s="10"/>
      <c r="BQH2" s="10"/>
      <c r="BQI2" s="10"/>
      <c r="BQJ2" s="10"/>
      <c r="BQK2" s="10"/>
      <c r="BQL2" s="10"/>
      <c r="BQM2" s="10"/>
      <c r="BQN2" s="10"/>
      <c r="BQO2" s="10"/>
      <c r="BQP2" s="10"/>
      <c r="BQQ2" s="10"/>
      <c r="BQR2" s="10"/>
      <c r="BQS2" s="10"/>
      <c r="BQT2" s="10"/>
      <c r="BQU2" s="10"/>
      <c r="BQV2" s="10"/>
      <c r="BQW2" s="10"/>
      <c r="BQX2" s="10"/>
      <c r="BQY2" s="10"/>
      <c r="BQZ2" s="10"/>
      <c r="BRA2" s="10"/>
      <c r="BRB2" s="10"/>
      <c r="BRC2" s="10"/>
      <c r="BRD2" s="10"/>
      <c r="BRE2" s="10"/>
      <c r="BRF2" s="10"/>
      <c r="BRG2" s="10"/>
      <c r="BRH2" s="10"/>
      <c r="BRI2" s="10"/>
      <c r="BRJ2" s="10"/>
      <c r="BRK2" s="10"/>
      <c r="BRL2" s="10"/>
      <c r="BRM2" s="10"/>
      <c r="BRN2" s="10"/>
      <c r="BRO2" s="10"/>
      <c r="BRP2" s="10"/>
      <c r="BRQ2" s="10"/>
      <c r="BRR2" s="10"/>
      <c r="BRS2" s="10"/>
      <c r="BRT2" s="10"/>
      <c r="BRU2" s="10"/>
      <c r="BRV2" s="10"/>
      <c r="BRW2" s="10"/>
      <c r="BRX2" s="10"/>
      <c r="BRY2" s="10"/>
      <c r="BRZ2" s="10"/>
      <c r="BSA2" s="10"/>
      <c r="BSB2" s="10"/>
      <c r="BSC2" s="10"/>
      <c r="BSD2" s="10"/>
      <c r="BSE2" s="10"/>
      <c r="BSF2" s="10"/>
      <c r="BSG2" s="10"/>
      <c r="BSH2" s="10"/>
      <c r="BSI2" s="10"/>
      <c r="BSJ2" s="10"/>
      <c r="BSK2" s="10"/>
      <c r="BSL2" s="10"/>
      <c r="BSM2" s="10"/>
      <c r="BSN2" s="10"/>
      <c r="BSO2" s="10"/>
      <c r="BSP2" s="10"/>
      <c r="BSQ2" s="10"/>
      <c r="BSR2" s="10"/>
      <c r="BSS2" s="10"/>
      <c r="BST2" s="10"/>
      <c r="BSU2" s="10"/>
      <c r="BSV2" s="10"/>
      <c r="BSW2" s="10"/>
      <c r="BSX2" s="10"/>
      <c r="BSY2" s="10"/>
      <c r="BSZ2" s="10"/>
      <c r="BTA2" s="10"/>
      <c r="BTB2" s="10"/>
      <c r="BTC2" s="10"/>
      <c r="BTD2" s="10"/>
      <c r="BTE2" s="10"/>
      <c r="BTF2" s="10"/>
      <c r="BTG2" s="10"/>
      <c r="BTH2" s="10"/>
      <c r="BTI2" s="10"/>
      <c r="BTJ2" s="10"/>
      <c r="BTK2" s="10"/>
      <c r="BTL2" s="10"/>
      <c r="BTM2" s="10"/>
      <c r="BTN2" s="10"/>
      <c r="BTO2" s="10"/>
      <c r="BTP2" s="10"/>
      <c r="BTQ2" s="10"/>
      <c r="BTR2" s="10"/>
      <c r="BTS2" s="10"/>
      <c r="BTT2" s="10"/>
      <c r="BTU2" s="10"/>
      <c r="BTV2" s="10"/>
      <c r="BTW2" s="10"/>
      <c r="BTX2" s="10"/>
      <c r="BTY2" s="10"/>
      <c r="BTZ2" s="10"/>
      <c r="BUA2" s="10"/>
      <c r="BUB2" s="10"/>
      <c r="BUC2" s="10"/>
      <c r="BUD2" s="10"/>
      <c r="BUE2" s="10"/>
      <c r="BUF2" s="10"/>
      <c r="BUG2" s="10"/>
      <c r="BUH2" s="10"/>
      <c r="BUI2" s="10"/>
      <c r="BUJ2" s="10"/>
      <c r="BUK2" s="10"/>
      <c r="BUL2" s="10"/>
      <c r="BUM2" s="10"/>
      <c r="BUN2" s="10"/>
      <c r="BUO2" s="10"/>
      <c r="BUP2" s="10"/>
      <c r="BUQ2" s="10"/>
      <c r="BUR2" s="10"/>
      <c r="BUS2" s="10"/>
      <c r="BUT2" s="10"/>
      <c r="BUU2" s="10"/>
      <c r="BUV2" s="10"/>
      <c r="BUW2" s="10"/>
      <c r="BUX2" s="10"/>
      <c r="BUY2" s="10"/>
      <c r="BUZ2" s="10"/>
      <c r="BVA2" s="10"/>
      <c r="BVB2" s="10"/>
      <c r="BVC2" s="10"/>
      <c r="BVD2" s="10"/>
      <c r="BVE2" s="10"/>
      <c r="BVF2" s="10"/>
      <c r="BVG2" s="10"/>
      <c r="BVH2" s="10"/>
      <c r="BVI2" s="10"/>
      <c r="BVJ2" s="10"/>
      <c r="BVK2" s="10"/>
      <c r="BVL2" s="10"/>
      <c r="BVM2" s="10"/>
      <c r="BVN2" s="10"/>
      <c r="BVO2" s="10"/>
      <c r="BVP2" s="10"/>
      <c r="BVQ2" s="10"/>
      <c r="BVR2" s="10"/>
      <c r="BVS2" s="10"/>
      <c r="BVT2" s="10"/>
      <c r="BVU2" s="10"/>
      <c r="BVV2" s="10"/>
      <c r="BVW2" s="10"/>
      <c r="BVX2" s="10"/>
      <c r="BVY2" s="10"/>
      <c r="BVZ2" s="10"/>
      <c r="BWA2" s="10"/>
      <c r="BWB2" s="10"/>
      <c r="BWC2" s="10"/>
      <c r="BWD2" s="10"/>
      <c r="BWE2" s="10"/>
      <c r="BWF2" s="10"/>
      <c r="BWG2" s="10"/>
      <c r="BWH2" s="10"/>
      <c r="BWI2" s="10"/>
      <c r="BWJ2" s="10"/>
      <c r="BWK2" s="10"/>
      <c r="BWL2" s="10"/>
      <c r="BWM2" s="10"/>
      <c r="BWN2" s="10"/>
      <c r="BWO2" s="10"/>
      <c r="BWP2" s="10"/>
      <c r="BWQ2" s="10"/>
      <c r="BWR2" s="10"/>
      <c r="BWS2" s="10"/>
      <c r="BWT2" s="10"/>
      <c r="BWU2" s="10"/>
      <c r="BWV2" s="10"/>
      <c r="BWW2" s="10"/>
      <c r="BWX2" s="10"/>
      <c r="BWY2" s="10"/>
      <c r="BWZ2" s="10"/>
      <c r="BXA2" s="10"/>
      <c r="BXB2" s="10"/>
      <c r="BXC2" s="10"/>
      <c r="BXD2" s="10"/>
      <c r="BXE2" s="10"/>
      <c r="BXF2" s="10"/>
      <c r="BXG2" s="10"/>
      <c r="BXH2" s="10"/>
      <c r="BXI2" s="10"/>
      <c r="BXJ2" s="10"/>
      <c r="BXK2" s="10"/>
      <c r="BXL2" s="10"/>
      <c r="BXM2" s="10"/>
      <c r="BXN2" s="10"/>
      <c r="BXO2" s="10"/>
      <c r="BXP2" s="10"/>
      <c r="BXQ2" s="10"/>
      <c r="BXR2" s="10"/>
      <c r="BXS2" s="10"/>
      <c r="BXT2" s="10"/>
      <c r="BXU2" s="10"/>
      <c r="BXV2" s="10"/>
      <c r="BXW2" s="10"/>
      <c r="BXX2" s="10"/>
      <c r="BXY2" s="10"/>
      <c r="BXZ2" s="10"/>
      <c r="BYA2" s="10"/>
      <c r="BYB2" s="10"/>
      <c r="BYC2" s="10"/>
      <c r="BYD2" s="10"/>
      <c r="BYE2" s="10"/>
      <c r="BYF2" s="10"/>
      <c r="BYG2" s="10"/>
      <c r="BYH2" s="10"/>
      <c r="BYI2" s="10"/>
      <c r="BYJ2" s="10"/>
      <c r="BYK2" s="10"/>
      <c r="BYL2" s="10"/>
      <c r="BYM2" s="10"/>
      <c r="BYN2" s="10"/>
      <c r="BYO2" s="10"/>
      <c r="BYP2" s="10"/>
      <c r="BYQ2" s="10"/>
      <c r="BYR2" s="10"/>
      <c r="BYS2" s="10"/>
      <c r="BYT2" s="10"/>
      <c r="BYU2" s="10"/>
      <c r="BYV2" s="10"/>
      <c r="BYW2" s="10"/>
      <c r="BYX2" s="10"/>
      <c r="BYY2" s="10"/>
      <c r="BYZ2" s="10"/>
      <c r="BZA2" s="10"/>
      <c r="BZB2" s="10"/>
      <c r="BZC2" s="10"/>
      <c r="BZD2" s="10"/>
      <c r="BZE2" s="10"/>
      <c r="BZF2" s="10"/>
      <c r="BZG2" s="10"/>
      <c r="BZH2" s="10"/>
      <c r="BZI2" s="10"/>
      <c r="BZJ2" s="10"/>
      <c r="BZK2" s="10"/>
      <c r="BZL2" s="10"/>
      <c r="BZM2" s="10"/>
      <c r="BZN2" s="10"/>
      <c r="BZO2" s="10"/>
      <c r="BZP2" s="10"/>
      <c r="BZQ2" s="10"/>
      <c r="BZR2" s="10"/>
      <c r="BZS2" s="10"/>
      <c r="BZT2" s="10"/>
      <c r="BZU2" s="10"/>
      <c r="BZV2" s="10"/>
      <c r="BZW2" s="10"/>
      <c r="BZX2" s="10"/>
      <c r="BZY2" s="10"/>
      <c r="BZZ2" s="10"/>
      <c r="CAA2" s="10"/>
      <c r="CAB2" s="10"/>
      <c r="CAC2" s="10"/>
      <c r="CAD2" s="10"/>
      <c r="CAE2" s="10"/>
      <c r="CAF2" s="10"/>
      <c r="CAG2" s="10"/>
      <c r="CAH2" s="10"/>
      <c r="CAI2" s="10"/>
      <c r="CAJ2" s="10"/>
      <c r="CAK2" s="10"/>
      <c r="CAL2" s="10"/>
      <c r="CAM2" s="10"/>
      <c r="CAN2" s="10"/>
      <c r="CAO2" s="10"/>
      <c r="CAP2" s="10"/>
      <c r="CAQ2" s="10"/>
      <c r="CAR2" s="10"/>
      <c r="CAS2" s="10"/>
      <c r="CAT2" s="10"/>
      <c r="CAU2" s="10"/>
      <c r="CAV2" s="10"/>
      <c r="CAW2" s="10"/>
      <c r="CAX2" s="10"/>
      <c r="CAY2" s="10"/>
      <c r="CAZ2" s="10"/>
      <c r="CBA2" s="10"/>
      <c r="CBB2" s="10"/>
      <c r="CBC2" s="10"/>
      <c r="CBD2" s="10"/>
      <c r="CBE2" s="10"/>
      <c r="CBF2" s="10"/>
      <c r="CBG2" s="10"/>
      <c r="CBH2" s="10"/>
      <c r="CBI2" s="10"/>
      <c r="CBJ2" s="10"/>
      <c r="CBK2" s="10"/>
      <c r="CBL2" s="10"/>
      <c r="CBM2" s="10"/>
      <c r="CBN2" s="10"/>
      <c r="CBO2" s="10"/>
      <c r="CBP2" s="10"/>
      <c r="CBQ2" s="10"/>
      <c r="CBR2" s="10"/>
      <c r="CBS2" s="10"/>
      <c r="CBT2" s="10"/>
      <c r="CBU2" s="10"/>
      <c r="CBV2" s="10"/>
      <c r="CBW2" s="10"/>
      <c r="CBX2" s="10"/>
      <c r="CBY2" s="10"/>
      <c r="CBZ2" s="10"/>
      <c r="CCA2" s="10"/>
      <c r="CCB2" s="10"/>
      <c r="CCC2" s="10"/>
      <c r="CCD2" s="10"/>
      <c r="CCE2" s="10"/>
      <c r="CCF2" s="10"/>
      <c r="CCG2" s="10"/>
      <c r="CCH2" s="10"/>
      <c r="CCI2" s="10"/>
      <c r="CCJ2" s="10"/>
      <c r="CCK2" s="10"/>
      <c r="CCL2" s="10"/>
      <c r="CCM2" s="10"/>
      <c r="CCN2" s="10"/>
      <c r="CCO2" s="10"/>
      <c r="CCP2" s="10"/>
      <c r="CCQ2" s="10"/>
      <c r="CCR2" s="10"/>
      <c r="CCS2" s="10"/>
      <c r="CCT2" s="10"/>
      <c r="CCU2" s="10"/>
      <c r="CCV2" s="10"/>
      <c r="CCW2" s="10"/>
      <c r="CCX2" s="10"/>
      <c r="CCY2" s="10"/>
      <c r="CCZ2" s="10"/>
      <c r="CDA2" s="10"/>
      <c r="CDB2" s="10"/>
      <c r="CDC2" s="10"/>
      <c r="CDD2" s="10"/>
      <c r="CDE2" s="10"/>
      <c r="CDF2" s="10"/>
      <c r="CDG2" s="10"/>
      <c r="CDH2" s="10"/>
      <c r="CDI2" s="10"/>
      <c r="CDJ2" s="10"/>
      <c r="CDK2" s="10"/>
      <c r="CDL2" s="10"/>
      <c r="CDM2" s="10"/>
      <c r="CDN2" s="10"/>
      <c r="CDO2" s="10"/>
      <c r="CDP2" s="10"/>
      <c r="CDQ2" s="10"/>
      <c r="CDR2" s="10"/>
      <c r="CDS2" s="10"/>
      <c r="CDT2" s="10"/>
      <c r="CDU2" s="10"/>
      <c r="CDV2" s="10"/>
      <c r="CDW2" s="10"/>
      <c r="CDX2" s="10"/>
      <c r="CDY2" s="10"/>
      <c r="CDZ2" s="10"/>
      <c r="CEA2" s="10"/>
      <c r="CEB2" s="10"/>
      <c r="CEC2" s="10"/>
      <c r="CED2" s="10"/>
      <c r="CEE2" s="10"/>
      <c r="CEF2" s="10"/>
      <c r="CEG2" s="10"/>
      <c r="CEH2" s="10"/>
      <c r="CEI2" s="10"/>
      <c r="CEJ2" s="10"/>
      <c r="CEK2" s="10"/>
      <c r="CEL2" s="10"/>
      <c r="CEM2" s="10"/>
      <c r="CEN2" s="10"/>
      <c r="CEO2" s="10"/>
      <c r="CEP2" s="10"/>
      <c r="CEQ2" s="10"/>
      <c r="CER2" s="10"/>
      <c r="CES2" s="10"/>
      <c r="CET2" s="10"/>
      <c r="CEU2" s="10"/>
      <c r="CEV2" s="10"/>
      <c r="CEW2" s="10"/>
      <c r="CEX2" s="10"/>
      <c r="CEY2" s="10"/>
      <c r="CEZ2" s="10"/>
      <c r="CFA2" s="10"/>
      <c r="CFB2" s="10"/>
      <c r="CFC2" s="10"/>
      <c r="CFD2" s="10"/>
      <c r="CFE2" s="10"/>
      <c r="CFF2" s="10"/>
      <c r="CFG2" s="10"/>
      <c r="CFH2" s="10"/>
      <c r="CFI2" s="10"/>
      <c r="CFJ2" s="10"/>
      <c r="CFK2" s="10"/>
      <c r="CFL2" s="10"/>
      <c r="CFM2" s="10"/>
      <c r="CFN2" s="10"/>
      <c r="CFO2" s="10"/>
      <c r="CFP2" s="10"/>
      <c r="CFQ2" s="10"/>
      <c r="CFR2" s="10"/>
      <c r="CFS2" s="10"/>
      <c r="CFT2" s="10"/>
      <c r="CFU2" s="10"/>
      <c r="CFV2" s="10"/>
      <c r="CFW2" s="10"/>
      <c r="CFX2" s="10"/>
      <c r="CFY2" s="10"/>
      <c r="CFZ2" s="10"/>
      <c r="CGA2" s="10"/>
      <c r="CGB2" s="10"/>
      <c r="CGC2" s="10"/>
      <c r="CGD2" s="10"/>
      <c r="CGE2" s="10"/>
      <c r="CGF2" s="10"/>
      <c r="CGG2" s="10"/>
      <c r="CGH2" s="10"/>
      <c r="CGI2" s="10"/>
      <c r="CGJ2" s="10"/>
      <c r="CGK2" s="10"/>
      <c r="CGL2" s="10"/>
      <c r="CGM2" s="10"/>
      <c r="CGN2" s="10"/>
      <c r="CGO2" s="10"/>
      <c r="CGP2" s="10"/>
      <c r="CGQ2" s="10"/>
      <c r="CGR2" s="10"/>
      <c r="CGS2" s="10"/>
      <c r="CGT2" s="10"/>
      <c r="CGU2" s="10"/>
      <c r="CGV2" s="10"/>
      <c r="CGW2" s="10"/>
      <c r="CGX2" s="10"/>
      <c r="CGY2" s="10"/>
      <c r="CGZ2" s="10"/>
      <c r="CHA2" s="10"/>
      <c r="CHB2" s="10"/>
      <c r="CHC2" s="10"/>
      <c r="CHD2" s="10"/>
      <c r="CHE2" s="10"/>
      <c r="CHF2" s="10"/>
      <c r="CHG2" s="10"/>
      <c r="CHH2" s="10"/>
      <c r="CHI2" s="10"/>
      <c r="CHJ2" s="10"/>
      <c r="CHK2" s="10"/>
      <c r="CHL2" s="10"/>
      <c r="CHM2" s="10"/>
      <c r="CHN2" s="10"/>
      <c r="CHO2" s="10"/>
      <c r="CHP2" s="10"/>
      <c r="CHQ2" s="10"/>
      <c r="CHR2" s="10"/>
      <c r="CHS2" s="10"/>
      <c r="CHT2" s="10"/>
      <c r="CHU2" s="10"/>
      <c r="CHV2" s="10"/>
      <c r="CHW2" s="10"/>
      <c r="CHX2" s="10"/>
      <c r="CHY2" s="10"/>
      <c r="CHZ2" s="10"/>
      <c r="CIA2" s="10"/>
      <c r="CIB2" s="10"/>
      <c r="CIC2" s="10"/>
      <c r="CID2" s="10"/>
      <c r="CIE2" s="10"/>
      <c r="CIF2" s="10"/>
      <c r="CIG2" s="10"/>
      <c r="CIH2" s="10"/>
      <c r="CII2" s="10"/>
      <c r="CIJ2" s="10"/>
      <c r="CIK2" s="10"/>
      <c r="CIL2" s="10"/>
      <c r="CIM2" s="10"/>
      <c r="CIN2" s="10"/>
      <c r="CIO2" s="10"/>
      <c r="CIP2" s="10"/>
      <c r="CIQ2" s="10"/>
      <c r="CIR2" s="10"/>
      <c r="CIS2" s="10"/>
      <c r="CIT2" s="10"/>
      <c r="CIU2" s="10"/>
      <c r="CIV2" s="10"/>
      <c r="CIW2" s="10"/>
      <c r="CIX2" s="10"/>
      <c r="CIY2" s="10"/>
      <c r="CIZ2" s="10"/>
      <c r="CJA2" s="10"/>
      <c r="CJB2" s="10"/>
      <c r="CJC2" s="10"/>
      <c r="CJD2" s="10"/>
      <c r="CJE2" s="10"/>
      <c r="CJF2" s="10"/>
      <c r="CJG2" s="10"/>
      <c r="CJH2" s="10"/>
      <c r="CJI2" s="10"/>
      <c r="CJJ2" s="10"/>
      <c r="CJK2" s="10"/>
      <c r="CJL2" s="10"/>
      <c r="CJM2" s="10"/>
      <c r="CJN2" s="10"/>
      <c r="CJO2" s="10"/>
      <c r="CJP2" s="10"/>
      <c r="CJQ2" s="10"/>
      <c r="CJR2" s="10"/>
      <c r="CJS2" s="10"/>
      <c r="CJT2" s="10"/>
      <c r="CJU2" s="10"/>
      <c r="CJV2" s="10"/>
      <c r="CJW2" s="10"/>
      <c r="CJX2" s="10"/>
      <c r="CJY2" s="10"/>
      <c r="CJZ2" s="10"/>
      <c r="CKA2" s="10"/>
      <c r="CKB2" s="10"/>
      <c r="CKC2" s="10"/>
      <c r="CKD2" s="10"/>
      <c r="CKE2" s="10"/>
      <c r="CKF2" s="10"/>
      <c r="CKG2" s="10"/>
      <c r="CKH2" s="10"/>
      <c r="CKI2" s="10"/>
      <c r="CKJ2" s="10"/>
      <c r="CKK2" s="10"/>
      <c r="CKL2" s="10"/>
      <c r="CKM2" s="10"/>
      <c r="CKN2" s="10"/>
      <c r="CKO2" s="10"/>
      <c r="CKP2" s="10"/>
      <c r="CKQ2" s="10"/>
      <c r="CKR2" s="10"/>
      <c r="CKS2" s="10"/>
      <c r="CKT2" s="10"/>
      <c r="CKU2" s="10"/>
      <c r="CKV2" s="10"/>
      <c r="CKW2" s="10"/>
      <c r="CKX2" s="10"/>
      <c r="CKY2" s="10"/>
      <c r="CKZ2" s="10"/>
      <c r="CLA2" s="10"/>
      <c r="CLB2" s="10"/>
      <c r="CLC2" s="10"/>
      <c r="CLD2" s="10"/>
      <c r="CLE2" s="10"/>
      <c r="CLF2" s="10"/>
      <c r="CLG2" s="10"/>
      <c r="CLH2" s="10"/>
      <c r="CLI2" s="10"/>
      <c r="CLJ2" s="10"/>
      <c r="CLK2" s="10"/>
      <c r="CLL2" s="10"/>
      <c r="CLM2" s="10"/>
      <c r="CLN2" s="10"/>
      <c r="CLO2" s="10"/>
      <c r="CLP2" s="10"/>
      <c r="CLQ2" s="10"/>
      <c r="CLR2" s="10"/>
      <c r="CLS2" s="10"/>
      <c r="CLT2" s="10"/>
      <c r="CLU2" s="10"/>
      <c r="CLV2" s="10"/>
      <c r="CLW2" s="10"/>
      <c r="CLX2" s="10"/>
      <c r="CLY2" s="10"/>
      <c r="CLZ2" s="10"/>
      <c r="CMA2" s="10"/>
      <c r="CMB2" s="10"/>
      <c r="CMC2" s="10"/>
      <c r="CMD2" s="10"/>
      <c r="CME2" s="10"/>
      <c r="CMF2" s="10"/>
      <c r="CMG2" s="10"/>
      <c r="CMH2" s="10"/>
      <c r="CMI2" s="10"/>
      <c r="CMJ2" s="10"/>
      <c r="CMK2" s="10"/>
      <c r="CML2" s="10"/>
      <c r="CMM2" s="10"/>
      <c r="CMN2" s="10"/>
      <c r="CMO2" s="10"/>
      <c r="CMP2" s="10"/>
      <c r="CMQ2" s="10"/>
      <c r="CMR2" s="10"/>
      <c r="CMS2" s="10"/>
      <c r="CMT2" s="10"/>
      <c r="CMU2" s="10"/>
      <c r="CMV2" s="10"/>
      <c r="CMW2" s="10"/>
      <c r="CMX2" s="10"/>
      <c r="CMY2" s="10"/>
      <c r="CMZ2" s="10"/>
      <c r="CNA2" s="10"/>
      <c r="CNB2" s="10"/>
      <c r="CNC2" s="10"/>
      <c r="CND2" s="10"/>
      <c r="CNE2" s="10"/>
      <c r="CNF2" s="10"/>
      <c r="CNG2" s="10"/>
      <c r="CNH2" s="10"/>
      <c r="CNI2" s="10"/>
      <c r="CNJ2" s="10"/>
      <c r="CNK2" s="10"/>
      <c r="CNL2" s="10"/>
      <c r="CNM2" s="10"/>
      <c r="CNN2" s="10"/>
      <c r="CNO2" s="10"/>
      <c r="CNP2" s="10"/>
      <c r="CNQ2" s="10"/>
      <c r="CNR2" s="10"/>
      <c r="CNS2" s="10"/>
      <c r="CNT2" s="10"/>
      <c r="CNU2" s="10"/>
      <c r="CNV2" s="10"/>
      <c r="CNW2" s="10"/>
      <c r="CNX2" s="10"/>
      <c r="CNY2" s="10"/>
      <c r="CNZ2" s="10"/>
      <c r="COA2" s="10"/>
      <c r="COB2" s="10"/>
      <c r="COC2" s="10"/>
      <c r="COD2" s="10"/>
      <c r="COE2" s="10"/>
      <c r="COF2" s="10"/>
      <c r="COG2" s="10"/>
      <c r="COH2" s="10"/>
      <c r="COI2" s="10"/>
      <c r="COJ2" s="10"/>
      <c r="COK2" s="10"/>
      <c r="COL2" s="10"/>
      <c r="COM2" s="10"/>
      <c r="CON2" s="10"/>
      <c r="COO2" s="10"/>
      <c r="COP2" s="10"/>
      <c r="COQ2" s="10"/>
      <c r="COR2" s="10"/>
      <c r="COS2" s="10"/>
      <c r="COT2" s="10"/>
      <c r="COU2" s="10"/>
      <c r="COV2" s="10"/>
      <c r="COW2" s="10"/>
      <c r="COX2" s="10"/>
      <c r="COY2" s="10"/>
      <c r="COZ2" s="10"/>
      <c r="CPA2" s="10"/>
      <c r="CPB2" s="10"/>
      <c r="CPC2" s="10"/>
      <c r="CPD2" s="10"/>
      <c r="CPE2" s="10"/>
      <c r="CPF2" s="10"/>
      <c r="CPG2" s="10"/>
      <c r="CPH2" s="10"/>
      <c r="CPI2" s="10"/>
      <c r="CPJ2" s="10"/>
      <c r="CPK2" s="10"/>
      <c r="CPL2" s="10"/>
      <c r="CPM2" s="10"/>
      <c r="CPN2" s="10"/>
      <c r="CPO2" s="10"/>
      <c r="CPP2" s="10"/>
      <c r="CPQ2" s="10"/>
      <c r="CPR2" s="10"/>
      <c r="CPS2" s="10"/>
      <c r="CPT2" s="10"/>
      <c r="CPU2" s="10"/>
      <c r="CPV2" s="10"/>
      <c r="CPW2" s="10"/>
      <c r="CPX2" s="10"/>
      <c r="CPY2" s="10"/>
      <c r="CPZ2" s="10"/>
      <c r="CQA2" s="10"/>
      <c r="CQB2" s="10"/>
      <c r="CQC2" s="10"/>
      <c r="CQD2" s="10"/>
      <c r="CQE2" s="10"/>
      <c r="CQF2" s="10"/>
      <c r="CQG2" s="10"/>
      <c r="CQH2" s="10"/>
      <c r="CQI2" s="10"/>
      <c r="CQJ2" s="10"/>
      <c r="CQK2" s="10"/>
      <c r="CQL2" s="10"/>
      <c r="CQM2" s="10"/>
      <c r="CQN2" s="10"/>
      <c r="CQO2" s="10"/>
      <c r="CQP2" s="10"/>
      <c r="CQQ2" s="10"/>
      <c r="CQR2" s="10"/>
      <c r="CQS2" s="10"/>
      <c r="CQT2" s="10"/>
      <c r="CQU2" s="10"/>
      <c r="CQV2" s="10"/>
      <c r="CQW2" s="10"/>
      <c r="CQX2" s="10"/>
      <c r="CQY2" s="10"/>
      <c r="CQZ2" s="10"/>
      <c r="CRA2" s="10"/>
      <c r="CRB2" s="10"/>
      <c r="CRC2" s="10"/>
      <c r="CRD2" s="10"/>
      <c r="CRE2" s="10"/>
      <c r="CRF2" s="10"/>
      <c r="CRG2" s="10"/>
      <c r="CRH2" s="10"/>
      <c r="CRI2" s="10"/>
      <c r="CRJ2" s="10"/>
      <c r="CRK2" s="10"/>
      <c r="CRL2" s="10"/>
      <c r="CRM2" s="10"/>
      <c r="CRN2" s="10"/>
      <c r="CRO2" s="10"/>
      <c r="CRP2" s="10"/>
      <c r="CRQ2" s="10"/>
      <c r="CRR2" s="10"/>
      <c r="CRS2" s="10"/>
      <c r="CRT2" s="10"/>
      <c r="CRU2" s="10"/>
      <c r="CRV2" s="10"/>
      <c r="CRW2" s="10"/>
      <c r="CRX2" s="10"/>
      <c r="CRY2" s="10"/>
      <c r="CRZ2" s="10"/>
      <c r="CSA2" s="10"/>
      <c r="CSB2" s="10"/>
      <c r="CSC2" s="10"/>
      <c r="CSD2" s="10"/>
      <c r="CSE2" s="10"/>
      <c r="CSF2" s="10"/>
      <c r="CSG2" s="10"/>
      <c r="CSH2" s="10"/>
      <c r="CSI2" s="10"/>
      <c r="CSJ2" s="10"/>
      <c r="CSK2" s="10"/>
      <c r="CSL2" s="10"/>
      <c r="CSM2" s="10"/>
      <c r="CSN2" s="10"/>
      <c r="CSO2" s="10"/>
      <c r="CSP2" s="10"/>
      <c r="CSQ2" s="10"/>
      <c r="CSR2" s="10"/>
      <c r="CSS2" s="10"/>
      <c r="CST2" s="10"/>
      <c r="CSU2" s="10"/>
      <c r="CSV2" s="10"/>
      <c r="CSW2" s="10"/>
      <c r="CSX2" s="10"/>
      <c r="CSY2" s="10"/>
      <c r="CSZ2" s="10"/>
      <c r="CTA2" s="10"/>
      <c r="CTB2" s="10"/>
      <c r="CTC2" s="10"/>
      <c r="CTD2" s="10"/>
      <c r="CTE2" s="10"/>
      <c r="CTF2" s="10"/>
      <c r="CTG2" s="10"/>
      <c r="CTH2" s="10"/>
      <c r="CTI2" s="10"/>
      <c r="CTJ2" s="10"/>
      <c r="CTK2" s="10"/>
      <c r="CTL2" s="10"/>
      <c r="CTM2" s="10"/>
      <c r="CTN2" s="10"/>
      <c r="CTO2" s="10"/>
      <c r="CTP2" s="10"/>
      <c r="CTQ2" s="10"/>
      <c r="CTR2" s="10"/>
      <c r="CTS2" s="10"/>
      <c r="CTT2" s="10"/>
      <c r="CTU2" s="10"/>
      <c r="CTV2" s="10"/>
      <c r="CTW2" s="10"/>
      <c r="CTX2" s="10"/>
      <c r="CTY2" s="10"/>
      <c r="CTZ2" s="10"/>
      <c r="CUA2" s="10"/>
      <c r="CUB2" s="10"/>
      <c r="CUC2" s="10"/>
      <c r="CUD2" s="10"/>
      <c r="CUE2" s="10"/>
      <c r="CUF2" s="10"/>
      <c r="CUG2" s="10"/>
      <c r="CUH2" s="10"/>
      <c r="CUI2" s="10"/>
      <c r="CUJ2" s="10"/>
      <c r="CUK2" s="10"/>
      <c r="CUL2" s="10"/>
      <c r="CUM2" s="10"/>
      <c r="CUN2" s="10"/>
      <c r="CUO2" s="10"/>
      <c r="CUP2" s="10"/>
      <c r="CUQ2" s="10"/>
      <c r="CUR2" s="10"/>
      <c r="CUS2" s="10"/>
      <c r="CUT2" s="10"/>
      <c r="CUU2" s="10"/>
      <c r="CUV2" s="10"/>
      <c r="CUW2" s="10"/>
      <c r="CUX2" s="10"/>
      <c r="CUY2" s="10"/>
      <c r="CUZ2" s="10"/>
      <c r="CVA2" s="10"/>
      <c r="CVB2" s="10"/>
      <c r="CVC2" s="10"/>
      <c r="CVD2" s="10"/>
      <c r="CVE2" s="10"/>
      <c r="CVF2" s="10"/>
      <c r="CVG2" s="10"/>
      <c r="CVH2" s="10"/>
      <c r="CVI2" s="10"/>
      <c r="CVJ2" s="10"/>
      <c r="CVK2" s="10"/>
      <c r="CVL2" s="10"/>
      <c r="CVM2" s="10"/>
      <c r="CVN2" s="10"/>
      <c r="CVO2" s="10"/>
      <c r="CVP2" s="10"/>
      <c r="CVQ2" s="10"/>
      <c r="CVR2" s="10"/>
      <c r="CVS2" s="10"/>
      <c r="CVT2" s="10"/>
      <c r="CVU2" s="10"/>
      <c r="CVV2" s="10"/>
      <c r="CVW2" s="10"/>
      <c r="CVX2" s="10"/>
      <c r="CVY2" s="10"/>
      <c r="CVZ2" s="10"/>
      <c r="CWA2" s="10"/>
      <c r="CWB2" s="10"/>
      <c r="CWC2" s="10"/>
      <c r="CWD2" s="10"/>
      <c r="CWE2" s="10"/>
      <c r="CWF2" s="10"/>
      <c r="CWG2" s="10"/>
      <c r="CWH2" s="10"/>
      <c r="CWI2" s="10"/>
      <c r="CWJ2" s="10"/>
      <c r="CWK2" s="10"/>
      <c r="CWL2" s="10"/>
      <c r="CWM2" s="10"/>
      <c r="CWN2" s="10"/>
      <c r="CWO2" s="10"/>
      <c r="CWP2" s="10"/>
      <c r="CWQ2" s="10"/>
      <c r="CWR2" s="10"/>
      <c r="CWS2" s="10"/>
      <c r="CWT2" s="10"/>
      <c r="CWU2" s="10"/>
      <c r="CWV2" s="10"/>
      <c r="CWW2" s="10"/>
      <c r="CWX2" s="10"/>
      <c r="CWY2" s="10"/>
      <c r="CWZ2" s="10"/>
      <c r="CXA2" s="10"/>
      <c r="CXB2" s="10"/>
      <c r="CXC2" s="10"/>
      <c r="CXD2" s="10"/>
      <c r="CXE2" s="10"/>
      <c r="CXF2" s="10"/>
      <c r="CXG2" s="10"/>
      <c r="CXH2" s="10"/>
      <c r="CXI2" s="10"/>
      <c r="CXJ2" s="10"/>
      <c r="CXK2" s="10"/>
      <c r="CXL2" s="10"/>
      <c r="CXM2" s="10"/>
      <c r="CXN2" s="10"/>
      <c r="CXO2" s="10"/>
      <c r="CXP2" s="10"/>
      <c r="CXQ2" s="10"/>
      <c r="CXR2" s="10"/>
      <c r="CXS2" s="10"/>
      <c r="CXT2" s="10"/>
      <c r="CXU2" s="10"/>
      <c r="CXV2" s="10"/>
      <c r="CXW2" s="10"/>
      <c r="CXX2" s="10"/>
      <c r="CXY2" s="10"/>
      <c r="CXZ2" s="10"/>
      <c r="CYA2" s="10"/>
      <c r="CYB2" s="10"/>
      <c r="CYC2" s="10"/>
      <c r="CYD2" s="10"/>
      <c r="CYE2" s="10"/>
      <c r="CYF2" s="10"/>
      <c r="CYG2" s="10"/>
      <c r="CYH2" s="10"/>
      <c r="CYI2" s="10"/>
      <c r="CYJ2" s="10"/>
      <c r="CYK2" s="10"/>
      <c r="CYL2" s="10"/>
      <c r="CYM2" s="10"/>
      <c r="CYN2" s="10"/>
      <c r="CYO2" s="10"/>
      <c r="CYP2" s="10"/>
      <c r="CYQ2" s="10"/>
      <c r="CYR2" s="10"/>
      <c r="CYS2" s="10"/>
      <c r="CYT2" s="10"/>
      <c r="CYU2" s="10"/>
      <c r="CYV2" s="10"/>
      <c r="CYW2" s="10"/>
      <c r="CYX2" s="10"/>
      <c r="CYY2" s="10"/>
      <c r="CYZ2" s="10"/>
      <c r="CZA2" s="10"/>
      <c r="CZB2" s="10"/>
      <c r="CZC2" s="10"/>
      <c r="CZD2" s="10"/>
      <c r="CZE2" s="10"/>
      <c r="CZF2" s="10"/>
      <c r="CZG2" s="10"/>
      <c r="CZH2" s="10"/>
      <c r="CZI2" s="10"/>
      <c r="CZJ2" s="10"/>
      <c r="CZK2" s="10"/>
      <c r="CZL2" s="10"/>
      <c r="CZM2" s="10"/>
      <c r="CZN2" s="10"/>
      <c r="CZO2" s="10"/>
      <c r="CZP2" s="10"/>
      <c r="CZQ2" s="10"/>
      <c r="CZR2" s="10"/>
      <c r="CZS2" s="10"/>
      <c r="CZT2" s="10"/>
      <c r="CZU2" s="10"/>
      <c r="CZV2" s="10"/>
      <c r="CZW2" s="10"/>
      <c r="CZX2" s="10"/>
      <c r="CZY2" s="10"/>
      <c r="CZZ2" s="10"/>
      <c r="DAA2" s="10"/>
      <c r="DAB2" s="10"/>
      <c r="DAC2" s="10"/>
      <c r="DAD2" s="10"/>
      <c r="DAE2" s="10"/>
      <c r="DAF2" s="10"/>
      <c r="DAG2" s="10"/>
      <c r="DAH2" s="10"/>
      <c r="DAI2" s="10"/>
      <c r="DAJ2" s="10"/>
      <c r="DAK2" s="10"/>
      <c r="DAL2" s="10"/>
      <c r="DAM2" s="10"/>
      <c r="DAN2" s="10"/>
      <c r="DAO2" s="10"/>
      <c r="DAP2" s="10"/>
      <c r="DAQ2" s="10"/>
      <c r="DAR2" s="10"/>
      <c r="DAS2" s="10"/>
      <c r="DAT2" s="10"/>
      <c r="DAU2" s="10"/>
      <c r="DAV2" s="10"/>
      <c r="DAW2" s="10"/>
      <c r="DAX2" s="10"/>
      <c r="DAY2" s="10"/>
      <c r="DAZ2" s="10"/>
      <c r="DBA2" s="10"/>
      <c r="DBB2" s="10"/>
      <c r="DBC2" s="10"/>
      <c r="DBD2" s="10"/>
      <c r="DBE2" s="10"/>
      <c r="DBF2" s="10"/>
      <c r="DBG2" s="10"/>
      <c r="DBH2" s="10"/>
      <c r="DBI2" s="10"/>
      <c r="DBJ2" s="10"/>
      <c r="DBK2" s="10"/>
      <c r="DBL2" s="10"/>
      <c r="DBM2" s="10"/>
      <c r="DBN2" s="10"/>
      <c r="DBO2" s="10"/>
      <c r="DBP2" s="10"/>
      <c r="DBQ2" s="10"/>
      <c r="DBR2" s="10"/>
      <c r="DBS2" s="10"/>
      <c r="DBT2" s="10"/>
      <c r="DBU2" s="10"/>
      <c r="DBV2" s="10"/>
      <c r="DBW2" s="10"/>
      <c r="DBX2" s="10"/>
      <c r="DBY2" s="10"/>
      <c r="DBZ2" s="10"/>
      <c r="DCA2" s="10"/>
      <c r="DCB2" s="10"/>
      <c r="DCC2" s="10"/>
      <c r="DCD2" s="10"/>
      <c r="DCE2" s="10"/>
      <c r="DCF2" s="10"/>
      <c r="DCG2" s="10"/>
      <c r="DCH2" s="10"/>
      <c r="DCI2" s="10"/>
      <c r="DCJ2" s="10"/>
      <c r="DCK2" s="10"/>
      <c r="DCL2" s="10"/>
      <c r="DCM2" s="10"/>
      <c r="DCN2" s="10"/>
      <c r="DCO2" s="10"/>
      <c r="DCP2" s="10"/>
      <c r="DCQ2" s="10"/>
      <c r="DCR2" s="10"/>
      <c r="DCS2" s="10"/>
      <c r="DCT2" s="10"/>
      <c r="DCU2" s="10"/>
      <c r="DCV2" s="10"/>
      <c r="DCW2" s="10"/>
      <c r="DCX2" s="10"/>
      <c r="DCY2" s="10"/>
      <c r="DCZ2" s="10"/>
      <c r="DDA2" s="10"/>
      <c r="DDB2" s="10"/>
      <c r="DDC2" s="10"/>
      <c r="DDD2" s="10"/>
      <c r="DDE2" s="10"/>
      <c r="DDF2" s="10"/>
      <c r="DDG2" s="10"/>
      <c r="DDH2" s="10"/>
      <c r="DDI2" s="10"/>
      <c r="DDJ2" s="10"/>
      <c r="DDK2" s="10"/>
      <c r="DDL2" s="10"/>
      <c r="DDM2" s="10"/>
      <c r="DDN2" s="10"/>
      <c r="DDO2" s="10"/>
      <c r="DDP2" s="10"/>
      <c r="DDQ2" s="10"/>
      <c r="DDR2" s="10"/>
      <c r="DDS2" s="10"/>
      <c r="DDT2" s="10"/>
      <c r="DDU2" s="10"/>
      <c r="DDV2" s="10"/>
      <c r="DDW2" s="10"/>
      <c r="DDX2" s="10"/>
      <c r="DDY2" s="10"/>
      <c r="DDZ2" s="10"/>
      <c r="DEA2" s="10"/>
      <c r="DEB2" s="10"/>
      <c r="DEC2" s="10"/>
      <c r="DED2" s="10"/>
      <c r="DEE2" s="10"/>
      <c r="DEF2" s="10"/>
      <c r="DEG2" s="10"/>
      <c r="DEH2" s="10"/>
      <c r="DEI2" s="10"/>
      <c r="DEJ2" s="10"/>
      <c r="DEK2" s="10"/>
      <c r="DEL2" s="10"/>
      <c r="DEM2" s="10"/>
      <c r="DEN2" s="10"/>
      <c r="DEO2" s="10"/>
      <c r="DEP2" s="10"/>
      <c r="DEQ2" s="10"/>
      <c r="DER2" s="10"/>
      <c r="DES2" s="10"/>
      <c r="DET2" s="10"/>
      <c r="DEU2" s="10"/>
      <c r="DEV2" s="10"/>
      <c r="DEW2" s="10"/>
      <c r="DEX2" s="10"/>
      <c r="DEY2" s="10"/>
      <c r="DEZ2" s="10"/>
      <c r="DFA2" s="10"/>
      <c r="DFB2" s="10"/>
      <c r="DFC2" s="10"/>
      <c r="DFD2" s="10"/>
      <c r="DFE2" s="10"/>
      <c r="DFF2" s="10"/>
      <c r="DFG2" s="10"/>
      <c r="DFH2" s="10"/>
      <c r="DFI2" s="10"/>
      <c r="DFJ2" s="10"/>
      <c r="DFK2" s="10"/>
      <c r="DFL2" s="10"/>
      <c r="DFM2" s="10"/>
      <c r="DFN2" s="10"/>
      <c r="DFO2" s="10"/>
      <c r="DFP2" s="10"/>
      <c r="DFQ2" s="10"/>
      <c r="DFR2" s="10"/>
      <c r="DFS2" s="10"/>
      <c r="DFT2" s="10"/>
      <c r="DFU2" s="10"/>
      <c r="DFV2" s="10"/>
      <c r="DFW2" s="10"/>
      <c r="DFX2" s="10"/>
      <c r="DFY2" s="10"/>
      <c r="DFZ2" s="10"/>
      <c r="DGA2" s="10"/>
      <c r="DGB2" s="10"/>
      <c r="DGC2" s="10"/>
      <c r="DGD2" s="10"/>
      <c r="DGE2" s="10"/>
      <c r="DGF2" s="10"/>
      <c r="DGG2" s="10"/>
      <c r="DGH2" s="10"/>
      <c r="DGI2" s="10"/>
      <c r="DGJ2" s="10"/>
      <c r="DGK2" s="10"/>
      <c r="DGL2" s="10"/>
      <c r="DGM2" s="10"/>
      <c r="DGN2" s="10"/>
      <c r="DGO2" s="10"/>
      <c r="DGP2" s="10"/>
      <c r="DGQ2" s="10"/>
      <c r="DGR2" s="10"/>
      <c r="DGS2" s="10"/>
      <c r="DGT2" s="10"/>
      <c r="DGU2" s="10"/>
      <c r="DGV2" s="10"/>
      <c r="DGW2" s="10"/>
      <c r="DGX2" s="10"/>
      <c r="DGY2" s="10"/>
      <c r="DGZ2" s="10"/>
      <c r="DHA2" s="10"/>
      <c r="DHB2" s="10"/>
      <c r="DHC2" s="10"/>
      <c r="DHD2" s="10"/>
      <c r="DHE2" s="10"/>
      <c r="DHF2" s="10"/>
      <c r="DHG2" s="10"/>
      <c r="DHH2" s="10"/>
      <c r="DHI2" s="10"/>
      <c r="DHJ2" s="10"/>
      <c r="DHK2" s="10"/>
      <c r="DHL2" s="10"/>
      <c r="DHM2" s="10"/>
      <c r="DHN2" s="10"/>
      <c r="DHO2" s="10"/>
      <c r="DHP2" s="10"/>
      <c r="DHQ2" s="10"/>
      <c r="DHR2" s="10"/>
      <c r="DHS2" s="10"/>
      <c r="DHT2" s="10"/>
      <c r="DHU2" s="10"/>
      <c r="DHV2" s="10"/>
      <c r="DHW2" s="10"/>
      <c r="DHX2" s="10"/>
      <c r="DHY2" s="10"/>
      <c r="DHZ2" s="10"/>
      <c r="DIA2" s="10"/>
      <c r="DIB2" s="10"/>
      <c r="DIC2" s="10"/>
      <c r="DID2" s="10"/>
      <c r="DIE2" s="10"/>
      <c r="DIF2" s="10"/>
      <c r="DIG2" s="10"/>
      <c r="DIH2" s="10"/>
      <c r="DII2" s="10"/>
      <c r="DIJ2" s="10"/>
      <c r="DIK2" s="10"/>
      <c r="DIL2" s="10"/>
      <c r="DIM2" s="10"/>
      <c r="DIN2" s="10"/>
      <c r="DIO2" s="10"/>
      <c r="DIP2" s="10"/>
      <c r="DIQ2" s="10"/>
      <c r="DIR2" s="10"/>
      <c r="DIS2" s="10"/>
      <c r="DIT2" s="10"/>
      <c r="DIU2" s="10"/>
      <c r="DIV2" s="10"/>
      <c r="DIW2" s="10"/>
      <c r="DIX2" s="10"/>
      <c r="DIY2" s="10"/>
      <c r="DIZ2" s="10"/>
      <c r="DJA2" s="10"/>
      <c r="DJB2" s="10"/>
      <c r="DJC2" s="10"/>
      <c r="DJD2" s="10"/>
      <c r="DJE2" s="10"/>
      <c r="DJF2" s="10"/>
      <c r="DJG2" s="10"/>
      <c r="DJH2" s="10"/>
      <c r="DJI2" s="10"/>
      <c r="DJJ2" s="10"/>
      <c r="DJK2" s="10"/>
      <c r="DJL2" s="10"/>
      <c r="DJM2" s="10"/>
      <c r="DJN2" s="10"/>
      <c r="DJO2" s="10"/>
      <c r="DJP2" s="10"/>
      <c r="DJQ2" s="10"/>
      <c r="DJR2" s="10"/>
      <c r="DJS2" s="10"/>
      <c r="DJT2" s="10"/>
      <c r="DJU2" s="10"/>
      <c r="DJV2" s="10"/>
      <c r="DJW2" s="10"/>
      <c r="DJX2" s="10"/>
      <c r="DJY2" s="10"/>
      <c r="DJZ2" s="10"/>
      <c r="DKA2" s="10"/>
      <c r="DKB2" s="10"/>
      <c r="DKC2" s="10"/>
      <c r="DKD2" s="10"/>
      <c r="DKE2" s="10"/>
      <c r="DKF2" s="10"/>
      <c r="DKG2" s="10"/>
      <c r="DKH2" s="10"/>
      <c r="DKI2" s="10"/>
      <c r="DKJ2" s="10"/>
      <c r="DKK2" s="10"/>
      <c r="DKL2" s="10"/>
      <c r="DKM2" s="10"/>
      <c r="DKN2" s="10"/>
      <c r="DKO2" s="10"/>
      <c r="DKP2" s="10"/>
      <c r="DKQ2" s="10"/>
      <c r="DKR2" s="10"/>
      <c r="DKS2" s="10"/>
      <c r="DKT2" s="10"/>
      <c r="DKU2" s="10"/>
      <c r="DKV2" s="10"/>
      <c r="DKW2" s="10"/>
      <c r="DKX2" s="10"/>
      <c r="DKY2" s="10"/>
      <c r="DKZ2" s="10"/>
      <c r="DLA2" s="10"/>
      <c r="DLB2" s="10"/>
      <c r="DLC2" s="10"/>
      <c r="DLD2" s="10"/>
      <c r="DLE2" s="10"/>
      <c r="DLF2" s="10"/>
      <c r="DLG2" s="10"/>
      <c r="DLH2" s="10"/>
      <c r="DLI2" s="10"/>
      <c r="DLJ2" s="10"/>
      <c r="DLK2" s="10"/>
      <c r="DLL2" s="10"/>
      <c r="DLM2" s="10"/>
      <c r="DLN2" s="10"/>
      <c r="DLO2" s="10"/>
      <c r="DLP2" s="10"/>
      <c r="DLQ2" s="10"/>
      <c r="DLR2" s="10"/>
      <c r="DLS2" s="10"/>
      <c r="DLT2" s="10"/>
      <c r="DLU2" s="10"/>
      <c r="DLV2" s="10"/>
      <c r="DLW2" s="10"/>
      <c r="DLX2" s="10"/>
      <c r="DLY2" s="10"/>
      <c r="DLZ2" s="10"/>
      <c r="DMA2" s="10"/>
      <c r="DMB2" s="10"/>
      <c r="DMC2" s="10"/>
      <c r="DMD2" s="10"/>
      <c r="DME2" s="10"/>
      <c r="DMF2" s="10"/>
      <c r="DMG2" s="10"/>
      <c r="DMH2" s="10"/>
      <c r="DMI2" s="10"/>
      <c r="DMJ2" s="10"/>
      <c r="DMK2" s="10"/>
      <c r="DML2" s="10"/>
      <c r="DMM2" s="10"/>
      <c r="DMN2" s="10"/>
      <c r="DMO2" s="10"/>
      <c r="DMP2" s="10"/>
      <c r="DMQ2" s="10"/>
      <c r="DMR2" s="10"/>
      <c r="DMS2" s="10"/>
      <c r="DMT2" s="10"/>
      <c r="DMU2" s="10"/>
      <c r="DMV2" s="10"/>
      <c r="DMW2" s="10"/>
      <c r="DMX2" s="10"/>
      <c r="DMY2" s="10"/>
      <c r="DMZ2" s="10"/>
      <c r="DNA2" s="10"/>
      <c r="DNB2" s="10"/>
      <c r="DNC2" s="10"/>
      <c r="DND2" s="10"/>
      <c r="DNE2" s="10"/>
      <c r="DNF2" s="10"/>
      <c r="DNG2" s="10"/>
      <c r="DNH2" s="10"/>
      <c r="DNI2" s="10"/>
      <c r="DNJ2" s="10"/>
      <c r="DNK2" s="10"/>
      <c r="DNL2" s="10"/>
      <c r="DNM2" s="10"/>
      <c r="DNN2" s="10"/>
      <c r="DNO2" s="10"/>
      <c r="DNP2" s="10"/>
      <c r="DNQ2" s="10"/>
      <c r="DNR2" s="10"/>
      <c r="DNS2" s="10"/>
      <c r="DNT2" s="10"/>
      <c r="DNU2" s="10"/>
      <c r="DNV2" s="10"/>
      <c r="DNW2" s="10"/>
      <c r="DNX2" s="10"/>
      <c r="DNY2" s="10"/>
      <c r="DNZ2" s="10"/>
      <c r="DOA2" s="10"/>
      <c r="DOB2" s="10"/>
      <c r="DOC2" s="10"/>
      <c r="DOD2" s="10"/>
      <c r="DOE2" s="10"/>
      <c r="DOF2" s="10"/>
      <c r="DOG2" s="10"/>
      <c r="DOH2" s="10"/>
      <c r="DOI2" s="10"/>
      <c r="DOJ2" s="10"/>
      <c r="DOK2" s="10"/>
      <c r="DOL2" s="10"/>
      <c r="DOM2" s="10"/>
      <c r="DON2" s="10"/>
      <c r="DOO2" s="10"/>
      <c r="DOP2" s="10"/>
      <c r="DOQ2" s="10"/>
      <c r="DOR2" s="10"/>
      <c r="DOS2" s="10"/>
      <c r="DOT2" s="10"/>
      <c r="DOU2" s="10"/>
      <c r="DOV2" s="10"/>
      <c r="DOW2" s="10"/>
      <c r="DOX2" s="10"/>
      <c r="DOY2" s="10"/>
      <c r="DOZ2" s="10"/>
      <c r="DPA2" s="10"/>
      <c r="DPB2" s="10"/>
      <c r="DPC2" s="10"/>
      <c r="DPD2" s="10"/>
      <c r="DPE2" s="10"/>
      <c r="DPF2" s="10"/>
      <c r="DPG2" s="10"/>
      <c r="DPH2" s="10"/>
      <c r="DPI2" s="10"/>
      <c r="DPJ2" s="10"/>
      <c r="DPK2" s="10"/>
      <c r="DPL2" s="10"/>
      <c r="DPM2" s="10"/>
      <c r="DPN2" s="10"/>
      <c r="DPO2" s="10"/>
      <c r="DPP2" s="10"/>
      <c r="DPQ2" s="10"/>
      <c r="DPR2" s="10"/>
      <c r="DPS2" s="10"/>
      <c r="DPT2" s="10"/>
      <c r="DPU2" s="10"/>
      <c r="DPV2" s="10"/>
      <c r="DPW2" s="10"/>
      <c r="DPX2" s="10"/>
      <c r="DPY2" s="10"/>
      <c r="DPZ2" s="10"/>
      <c r="DQA2" s="10"/>
      <c r="DQB2" s="10"/>
      <c r="DQC2" s="10"/>
      <c r="DQD2" s="10"/>
      <c r="DQE2" s="10"/>
      <c r="DQF2" s="10"/>
      <c r="DQG2" s="10"/>
      <c r="DQH2" s="10"/>
      <c r="DQI2" s="10"/>
      <c r="DQJ2" s="10"/>
      <c r="DQK2" s="10"/>
      <c r="DQL2" s="10"/>
      <c r="DQM2" s="10"/>
      <c r="DQN2" s="10"/>
      <c r="DQO2" s="10"/>
      <c r="DQP2" s="10"/>
      <c r="DQQ2" s="10"/>
      <c r="DQR2" s="10"/>
      <c r="DQS2" s="10"/>
      <c r="DQT2" s="10"/>
      <c r="DQU2" s="10"/>
      <c r="DQV2" s="10"/>
      <c r="DQW2" s="10"/>
      <c r="DQX2" s="10"/>
      <c r="DQY2" s="10"/>
      <c r="DQZ2" s="10"/>
      <c r="DRA2" s="10"/>
      <c r="DRB2" s="10"/>
      <c r="DRC2" s="10"/>
      <c r="DRD2" s="10"/>
      <c r="DRE2" s="10"/>
      <c r="DRF2" s="10"/>
      <c r="DRG2" s="10"/>
      <c r="DRH2" s="10"/>
      <c r="DRI2" s="10"/>
      <c r="DRJ2" s="10"/>
      <c r="DRK2" s="10"/>
      <c r="DRL2" s="10"/>
      <c r="DRM2" s="10"/>
      <c r="DRN2" s="10"/>
      <c r="DRO2" s="10"/>
      <c r="DRP2" s="10"/>
      <c r="DRQ2" s="10"/>
      <c r="DRR2" s="10"/>
      <c r="DRS2" s="10"/>
      <c r="DRT2" s="10"/>
      <c r="DRU2" s="10"/>
      <c r="DRV2" s="10"/>
      <c r="DRW2" s="10"/>
      <c r="DRX2" s="10"/>
      <c r="DRY2" s="10"/>
      <c r="DRZ2" s="10"/>
      <c r="DSA2" s="10"/>
      <c r="DSB2" s="10"/>
      <c r="DSC2" s="10"/>
      <c r="DSD2" s="10"/>
      <c r="DSE2" s="10"/>
      <c r="DSF2" s="10"/>
      <c r="DSG2" s="10"/>
      <c r="DSH2" s="10"/>
      <c r="DSI2" s="10"/>
      <c r="DSJ2" s="10"/>
      <c r="DSK2" s="10"/>
      <c r="DSL2" s="10"/>
      <c r="DSM2" s="10"/>
      <c r="DSN2" s="10"/>
      <c r="DSO2" s="10"/>
      <c r="DSP2" s="10"/>
      <c r="DSQ2" s="10"/>
      <c r="DSR2" s="10"/>
      <c r="DSS2" s="10"/>
      <c r="DST2" s="10"/>
      <c r="DSU2" s="10"/>
      <c r="DSV2" s="10"/>
      <c r="DSW2" s="10"/>
      <c r="DSX2" s="10"/>
      <c r="DSY2" s="10"/>
      <c r="DSZ2" s="10"/>
      <c r="DTA2" s="10"/>
      <c r="DTB2" s="10"/>
      <c r="DTC2" s="10"/>
      <c r="DTD2" s="10"/>
      <c r="DTE2" s="10"/>
      <c r="DTF2" s="10"/>
      <c r="DTG2" s="10"/>
      <c r="DTH2" s="10"/>
      <c r="DTI2" s="10"/>
      <c r="DTJ2" s="10"/>
      <c r="DTK2" s="10"/>
      <c r="DTL2" s="10"/>
      <c r="DTM2" s="10"/>
      <c r="DTN2" s="10"/>
      <c r="DTO2" s="10"/>
      <c r="DTP2" s="10"/>
      <c r="DTQ2" s="10"/>
      <c r="DTR2" s="10"/>
      <c r="DTS2" s="10"/>
      <c r="DTT2" s="10"/>
      <c r="DTU2" s="10"/>
      <c r="DTV2" s="10"/>
      <c r="DTW2" s="10"/>
      <c r="DTX2" s="10"/>
      <c r="DTY2" s="10"/>
      <c r="DTZ2" s="10"/>
      <c r="DUA2" s="10"/>
      <c r="DUB2" s="10"/>
      <c r="DUC2" s="10"/>
      <c r="DUD2" s="10"/>
      <c r="DUE2" s="10"/>
      <c r="DUF2" s="10"/>
      <c r="DUG2" s="10"/>
      <c r="DUH2" s="10"/>
      <c r="DUI2" s="10"/>
      <c r="DUJ2" s="10"/>
      <c r="DUK2" s="10"/>
      <c r="DUL2" s="10"/>
      <c r="DUM2" s="10"/>
      <c r="DUN2" s="10"/>
      <c r="DUO2" s="10"/>
      <c r="DUP2" s="10"/>
      <c r="DUQ2" s="10"/>
      <c r="DUR2" s="10"/>
      <c r="DUS2" s="10"/>
      <c r="DUT2" s="10"/>
      <c r="DUU2" s="10"/>
      <c r="DUV2" s="10"/>
      <c r="DUW2" s="10"/>
      <c r="DUX2" s="10"/>
      <c r="DUY2" s="10"/>
      <c r="DUZ2" s="10"/>
      <c r="DVA2" s="10"/>
      <c r="DVB2" s="10"/>
      <c r="DVC2" s="10"/>
      <c r="DVD2" s="10"/>
      <c r="DVE2" s="10"/>
      <c r="DVF2" s="10"/>
      <c r="DVG2" s="10"/>
      <c r="DVH2" s="10"/>
      <c r="DVI2" s="10"/>
      <c r="DVJ2" s="10"/>
      <c r="DVK2" s="10"/>
      <c r="DVL2" s="10"/>
      <c r="DVM2" s="10"/>
      <c r="DVN2" s="10"/>
      <c r="DVO2" s="10"/>
      <c r="DVP2" s="10"/>
      <c r="DVQ2" s="10"/>
      <c r="DVR2" s="10"/>
      <c r="DVS2" s="10"/>
      <c r="DVT2" s="10"/>
      <c r="DVU2" s="10"/>
      <c r="DVV2" s="10"/>
      <c r="DVW2" s="10"/>
      <c r="DVX2" s="10"/>
      <c r="DVY2" s="10"/>
      <c r="DVZ2" s="10"/>
      <c r="DWA2" s="10"/>
      <c r="DWB2" s="10"/>
      <c r="DWC2" s="10"/>
      <c r="DWD2" s="10"/>
      <c r="DWE2" s="10"/>
      <c r="DWF2" s="10"/>
      <c r="DWG2" s="10"/>
      <c r="DWH2" s="10"/>
      <c r="DWI2" s="10"/>
      <c r="DWJ2" s="10"/>
      <c r="DWK2" s="10"/>
      <c r="DWL2" s="10"/>
      <c r="DWM2" s="10"/>
      <c r="DWN2" s="10"/>
      <c r="DWO2" s="10"/>
      <c r="DWP2" s="10"/>
      <c r="DWQ2" s="10"/>
      <c r="DWR2" s="10"/>
      <c r="DWS2" s="10"/>
      <c r="DWT2" s="10"/>
      <c r="DWU2" s="10"/>
      <c r="DWV2" s="10"/>
      <c r="DWW2" s="10"/>
      <c r="DWX2" s="10"/>
      <c r="DWY2" s="10"/>
      <c r="DWZ2" s="10"/>
      <c r="DXA2" s="10"/>
      <c r="DXB2" s="10"/>
      <c r="DXC2" s="10"/>
      <c r="DXD2" s="10"/>
      <c r="DXE2" s="10"/>
      <c r="DXF2" s="10"/>
      <c r="DXG2" s="10"/>
      <c r="DXH2" s="10"/>
      <c r="DXI2" s="10"/>
      <c r="DXJ2" s="10"/>
      <c r="DXK2" s="10"/>
      <c r="DXL2" s="10"/>
      <c r="DXM2" s="10"/>
      <c r="DXN2" s="10"/>
      <c r="DXO2" s="10"/>
      <c r="DXP2" s="10"/>
      <c r="DXQ2" s="10"/>
      <c r="DXR2" s="10"/>
      <c r="DXS2" s="10"/>
      <c r="DXT2" s="10"/>
      <c r="DXU2" s="10"/>
      <c r="DXV2" s="10"/>
      <c r="DXW2" s="10"/>
      <c r="DXX2" s="10"/>
      <c r="DXY2" s="10"/>
      <c r="DXZ2" s="10"/>
      <c r="DYA2" s="10"/>
      <c r="DYB2" s="10"/>
      <c r="DYC2" s="10"/>
      <c r="DYD2" s="10"/>
      <c r="DYE2" s="10"/>
      <c r="DYF2" s="10"/>
      <c r="DYG2" s="10"/>
      <c r="DYH2" s="10"/>
      <c r="DYI2" s="10"/>
      <c r="DYJ2" s="10"/>
      <c r="DYK2" s="10"/>
      <c r="DYL2" s="10"/>
      <c r="DYM2" s="10"/>
      <c r="DYN2" s="10"/>
      <c r="DYO2" s="10"/>
      <c r="DYP2" s="10"/>
      <c r="DYQ2" s="10"/>
      <c r="DYR2" s="10"/>
      <c r="DYS2" s="10"/>
      <c r="DYT2" s="10"/>
      <c r="DYU2" s="10"/>
      <c r="DYV2" s="10"/>
      <c r="DYW2" s="10"/>
      <c r="DYX2" s="10"/>
      <c r="DYY2" s="10"/>
      <c r="DYZ2" s="10"/>
      <c r="DZA2" s="10"/>
      <c r="DZB2" s="10"/>
      <c r="DZC2" s="10"/>
      <c r="DZD2" s="10"/>
      <c r="DZE2" s="10"/>
      <c r="DZF2" s="10"/>
      <c r="DZG2" s="10"/>
      <c r="DZH2" s="10"/>
      <c r="DZI2" s="10"/>
      <c r="DZJ2" s="10"/>
      <c r="DZK2" s="10"/>
      <c r="DZL2" s="10"/>
      <c r="DZM2" s="10"/>
      <c r="DZN2" s="10"/>
      <c r="DZO2" s="10"/>
      <c r="DZP2" s="10"/>
      <c r="DZQ2" s="10"/>
      <c r="DZR2" s="10"/>
      <c r="DZS2" s="10"/>
      <c r="DZT2" s="10"/>
      <c r="DZU2" s="10"/>
      <c r="DZV2" s="10"/>
      <c r="DZW2" s="10"/>
      <c r="DZX2" s="10"/>
      <c r="DZY2" s="10"/>
      <c r="DZZ2" s="10"/>
      <c r="EAA2" s="10"/>
      <c r="EAB2" s="10"/>
      <c r="EAC2" s="10"/>
      <c r="EAD2" s="10"/>
      <c r="EAE2" s="10"/>
      <c r="EAF2" s="10"/>
      <c r="EAG2" s="10"/>
      <c r="EAH2" s="10"/>
      <c r="EAI2" s="10"/>
      <c r="EAJ2" s="10"/>
      <c r="EAK2" s="10"/>
      <c r="EAL2" s="10"/>
      <c r="EAM2" s="10"/>
      <c r="EAN2" s="10"/>
      <c r="EAO2" s="10"/>
      <c r="EAP2" s="10"/>
      <c r="EAQ2" s="10"/>
      <c r="EAR2" s="10"/>
      <c r="EAS2" s="10"/>
      <c r="EAT2" s="10"/>
      <c r="EAU2" s="10"/>
      <c r="EAV2" s="10"/>
      <c r="EAW2" s="10"/>
      <c r="EAX2" s="10"/>
      <c r="EAY2" s="10"/>
      <c r="EAZ2" s="10"/>
      <c r="EBA2" s="10"/>
      <c r="EBB2" s="10"/>
      <c r="EBC2" s="10"/>
      <c r="EBD2" s="10"/>
      <c r="EBE2" s="10"/>
      <c r="EBF2" s="10"/>
      <c r="EBG2" s="10"/>
      <c r="EBH2" s="10"/>
      <c r="EBI2" s="10"/>
      <c r="EBJ2" s="10"/>
      <c r="EBK2" s="10"/>
      <c r="EBL2" s="10"/>
      <c r="EBM2" s="10"/>
      <c r="EBN2" s="10"/>
      <c r="EBO2" s="10"/>
      <c r="EBP2" s="10"/>
      <c r="EBQ2" s="10"/>
      <c r="EBR2" s="10"/>
      <c r="EBS2" s="10"/>
      <c r="EBT2" s="10"/>
      <c r="EBU2" s="10"/>
      <c r="EBV2" s="10"/>
      <c r="EBW2" s="10"/>
      <c r="EBX2" s="10"/>
      <c r="EBY2" s="10"/>
      <c r="EBZ2" s="10"/>
      <c r="ECA2" s="10"/>
      <c r="ECB2" s="10"/>
      <c r="ECC2" s="10"/>
      <c r="ECD2" s="10"/>
      <c r="ECE2" s="10"/>
      <c r="ECF2" s="10"/>
      <c r="ECG2" s="10"/>
      <c r="ECH2" s="10"/>
      <c r="ECI2" s="10"/>
      <c r="ECJ2" s="10"/>
      <c r="ECK2" s="10"/>
      <c r="ECL2" s="10"/>
      <c r="ECM2" s="10"/>
      <c r="ECN2" s="10"/>
      <c r="ECO2" s="10"/>
      <c r="ECP2" s="10"/>
      <c r="ECQ2" s="10"/>
      <c r="ECR2" s="10"/>
      <c r="ECS2" s="10"/>
      <c r="ECT2" s="10"/>
      <c r="ECU2" s="10"/>
      <c r="ECV2" s="10"/>
      <c r="ECW2" s="10"/>
      <c r="ECX2" s="10"/>
      <c r="ECY2" s="10"/>
      <c r="ECZ2" s="10"/>
      <c r="EDA2" s="10"/>
      <c r="EDB2" s="10"/>
      <c r="EDC2" s="10"/>
      <c r="EDD2" s="10"/>
      <c r="EDE2" s="10"/>
      <c r="EDF2" s="10"/>
      <c r="EDG2" s="10"/>
      <c r="EDH2" s="10"/>
      <c r="EDI2" s="10"/>
      <c r="EDJ2" s="10"/>
      <c r="EDK2" s="10"/>
      <c r="EDL2" s="10"/>
      <c r="EDM2" s="10"/>
      <c r="EDN2" s="10"/>
      <c r="EDO2" s="10"/>
      <c r="EDP2" s="10"/>
      <c r="EDQ2" s="10"/>
      <c r="EDR2" s="10"/>
      <c r="EDS2" s="10"/>
      <c r="EDT2" s="10"/>
      <c r="EDU2" s="10"/>
      <c r="EDV2" s="10"/>
      <c r="EDW2" s="10"/>
      <c r="EDX2" s="10"/>
      <c r="EDY2" s="10"/>
      <c r="EDZ2" s="10"/>
      <c r="EEA2" s="10"/>
      <c r="EEB2" s="10"/>
      <c r="EEC2" s="10"/>
      <c r="EED2" s="10"/>
      <c r="EEE2" s="10"/>
      <c r="EEF2" s="10"/>
      <c r="EEG2" s="10"/>
      <c r="EEH2" s="10"/>
      <c r="EEI2" s="10"/>
      <c r="EEJ2" s="10"/>
      <c r="EEK2" s="10"/>
      <c r="EEL2" s="10"/>
      <c r="EEM2" s="10"/>
      <c r="EEN2" s="10"/>
      <c r="EEO2" s="10"/>
      <c r="EEP2" s="10"/>
      <c r="EEQ2" s="10"/>
      <c r="EER2" s="10"/>
      <c r="EES2" s="10"/>
      <c r="EET2" s="10"/>
      <c r="EEU2" s="10"/>
      <c r="EEV2" s="10"/>
      <c r="EEW2" s="10"/>
      <c r="EEX2" s="10"/>
      <c r="EEY2" s="10"/>
      <c r="EEZ2" s="10"/>
      <c r="EFA2" s="10"/>
      <c r="EFB2" s="10"/>
      <c r="EFC2" s="10"/>
      <c r="EFD2" s="10"/>
      <c r="EFE2" s="10"/>
      <c r="EFF2" s="10"/>
      <c r="EFG2" s="10"/>
      <c r="EFH2" s="10"/>
      <c r="EFI2" s="10"/>
      <c r="EFJ2" s="10"/>
      <c r="EFK2" s="10"/>
      <c r="EFL2" s="10"/>
      <c r="EFM2" s="10"/>
      <c r="EFN2" s="10"/>
      <c r="EFO2" s="10"/>
      <c r="EFP2" s="10"/>
      <c r="EFQ2" s="10"/>
      <c r="EFR2" s="10"/>
      <c r="EFS2" s="10"/>
      <c r="EFT2" s="10"/>
      <c r="EFU2" s="10"/>
      <c r="EFV2" s="10"/>
      <c r="EFW2" s="10"/>
      <c r="EFX2" s="10"/>
      <c r="EFY2" s="10"/>
      <c r="EFZ2" s="10"/>
      <c r="EGA2" s="10"/>
      <c r="EGB2" s="10"/>
      <c r="EGC2" s="10"/>
      <c r="EGD2" s="10"/>
      <c r="EGE2" s="10"/>
      <c r="EGF2" s="10"/>
      <c r="EGG2" s="10"/>
      <c r="EGH2" s="10"/>
      <c r="EGI2" s="10"/>
      <c r="EGJ2" s="10"/>
      <c r="EGK2" s="10"/>
      <c r="EGL2" s="10"/>
      <c r="EGM2" s="10"/>
      <c r="EGN2" s="10"/>
      <c r="EGO2" s="10"/>
      <c r="EGP2" s="10"/>
      <c r="EGQ2" s="10"/>
      <c r="EGR2" s="10"/>
      <c r="EGS2" s="10"/>
      <c r="EGT2" s="10"/>
      <c r="EGU2" s="10"/>
      <c r="EGV2" s="10"/>
      <c r="EGW2" s="10"/>
      <c r="EGX2" s="10"/>
      <c r="EGY2" s="10"/>
      <c r="EGZ2" s="10"/>
      <c r="EHA2" s="10"/>
      <c r="EHB2" s="10"/>
      <c r="EHC2" s="10"/>
      <c r="EHD2" s="10"/>
      <c r="EHE2" s="10"/>
      <c r="EHF2" s="10"/>
      <c r="EHG2" s="10"/>
      <c r="EHH2" s="10"/>
      <c r="EHI2" s="10"/>
      <c r="EHJ2" s="10"/>
      <c r="EHK2" s="10"/>
      <c r="EHL2" s="10"/>
      <c r="EHM2" s="10"/>
      <c r="EHN2" s="10"/>
      <c r="EHO2" s="10"/>
      <c r="EHP2" s="10"/>
      <c r="EHQ2" s="10"/>
      <c r="EHR2" s="10"/>
      <c r="EHS2" s="10"/>
      <c r="EHT2" s="10"/>
      <c r="EHU2" s="10"/>
      <c r="EHV2" s="10"/>
      <c r="EHW2" s="10"/>
      <c r="EHX2" s="10"/>
      <c r="EHY2" s="10"/>
      <c r="EHZ2" s="10"/>
      <c r="EIA2" s="10"/>
      <c r="EIB2" s="10"/>
      <c r="EIC2" s="10"/>
      <c r="EID2" s="10"/>
      <c r="EIE2" s="10"/>
      <c r="EIF2" s="10"/>
      <c r="EIG2" s="10"/>
      <c r="EIH2" s="10"/>
      <c r="EII2" s="10"/>
      <c r="EIJ2" s="10"/>
      <c r="EIK2" s="10"/>
      <c r="EIL2" s="10"/>
      <c r="EIM2" s="10"/>
      <c r="EIN2" s="10"/>
      <c r="EIO2" s="10"/>
      <c r="EIP2" s="10"/>
      <c r="EIQ2" s="10"/>
      <c r="EIR2" s="10"/>
      <c r="EIS2" s="10"/>
      <c r="EIT2" s="10"/>
      <c r="EIU2" s="10"/>
      <c r="EIV2" s="10"/>
      <c r="EIW2" s="10"/>
      <c r="EIX2" s="10"/>
      <c r="EIY2" s="10"/>
      <c r="EIZ2" s="10"/>
      <c r="EJA2" s="10"/>
      <c r="EJB2" s="10"/>
      <c r="EJC2" s="10"/>
      <c r="EJD2" s="10"/>
      <c r="EJE2" s="10"/>
      <c r="EJF2" s="10"/>
      <c r="EJG2" s="10"/>
      <c r="EJH2" s="10"/>
      <c r="EJI2" s="10"/>
      <c r="EJJ2" s="10"/>
      <c r="EJK2" s="10"/>
      <c r="EJL2" s="10"/>
      <c r="EJM2" s="10"/>
      <c r="EJN2" s="10"/>
      <c r="EJO2" s="10"/>
      <c r="EJP2" s="10"/>
      <c r="EJQ2" s="10"/>
      <c r="EJR2" s="10"/>
      <c r="EJS2" s="10"/>
      <c r="EJT2" s="10"/>
      <c r="EJU2" s="10"/>
      <c r="EJV2" s="10"/>
      <c r="EJW2" s="10"/>
      <c r="EJX2" s="10"/>
      <c r="EJY2" s="10"/>
      <c r="EJZ2" s="10"/>
      <c r="EKA2" s="10"/>
      <c r="EKB2" s="10"/>
      <c r="EKC2" s="10"/>
      <c r="EKD2" s="10"/>
      <c r="EKE2" s="10"/>
      <c r="EKF2" s="10"/>
      <c r="EKG2" s="10"/>
      <c r="EKH2" s="10"/>
      <c r="EKI2" s="10"/>
      <c r="EKJ2" s="10"/>
      <c r="EKK2" s="10"/>
      <c r="EKL2" s="10"/>
      <c r="EKM2" s="10"/>
      <c r="EKN2" s="10"/>
      <c r="EKO2" s="10"/>
      <c r="EKP2" s="10"/>
      <c r="EKQ2" s="10"/>
      <c r="EKR2" s="10"/>
      <c r="EKS2" s="10"/>
      <c r="EKT2" s="10"/>
      <c r="EKU2" s="10"/>
      <c r="EKV2" s="10"/>
      <c r="EKW2" s="10"/>
      <c r="EKX2" s="10"/>
      <c r="EKY2" s="10"/>
      <c r="EKZ2" s="10"/>
      <c r="ELA2" s="10"/>
      <c r="ELB2" s="10"/>
      <c r="ELC2" s="10"/>
      <c r="ELD2" s="10"/>
      <c r="ELE2" s="10"/>
      <c r="ELF2" s="10"/>
      <c r="ELG2" s="10"/>
      <c r="ELH2" s="10"/>
      <c r="ELI2" s="10"/>
      <c r="ELJ2" s="10"/>
      <c r="ELK2" s="10"/>
      <c r="ELL2" s="10"/>
      <c r="ELM2" s="10"/>
      <c r="ELN2" s="10"/>
      <c r="ELO2" s="10"/>
      <c r="ELP2" s="10"/>
      <c r="ELQ2" s="10"/>
      <c r="ELR2" s="10"/>
      <c r="ELS2" s="10"/>
      <c r="ELT2" s="10"/>
      <c r="ELU2" s="10"/>
      <c r="ELV2" s="10"/>
      <c r="ELW2" s="10"/>
      <c r="ELX2" s="10"/>
      <c r="ELY2" s="10"/>
      <c r="ELZ2" s="10"/>
      <c r="EMA2" s="10"/>
      <c r="EMB2" s="10"/>
      <c r="EMC2" s="10"/>
      <c r="EMD2" s="10"/>
      <c r="EME2" s="10"/>
      <c r="EMF2" s="10"/>
      <c r="EMG2" s="10"/>
      <c r="EMH2" s="10"/>
      <c r="EMI2" s="10"/>
      <c r="EMJ2" s="10"/>
      <c r="EMK2" s="10"/>
      <c r="EML2" s="10"/>
      <c r="EMM2" s="10"/>
      <c r="EMN2" s="10"/>
      <c r="EMO2" s="10"/>
      <c r="EMP2" s="10"/>
      <c r="EMQ2" s="10"/>
      <c r="EMR2" s="10"/>
      <c r="EMS2" s="10"/>
      <c r="EMT2" s="10"/>
      <c r="EMU2" s="10"/>
      <c r="EMV2" s="10"/>
      <c r="EMW2" s="10"/>
      <c r="EMX2" s="10"/>
      <c r="EMY2" s="10"/>
      <c r="EMZ2" s="10"/>
      <c r="ENA2" s="10"/>
      <c r="ENB2" s="10"/>
      <c r="ENC2" s="10"/>
      <c r="END2" s="10"/>
      <c r="ENE2" s="10"/>
      <c r="ENF2" s="10"/>
      <c r="ENG2" s="10"/>
      <c r="ENH2" s="10"/>
      <c r="ENI2" s="10"/>
      <c r="ENJ2" s="10"/>
      <c r="ENK2" s="10"/>
      <c r="ENL2" s="10"/>
      <c r="ENM2" s="10"/>
      <c r="ENN2" s="10"/>
      <c r="ENO2" s="10"/>
      <c r="ENP2" s="10"/>
      <c r="ENQ2" s="10"/>
      <c r="ENR2" s="10"/>
      <c r="ENS2" s="10"/>
      <c r="ENT2" s="10"/>
      <c r="ENU2" s="10"/>
      <c r="ENV2" s="10"/>
      <c r="ENW2" s="10"/>
      <c r="ENX2" s="10"/>
      <c r="ENY2" s="10"/>
      <c r="ENZ2" s="10"/>
      <c r="EOA2" s="10"/>
      <c r="EOB2" s="10"/>
      <c r="EOC2" s="10"/>
      <c r="EOD2" s="10"/>
      <c r="EOE2" s="10"/>
      <c r="EOF2" s="10"/>
      <c r="EOG2" s="10"/>
      <c r="EOH2" s="10"/>
      <c r="EOI2" s="10"/>
      <c r="EOJ2" s="10"/>
      <c r="EOK2" s="10"/>
      <c r="EOL2" s="10"/>
      <c r="EOM2" s="10"/>
      <c r="EON2" s="10"/>
      <c r="EOO2" s="10"/>
      <c r="EOP2" s="10"/>
      <c r="EOQ2" s="10"/>
      <c r="EOR2" s="10"/>
      <c r="EOS2" s="10"/>
      <c r="EOT2" s="10"/>
      <c r="EOU2" s="10"/>
      <c r="EOV2" s="10"/>
      <c r="EOW2" s="10"/>
      <c r="EOX2" s="10"/>
      <c r="EOY2" s="10"/>
      <c r="EOZ2" s="10"/>
      <c r="EPA2" s="10"/>
      <c r="EPB2" s="10"/>
      <c r="EPC2" s="10"/>
      <c r="EPD2" s="10"/>
      <c r="EPE2" s="10"/>
      <c r="EPF2" s="10"/>
      <c r="EPG2" s="10"/>
      <c r="EPH2" s="10"/>
      <c r="EPI2" s="10"/>
      <c r="EPJ2" s="10"/>
      <c r="EPK2" s="10"/>
      <c r="EPL2" s="10"/>
      <c r="EPM2" s="10"/>
      <c r="EPN2" s="10"/>
      <c r="EPO2" s="10"/>
      <c r="EPP2" s="10"/>
      <c r="EPQ2" s="10"/>
      <c r="EPR2" s="10"/>
      <c r="EPS2" s="10"/>
      <c r="EPT2" s="10"/>
      <c r="EPU2" s="10"/>
      <c r="EPV2" s="10"/>
      <c r="EPW2" s="10"/>
      <c r="EPX2" s="10"/>
      <c r="EPY2" s="10"/>
      <c r="EPZ2" s="10"/>
      <c r="EQA2" s="10"/>
      <c r="EQB2" s="10"/>
      <c r="EQC2" s="10"/>
      <c r="EQD2" s="10"/>
      <c r="EQE2" s="10"/>
      <c r="EQF2" s="10"/>
      <c r="EQG2" s="10"/>
      <c r="EQH2" s="10"/>
      <c r="EQI2" s="10"/>
      <c r="EQJ2" s="10"/>
      <c r="EQK2" s="10"/>
      <c r="EQL2" s="10"/>
      <c r="EQM2" s="10"/>
      <c r="EQN2" s="10"/>
      <c r="EQO2" s="10"/>
      <c r="EQP2" s="10"/>
      <c r="EQQ2" s="10"/>
      <c r="EQR2" s="10"/>
      <c r="EQS2" s="10"/>
      <c r="EQT2" s="10"/>
      <c r="EQU2" s="10"/>
      <c r="EQV2" s="10"/>
      <c r="EQW2" s="10"/>
      <c r="EQX2" s="10"/>
      <c r="EQY2" s="10"/>
      <c r="EQZ2" s="10"/>
      <c r="ERA2" s="10"/>
      <c r="ERB2" s="10"/>
      <c r="ERC2" s="10"/>
      <c r="ERD2" s="10"/>
      <c r="ERE2" s="10"/>
      <c r="ERF2" s="10"/>
      <c r="ERG2" s="10"/>
      <c r="ERH2" s="10"/>
      <c r="ERI2" s="10"/>
      <c r="ERJ2" s="10"/>
      <c r="ERK2" s="10"/>
      <c r="ERL2" s="10"/>
      <c r="ERM2" s="10"/>
      <c r="ERN2" s="10"/>
      <c r="ERO2" s="10"/>
      <c r="ERP2" s="10"/>
      <c r="ERQ2" s="10"/>
      <c r="ERR2" s="10"/>
      <c r="ERS2" s="10"/>
      <c r="ERT2" s="10"/>
      <c r="ERU2" s="10"/>
      <c r="ERV2" s="10"/>
      <c r="ERW2" s="10"/>
      <c r="ERX2" s="10"/>
      <c r="ERY2" s="10"/>
      <c r="ERZ2" s="10"/>
      <c r="ESA2" s="10"/>
      <c r="ESB2" s="10"/>
      <c r="ESC2" s="10"/>
      <c r="ESD2" s="10"/>
      <c r="ESE2" s="10"/>
      <c r="ESF2" s="10"/>
      <c r="ESG2" s="10"/>
      <c r="ESH2" s="10"/>
      <c r="ESI2" s="10"/>
      <c r="ESJ2" s="10"/>
      <c r="ESK2" s="10"/>
      <c r="ESL2" s="10"/>
      <c r="ESM2" s="10"/>
      <c r="ESN2" s="10"/>
      <c r="ESO2" s="10"/>
      <c r="ESP2" s="10"/>
      <c r="ESQ2" s="10"/>
      <c r="ESR2" s="10"/>
      <c r="ESS2" s="10"/>
      <c r="EST2" s="10"/>
      <c r="ESU2" s="10"/>
      <c r="ESV2" s="10"/>
      <c r="ESW2" s="10"/>
      <c r="ESX2" s="10"/>
      <c r="ESY2" s="10"/>
      <c r="ESZ2" s="10"/>
      <c r="ETA2" s="10"/>
      <c r="ETB2" s="10"/>
      <c r="ETC2" s="10"/>
      <c r="ETD2" s="10"/>
      <c r="ETE2" s="10"/>
      <c r="ETF2" s="10"/>
      <c r="ETG2" s="10"/>
      <c r="ETH2" s="10"/>
      <c r="ETI2" s="10"/>
      <c r="ETJ2" s="10"/>
      <c r="ETK2" s="10"/>
      <c r="ETL2" s="10"/>
      <c r="ETM2" s="10"/>
      <c r="ETN2" s="10"/>
      <c r="ETO2" s="10"/>
      <c r="ETP2" s="10"/>
      <c r="ETQ2" s="10"/>
      <c r="ETR2" s="10"/>
      <c r="ETS2" s="10"/>
      <c r="ETT2" s="10"/>
      <c r="ETU2" s="10"/>
      <c r="ETV2" s="10"/>
      <c r="ETW2" s="10"/>
      <c r="ETX2" s="10"/>
      <c r="ETY2" s="10"/>
      <c r="ETZ2" s="10"/>
      <c r="EUA2" s="10"/>
      <c r="EUB2" s="10"/>
      <c r="EUC2" s="10"/>
      <c r="EUD2" s="10"/>
      <c r="EUE2" s="10"/>
      <c r="EUF2" s="10"/>
      <c r="EUG2" s="10"/>
      <c r="EUH2" s="10"/>
      <c r="EUI2" s="10"/>
      <c r="EUJ2" s="10"/>
      <c r="EUK2" s="10"/>
      <c r="EUL2" s="10"/>
      <c r="EUM2" s="10"/>
      <c r="EUN2" s="10"/>
      <c r="EUO2" s="10"/>
      <c r="EUP2" s="10"/>
      <c r="EUQ2" s="10"/>
      <c r="EUR2" s="10"/>
      <c r="EUS2" s="10"/>
      <c r="EUT2" s="10"/>
      <c r="EUU2" s="10"/>
      <c r="EUV2" s="10"/>
      <c r="EUW2" s="10"/>
      <c r="EUX2" s="10"/>
      <c r="EUY2" s="10"/>
      <c r="EUZ2" s="10"/>
      <c r="EVA2" s="10"/>
      <c r="EVB2" s="10"/>
      <c r="EVC2" s="10"/>
      <c r="EVD2" s="10"/>
      <c r="EVE2" s="10"/>
      <c r="EVF2" s="10"/>
      <c r="EVG2" s="10"/>
      <c r="EVH2" s="10"/>
      <c r="EVI2" s="10"/>
      <c r="EVJ2" s="10"/>
      <c r="EVK2" s="10"/>
      <c r="EVL2" s="10"/>
      <c r="EVM2" s="10"/>
      <c r="EVN2" s="10"/>
      <c r="EVO2" s="10"/>
      <c r="EVP2" s="10"/>
      <c r="EVQ2" s="10"/>
      <c r="EVR2" s="10"/>
      <c r="EVS2" s="10"/>
      <c r="EVT2" s="10"/>
      <c r="EVU2" s="10"/>
      <c r="EVV2" s="10"/>
      <c r="EVW2" s="10"/>
      <c r="EVX2" s="10"/>
      <c r="EVY2" s="10"/>
      <c r="EVZ2" s="10"/>
      <c r="EWA2" s="10"/>
      <c r="EWB2" s="10"/>
      <c r="EWC2" s="10"/>
      <c r="EWD2" s="10"/>
      <c r="EWE2" s="10"/>
      <c r="EWF2" s="10"/>
      <c r="EWG2" s="10"/>
      <c r="EWH2" s="10"/>
      <c r="EWI2" s="10"/>
      <c r="EWJ2" s="10"/>
      <c r="EWK2" s="10"/>
      <c r="EWL2" s="10"/>
      <c r="EWM2" s="10"/>
      <c r="EWN2" s="10"/>
      <c r="EWO2" s="10"/>
      <c r="EWP2" s="10"/>
      <c r="EWQ2" s="10"/>
      <c r="EWR2" s="10"/>
      <c r="EWS2" s="10"/>
      <c r="EWT2" s="10"/>
      <c r="EWU2" s="10"/>
      <c r="EWV2" s="10"/>
      <c r="EWW2" s="10"/>
      <c r="EWX2" s="10"/>
      <c r="EWY2" s="10"/>
      <c r="EWZ2" s="10"/>
      <c r="EXA2" s="10"/>
      <c r="EXB2" s="10"/>
      <c r="EXC2" s="10"/>
      <c r="EXD2" s="10"/>
      <c r="EXE2" s="10"/>
      <c r="EXF2" s="10"/>
      <c r="EXG2" s="10"/>
      <c r="EXH2" s="10"/>
      <c r="EXI2" s="10"/>
      <c r="EXJ2" s="10"/>
      <c r="EXK2" s="10"/>
      <c r="EXL2" s="10"/>
      <c r="EXM2" s="10"/>
      <c r="EXN2" s="10"/>
      <c r="EXO2" s="10"/>
      <c r="EXP2" s="10"/>
      <c r="EXQ2" s="10"/>
      <c r="EXR2" s="10"/>
      <c r="EXS2" s="10"/>
      <c r="EXT2" s="10"/>
      <c r="EXU2" s="10"/>
      <c r="EXV2" s="10"/>
      <c r="EXW2" s="10"/>
      <c r="EXX2" s="10"/>
      <c r="EXY2" s="10"/>
      <c r="EXZ2" s="10"/>
      <c r="EYA2" s="10"/>
      <c r="EYB2" s="10"/>
      <c r="EYC2" s="10"/>
      <c r="EYD2" s="10"/>
      <c r="EYE2" s="10"/>
      <c r="EYF2" s="10"/>
      <c r="EYG2" s="10"/>
      <c r="EYH2" s="10"/>
      <c r="EYI2" s="10"/>
      <c r="EYJ2" s="10"/>
      <c r="EYK2" s="10"/>
      <c r="EYL2" s="10"/>
      <c r="EYM2" s="10"/>
      <c r="EYN2" s="10"/>
      <c r="EYO2" s="10"/>
      <c r="EYP2" s="10"/>
      <c r="EYQ2" s="10"/>
      <c r="EYR2" s="10"/>
      <c r="EYS2" s="10"/>
      <c r="EYT2" s="10"/>
      <c r="EYU2" s="10"/>
      <c r="EYV2" s="10"/>
      <c r="EYW2" s="10"/>
      <c r="EYX2" s="10"/>
      <c r="EYY2" s="10"/>
      <c r="EYZ2" s="10"/>
      <c r="EZA2" s="10"/>
      <c r="EZB2" s="10"/>
      <c r="EZC2" s="10"/>
      <c r="EZD2" s="10"/>
      <c r="EZE2" s="10"/>
      <c r="EZF2" s="10"/>
      <c r="EZG2" s="10"/>
      <c r="EZH2" s="10"/>
      <c r="EZI2" s="10"/>
      <c r="EZJ2" s="10"/>
      <c r="EZK2" s="10"/>
      <c r="EZL2" s="10"/>
      <c r="EZM2" s="10"/>
      <c r="EZN2" s="10"/>
      <c r="EZO2" s="10"/>
      <c r="EZP2" s="10"/>
      <c r="EZQ2" s="10"/>
      <c r="EZR2" s="10"/>
      <c r="EZS2" s="10"/>
      <c r="EZT2" s="10"/>
      <c r="EZU2" s="10"/>
      <c r="EZV2" s="10"/>
      <c r="EZW2" s="10"/>
      <c r="EZX2" s="10"/>
      <c r="EZY2" s="10"/>
      <c r="EZZ2" s="10"/>
      <c r="FAA2" s="10"/>
      <c r="FAB2" s="10"/>
      <c r="FAC2" s="10"/>
      <c r="FAD2" s="10"/>
      <c r="FAE2" s="10"/>
      <c r="FAF2" s="10"/>
      <c r="FAG2" s="10"/>
      <c r="FAH2" s="10"/>
      <c r="FAI2" s="10"/>
      <c r="FAJ2" s="10"/>
      <c r="FAK2" s="10"/>
      <c r="FAL2" s="10"/>
      <c r="FAM2" s="10"/>
      <c r="FAN2" s="10"/>
      <c r="FAO2" s="10"/>
      <c r="FAP2" s="10"/>
      <c r="FAQ2" s="10"/>
      <c r="FAR2" s="10"/>
      <c r="FAS2" s="10"/>
      <c r="FAT2" s="10"/>
      <c r="FAU2" s="10"/>
      <c r="FAV2" s="10"/>
      <c r="FAW2" s="10"/>
      <c r="FAX2" s="10"/>
      <c r="FAY2" s="10"/>
      <c r="FAZ2" s="10"/>
      <c r="FBA2" s="10"/>
      <c r="FBB2" s="10"/>
      <c r="FBC2" s="10"/>
      <c r="FBD2" s="10"/>
      <c r="FBE2" s="10"/>
      <c r="FBF2" s="10"/>
      <c r="FBG2" s="10"/>
      <c r="FBH2" s="10"/>
      <c r="FBI2" s="10"/>
      <c r="FBJ2" s="10"/>
      <c r="FBK2" s="10"/>
      <c r="FBL2" s="10"/>
      <c r="FBM2" s="10"/>
      <c r="FBN2" s="10"/>
      <c r="FBO2" s="10"/>
      <c r="FBP2" s="10"/>
      <c r="FBQ2" s="10"/>
      <c r="FBR2" s="10"/>
      <c r="FBS2" s="10"/>
      <c r="FBT2" s="10"/>
      <c r="FBU2" s="10"/>
      <c r="FBV2" s="10"/>
      <c r="FBW2" s="10"/>
      <c r="FBX2" s="10"/>
      <c r="FBY2" s="10"/>
      <c r="FBZ2" s="10"/>
      <c r="FCA2" s="10"/>
      <c r="FCB2" s="10"/>
      <c r="FCC2" s="10"/>
      <c r="FCD2" s="10"/>
      <c r="FCE2" s="10"/>
      <c r="FCF2" s="10"/>
      <c r="FCG2" s="10"/>
      <c r="FCH2" s="10"/>
      <c r="FCI2" s="10"/>
      <c r="FCJ2" s="10"/>
      <c r="FCK2" s="10"/>
      <c r="FCL2" s="10"/>
      <c r="FCM2" s="10"/>
      <c r="FCN2" s="10"/>
      <c r="FCO2" s="10"/>
      <c r="FCP2" s="10"/>
      <c r="FCQ2" s="10"/>
      <c r="FCR2" s="10"/>
      <c r="FCS2" s="10"/>
      <c r="FCT2" s="10"/>
      <c r="FCU2" s="10"/>
      <c r="FCV2" s="10"/>
      <c r="FCW2" s="10"/>
      <c r="FCX2" s="10"/>
      <c r="FCY2" s="10"/>
      <c r="FCZ2" s="10"/>
      <c r="FDA2" s="10"/>
      <c r="FDB2" s="10"/>
      <c r="FDC2" s="10"/>
      <c r="FDD2" s="10"/>
      <c r="FDE2" s="10"/>
      <c r="FDF2" s="10"/>
      <c r="FDG2" s="10"/>
      <c r="FDH2" s="10"/>
      <c r="FDI2" s="10"/>
      <c r="FDJ2" s="10"/>
      <c r="FDK2" s="10"/>
      <c r="FDL2" s="10"/>
      <c r="FDM2" s="10"/>
      <c r="FDN2" s="10"/>
      <c r="FDO2" s="10"/>
      <c r="FDP2" s="10"/>
      <c r="FDQ2" s="10"/>
      <c r="FDR2" s="10"/>
      <c r="FDS2" s="10"/>
      <c r="FDT2" s="10"/>
      <c r="FDU2" s="10"/>
      <c r="FDV2" s="10"/>
      <c r="FDW2" s="10"/>
      <c r="FDX2" s="10"/>
      <c r="FDY2" s="10"/>
      <c r="FDZ2" s="10"/>
      <c r="FEA2" s="10"/>
      <c r="FEB2" s="10"/>
      <c r="FEC2" s="10"/>
      <c r="FED2" s="10"/>
      <c r="FEE2" s="10"/>
      <c r="FEF2" s="10"/>
      <c r="FEG2" s="10"/>
      <c r="FEH2" s="10"/>
      <c r="FEI2" s="10"/>
      <c r="FEJ2" s="10"/>
      <c r="FEK2" s="10"/>
      <c r="FEL2" s="10"/>
      <c r="FEM2" s="10"/>
      <c r="FEN2" s="10"/>
      <c r="FEO2" s="10"/>
      <c r="FEP2" s="10"/>
      <c r="FEQ2" s="10"/>
      <c r="FER2" s="10"/>
      <c r="FES2" s="10"/>
      <c r="FET2" s="10"/>
      <c r="FEU2" s="10"/>
      <c r="FEV2" s="10"/>
      <c r="FEW2" s="10"/>
      <c r="FEX2" s="10"/>
      <c r="FEY2" s="10"/>
      <c r="FEZ2" s="10"/>
      <c r="FFA2" s="10"/>
      <c r="FFB2" s="10"/>
      <c r="FFC2" s="10"/>
      <c r="FFD2" s="10"/>
      <c r="FFE2" s="10"/>
      <c r="FFF2" s="10"/>
      <c r="FFG2" s="10"/>
      <c r="FFH2" s="10"/>
      <c r="FFI2" s="10"/>
      <c r="FFJ2" s="10"/>
      <c r="FFK2" s="10"/>
      <c r="FFL2" s="10"/>
      <c r="FFM2" s="10"/>
      <c r="FFN2" s="10"/>
      <c r="FFO2" s="10"/>
      <c r="FFP2" s="10"/>
      <c r="FFQ2" s="10"/>
      <c r="FFR2" s="10"/>
      <c r="FFS2" s="10"/>
      <c r="FFT2" s="10"/>
      <c r="FFU2" s="10"/>
      <c r="FFV2" s="10"/>
      <c r="FFW2" s="10"/>
      <c r="FFX2" s="10"/>
      <c r="FFY2" s="10"/>
      <c r="FFZ2" s="10"/>
      <c r="FGA2" s="10"/>
      <c r="FGB2" s="10"/>
      <c r="FGC2" s="10"/>
      <c r="FGD2" s="10"/>
      <c r="FGE2" s="10"/>
      <c r="FGF2" s="10"/>
      <c r="FGG2" s="10"/>
      <c r="FGH2" s="10"/>
      <c r="FGI2" s="10"/>
      <c r="FGJ2" s="10"/>
      <c r="FGK2" s="10"/>
      <c r="FGL2" s="10"/>
      <c r="FGM2" s="10"/>
      <c r="FGN2" s="10"/>
      <c r="FGO2" s="10"/>
      <c r="FGP2" s="10"/>
      <c r="FGQ2" s="10"/>
      <c r="FGR2" s="10"/>
      <c r="FGS2" s="10"/>
      <c r="FGT2" s="10"/>
      <c r="FGU2" s="10"/>
      <c r="FGV2" s="10"/>
      <c r="FGW2" s="10"/>
      <c r="FGX2" s="10"/>
      <c r="FGY2" s="10"/>
      <c r="FGZ2" s="10"/>
      <c r="FHA2" s="10"/>
      <c r="FHB2" s="10"/>
      <c r="FHC2" s="10"/>
      <c r="FHD2" s="10"/>
      <c r="FHE2" s="10"/>
      <c r="FHF2" s="10"/>
      <c r="FHG2" s="10"/>
      <c r="FHH2" s="10"/>
      <c r="FHI2" s="10"/>
      <c r="FHJ2" s="10"/>
      <c r="FHK2" s="10"/>
      <c r="FHL2" s="10"/>
      <c r="FHM2" s="10"/>
      <c r="FHN2" s="10"/>
      <c r="FHO2" s="10"/>
      <c r="FHP2" s="10"/>
      <c r="FHQ2" s="10"/>
      <c r="FHR2" s="10"/>
      <c r="FHS2" s="10"/>
      <c r="FHT2" s="10"/>
      <c r="FHU2" s="10"/>
      <c r="FHV2" s="10"/>
      <c r="FHW2" s="10"/>
      <c r="FHX2" s="10"/>
      <c r="FHY2" s="10"/>
      <c r="FHZ2" s="10"/>
      <c r="FIA2" s="10"/>
      <c r="FIB2" s="10"/>
      <c r="FIC2" s="10"/>
      <c r="FID2" s="10"/>
      <c r="FIE2" s="10"/>
      <c r="FIF2" s="10"/>
      <c r="FIG2" s="10"/>
      <c r="FIH2" s="10"/>
      <c r="FII2" s="10"/>
      <c r="FIJ2" s="10"/>
      <c r="FIK2" s="10"/>
      <c r="FIL2" s="10"/>
      <c r="FIM2" s="10"/>
      <c r="FIN2" s="10"/>
      <c r="FIO2" s="10"/>
      <c r="FIP2" s="10"/>
      <c r="FIQ2" s="10"/>
      <c r="FIR2" s="10"/>
      <c r="FIS2" s="10"/>
      <c r="FIT2" s="10"/>
      <c r="FIU2" s="10"/>
      <c r="FIV2" s="10"/>
      <c r="FIW2" s="10"/>
      <c r="FIX2" s="10"/>
      <c r="FIY2" s="10"/>
      <c r="FIZ2" s="10"/>
      <c r="FJA2" s="10"/>
      <c r="FJB2" s="10"/>
      <c r="FJC2" s="10"/>
      <c r="FJD2" s="10"/>
      <c r="FJE2" s="10"/>
      <c r="FJF2" s="10"/>
      <c r="FJG2" s="10"/>
      <c r="FJH2" s="10"/>
      <c r="FJI2" s="10"/>
      <c r="FJJ2" s="10"/>
      <c r="FJK2" s="10"/>
      <c r="FJL2" s="10"/>
      <c r="FJM2" s="10"/>
      <c r="FJN2" s="10"/>
      <c r="FJO2" s="10"/>
      <c r="FJP2" s="10"/>
      <c r="FJQ2" s="10"/>
      <c r="FJR2" s="10"/>
      <c r="FJS2" s="10"/>
      <c r="FJT2" s="10"/>
      <c r="FJU2" s="10"/>
      <c r="FJV2" s="10"/>
      <c r="FJW2" s="10"/>
      <c r="FJX2" s="10"/>
      <c r="FJY2" s="10"/>
      <c r="FJZ2" s="10"/>
      <c r="FKA2" s="10"/>
      <c r="FKB2" s="10"/>
      <c r="FKC2" s="10"/>
      <c r="FKD2" s="10"/>
      <c r="FKE2" s="10"/>
      <c r="FKF2" s="10"/>
      <c r="FKG2" s="10"/>
      <c r="FKH2" s="10"/>
      <c r="FKI2" s="10"/>
      <c r="FKJ2" s="10"/>
      <c r="FKK2" s="10"/>
      <c r="FKL2" s="10"/>
      <c r="FKM2" s="10"/>
      <c r="FKN2" s="10"/>
      <c r="FKO2" s="10"/>
      <c r="FKP2" s="10"/>
      <c r="FKQ2" s="10"/>
      <c r="FKR2" s="10"/>
      <c r="FKS2" s="10"/>
      <c r="FKT2" s="10"/>
      <c r="FKU2" s="10"/>
      <c r="FKV2" s="10"/>
      <c r="FKW2" s="10"/>
      <c r="FKX2" s="10"/>
      <c r="FKY2" s="10"/>
      <c r="FKZ2" s="10"/>
      <c r="FLA2" s="10"/>
      <c r="FLB2" s="10"/>
      <c r="FLC2" s="10"/>
      <c r="FLD2" s="10"/>
      <c r="FLE2" s="10"/>
      <c r="FLF2" s="10"/>
      <c r="FLG2" s="10"/>
      <c r="FLH2" s="10"/>
      <c r="FLI2" s="10"/>
      <c r="FLJ2" s="10"/>
      <c r="FLK2" s="10"/>
      <c r="FLL2" s="10"/>
      <c r="FLM2" s="10"/>
      <c r="FLN2" s="10"/>
      <c r="FLO2" s="10"/>
      <c r="FLP2" s="10"/>
      <c r="FLQ2" s="10"/>
      <c r="FLR2" s="10"/>
      <c r="FLS2" s="10"/>
      <c r="FLT2" s="10"/>
      <c r="FLU2" s="10"/>
      <c r="FLV2" s="10"/>
      <c r="FLW2" s="10"/>
      <c r="FLX2" s="10"/>
      <c r="FLY2" s="10"/>
      <c r="FLZ2" s="10"/>
      <c r="FMA2" s="10"/>
      <c r="FMB2" s="10"/>
      <c r="FMC2" s="10"/>
      <c r="FMD2" s="10"/>
      <c r="FME2" s="10"/>
      <c r="FMF2" s="10"/>
      <c r="FMG2" s="10"/>
      <c r="FMH2" s="10"/>
      <c r="FMI2" s="10"/>
      <c r="FMJ2" s="10"/>
      <c r="FMK2" s="10"/>
      <c r="FML2" s="10"/>
      <c r="FMM2" s="10"/>
      <c r="FMN2" s="10"/>
      <c r="FMO2" s="10"/>
      <c r="FMP2" s="10"/>
      <c r="FMQ2" s="10"/>
      <c r="FMR2" s="10"/>
      <c r="FMS2" s="10"/>
      <c r="FMT2" s="10"/>
      <c r="FMU2" s="10"/>
      <c r="FMV2" s="10"/>
      <c r="FMW2" s="10"/>
      <c r="FMX2" s="10"/>
      <c r="FMY2" s="10"/>
      <c r="FMZ2" s="10"/>
      <c r="FNA2" s="10"/>
      <c r="FNB2" s="10"/>
      <c r="FNC2" s="10"/>
      <c r="FND2" s="10"/>
      <c r="FNE2" s="10"/>
      <c r="FNF2" s="10"/>
      <c r="FNG2" s="10"/>
      <c r="FNH2" s="10"/>
      <c r="FNI2" s="10"/>
      <c r="FNJ2" s="10"/>
      <c r="FNK2" s="10"/>
      <c r="FNL2" s="10"/>
      <c r="FNM2" s="10"/>
      <c r="FNN2" s="10"/>
      <c r="FNO2" s="10"/>
      <c r="FNP2" s="10"/>
      <c r="FNQ2" s="10"/>
      <c r="FNR2" s="10"/>
      <c r="FNS2" s="10"/>
      <c r="FNT2" s="10"/>
      <c r="FNU2" s="10"/>
      <c r="FNV2" s="10"/>
      <c r="FNW2" s="10"/>
      <c r="FNX2" s="10"/>
      <c r="FNY2" s="10"/>
      <c r="FNZ2" s="10"/>
      <c r="FOA2" s="10"/>
      <c r="FOB2" s="10"/>
      <c r="FOC2" s="10"/>
      <c r="FOD2" s="10"/>
      <c r="FOE2" s="10"/>
      <c r="FOF2" s="10"/>
      <c r="FOG2" s="10"/>
      <c r="FOH2" s="10"/>
      <c r="FOI2" s="10"/>
      <c r="FOJ2" s="10"/>
      <c r="FOK2" s="10"/>
      <c r="FOL2" s="10"/>
      <c r="FOM2" s="10"/>
      <c r="FON2" s="10"/>
      <c r="FOO2" s="10"/>
      <c r="FOP2" s="10"/>
      <c r="FOQ2" s="10"/>
      <c r="FOR2" s="10"/>
      <c r="FOS2" s="10"/>
      <c r="FOT2" s="10"/>
      <c r="FOU2" s="10"/>
      <c r="FOV2" s="10"/>
      <c r="FOW2" s="10"/>
      <c r="FOX2" s="10"/>
      <c r="FOY2" s="10"/>
      <c r="FOZ2" s="10"/>
      <c r="FPA2" s="10"/>
      <c r="FPB2" s="10"/>
      <c r="FPC2" s="10"/>
      <c r="FPD2" s="10"/>
      <c r="FPE2" s="10"/>
      <c r="FPF2" s="10"/>
      <c r="FPG2" s="10"/>
      <c r="FPH2" s="10"/>
      <c r="FPI2" s="10"/>
      <c r="FPJ2" s="10"/>
      <c r="FPK2" s="10"/>
      <c r="FPL2" s="10"/>
      <c r="FPM2" s="10"/>
      <c r="FPN2" s="10"/>
      <c r="FPO2" s="10"/>
      <c r="FPP2" s="10"/>
      <c r="FPQ2" s="10"/>
      <c r="FPR2" s="10"/>
      <c r="FPS2" s="10"/>
      <c r="FPT2" s="10"/>
      <c r="FPU2" s="10"/>
      <c r="FPV2" s="10"/>
      <c r="FPW2" s="10"/>
      <c r="FPX2" s="10"/>
      <c r="FPY2" s="10"/>
      <c r="FPZ2" s="10"/>
      <c r="FQA2" s="10"/>
      <c r="FQB2" s="10"/>
      <c r="FQC2" s="10"/>
      <c r="FQD2" s="10"/>
      <c r="FQE2" s="10"/>
      <c r="FQF2" s="10"/>
      <c r="FQG2" s="10"/>
      <c r="FQH2" s="10"/>
      <c r="FQI2" s="10"/>
      <c r="FQJ2" s="10"/>
      <c r="FQK2" s="10"/>
      <c r="FQL2" s="10"/>
      <c r="FQM2" s="10"/>
      <c r="FQN2" s="10"/>
      <c r="FQO2" s="10"/>
      <c r="FQP2" s="10"/>
      <c r="FQQ2" s="10"/>
      <c r="FQR2" s="10"/>
      <c r="FQS2" s="10"/>
      <c r="FQT2" s="10"/>
      <c r="FQU2" s="10"/>
      <c r="FQV2" s="10"/>
      <c r="FQW2" s="10"/>
      <c r="FQX2" s="10"/>
      <c r="FQY2" s="10"/>
      <c r="FQZ2" s="10"/>
      <c r="FRA2" s="10"/>
      <c r="FRB2" s="10"/>
      <c r="FRC2" s="10"/>
      <c r="FRD2" s="10"/>
      <c r="FRE2" s="10"/>
      <c r="FRF2" s="10"/>
      <c r="FRG2" s="10"/>
      <c r="FRH2" s="10"/>
      <c r="FRI2" s="10"/>
      <c r="FRJ2" s="10"/>
      <c r="FRK2" s="10"/>
      <c r="FRL2" s="10"/>
      <c r="FRM2" s="10"/>
      <c r="FRN2" s="10"/>
      <c r="FRO2" s="10"/>
      <c r="FRP2" s="10"/>
      <c r="FRQ2" s="10"/>
      <c r="FRR2" s="10"/>
      <c r="FRS2" s="10"/>
      <c r="FRT2" s="10"/>
      <c r="FRU2" s="10"/>
      <c r="FRV2" s="10"/>
      <c r="FRW2" s="10"/>
      <c r="FRX2" s="10"/>
      <c r="FRY2" s="10"/>
      <c r="FRZ2" s="10"/>
      <c r="FSA2" s="10"/>
      <c r="FSB2" s="10"/>
      <c r="FSC2" s="10"/>
      <c r="FSD2" s="10"/>
      <c r="FSE2" s="10"/>
      <c r="FSF2" s="10"/>
      <c r="FSG2" s="10"/>
      <c r="FSH2" s="10"/>
      <c r="FSI2" s="10"/>
      <c r="FSJ2" s="10"/>
      <c r="FSK2" s="10"/>
      <c r="FSL2" s="10"/>
      <c r="FSM2" s="10"/>
      <c r="FSN2" s="10"/>
      <c r="FSO2" s="10"/>
      <c r="FSP2" s="10"/>
      <c r="FSQ2" s="10"/>
      <c r="FSR2" s="10"/>
      <c r="FSS2" s="10"/>
      <c r="FST2" s="10"/>
      <c r="FSU2" s="10"/>
      <c r="FSV2" s="10"/>
      <c r="FSW2" s="10"/>
      <c r="FSX2" s="10"/>
      <c r="FSY2" s="10"/>
      <c r="FSZ2" s="10"/>
      <c r="FTA2" s="10"/>
      <c r="FTB2" s="10"/>
      <c r="FTC2" s="10"/>
      <c r="FTD2" s="10"/>
      <c r="FTE2" s="10"/>
      <c r="FTF2" s="10"/>
      <c r="FTG2" s="10"/>
      <c r="FTH2" s="10"/>
      <c r="FTI2" s="10"/>
      <c r="FTJ2" s="10"/>
      <c r="FTK2" s="10"/>
      <c r="FTL2" s="10"/>
      <c r="FTM2" s="10"/>
      <c r="FTN2" s="10"/>
      <c r="FTO2" s="10"/>
      <c r="FTP2" s="10"/>
      <c r="FTQ2" s="10"/>
      <c r="FTR2" s="10"/>
      <c r="FTS2" s="10"/>
      <c r="FTT2" s="10"/>
      <c r="FTU2" s="10"/>
      <c r="FTV2" s="10"/>
      <c r="FTW2" s="10"/>
      <c r="FTX2" s="10"/>
      <c r="FTY2" s="10"/>
      <c r="FTZ2" s="10"/>
      <c r="FUA2" s="10"/>
      <c r="FUB2" s="10"/>
      <c r="FUC2" s="10"/>
      <c r="FUD2" s="10"/>
      <c r="FUE2" s="10"/>
      <c r="FUF2" s="10"/>
      <c r="FUG2" s="10"/>
      <c r="FUH2" s="10"/>
      <c r="FUI2" s="10"/>
      <c r="FUJ2" s="10"/>
      <c r="FUK2" s="10"/>
      <c r="FUL2" s="10"/>
      <c r="FUM2" s="10"/>
      <c r="FUN2" s="10"/>
      <c r="FUO2" s="10"/>
      <c r="FUP2" s="10"/>
      <c r="FUQ2" s="10"/>
      <c r="FUR2" s="10"/>
      <c r="FUS2" s="10"/>
      <c r="FUT2" s="10"/>
      <c r="FUU2" s="10"/>
      <c r="FUV2" s="10"/>
      <c r="FUW2" s="10"/>
      <c r="FUX2" s="10"/>
      <c r="FUY2" s="10"/>
      <c r="FUZ2" s="10"/>
      <c r="FVA2" s="10"/>
      <c r="FVB2" s="10"/>
      <c r="FVC2" s="10"/>
      <c r="FVD2" s="10"/>
      <c r="FVE2" s="10"/>
      <c r="FVF2" s="10"/>
      <c r="FVG2" s="10"/>
      <c r="FVH2" s="10"/>
      <c r="FVI2" s="10"/>
      <c r="FVJ2" s="10"/>
      <c r="FVK2" s="10"/>
      <c r="FVL2" s="10"/>
      <c r="FVM2" s="10"/>
      <c r="FVN2" s="10"/>
      <c r="FVO2" s="10"/>
      <c r="FVP2" s="10"/>
      <c r="FVQ2" s="10"/>
      <c r="FVR2" s="10"/>
      <c r="FVS2" s="10"/>
      <c r="FVT2" s="10"/>
      <c r="FVU2" s="10"/>
      <c r="FVV2" s="10"/>
      <c r="FVW2" s="10"/>
      <c r="FVX2" s="10"/>
      <c r="FVY2" s="10"/>
      <c r="FVZ2" s="10"/>
      <c r="FWA2" s="10"/>
      <c r="FWB2" s="10"/>
      <c r="FWC2" s="10"/>
      <c r="FWD2" s="10"/>
      <c r="FWE2" s="10"/>
      <c r="FWF2" s="10"/>
      <c r="FWG2" s="10"/>
      <c r="FWH2" s="10"/>
      <c r="FWI2" s="10"/>
      <c r="FWJ2" s="10"/>
      <c r="FWK2" s="10"/>
      <c r="FWL2" s="10"/>
      <c r="FWM2" s="10"/>
      <c r="FWN2" s="10"/>
      <c r="FWO2" s="10"/>
      <c r="FWP2" s="10"/>
      <c r="FWQ2" s="10"/>
      <c r="FWR2" s="10"/>
      <c r="FWS2" s="10"/>
      <c r="FWT2" s="10"/>
      <c r="FWU2" s="10"/>
      <c r="FWV2" s="10"/>
      <c r="FWW2" s="10"/>
      <c r="FWX2" s="10"/>
      <c r="FWY2" s="10"/>
      <c r="FWZ2" s="10"/>
      <c r="FXA2" s="10"/>
      <c r="FXB2" s="10"/>
      <c r="FXC2" s="10"/>
      <c r="FXD2" s="10"/>
      <c r="FXE2" s="10"/>
      <c r="FXF2" s="10"/>
      <c r="FXG2" s="10"/>
      <c r="FXH2" s="10"/>
      <c r="FXI2" s="10"/>
      <c r="FXJ2" s="10"/>
      <c r="FXK2" s="10"/>
      <c r="FXL2" s="10"/>
      <c r="FXM2" s="10"/>
      <c r="FXN2" s="10"/>
      <c r="FXO2" s="10"/>
      <c r="FXP2" s="10"/>
      <c r="FXQ2" s="10"/>
      <c r="FXR2" s="10"/>
      <c r="FXS2" s="10"/>
      <c r="FXT2" s="10"/>
      <c r="FXU2" s="10"/>
      <c r="FXV2" s="10"/>
      <c r="FXW2" s="10"/>
      <c r="FXX2" s="10"/>
      <c r="FXY2" s="10"/>
      <c r="FXZ2" s="10"/>
      <c r="FYA2" s="10"/>
      <c r="FYB2" s="10"/>
      <c r="FYC2" s="10"/>
      <c r="FYD2" s="10"/>
      <c r="FYE2" s="10"/>
      <c r="FYF2" s="10"/>
      <c r="FYG2" s="10"/>
      <c r="FYH2" s="10"/>
      <c r="FYI2" s="10"/>
      <c r="FYJ2" s="10"/>
      <c r="FYK2" s="10"/>
      <c r="FYL2" s="10"/>
      <c r="FYM2" s="10"/>
      <c r="FYN2" s="10"/>
      <c r="FYO2" s="10"/>
      <c r="FYP2" s="10"/>
      <c r="FYQ2" s="10"/>
      <c r="FYR2" s="10"/>
      <c r="FYS2" s="10"/>
      <c r="FYT2" s="10"/>
      <c r="FYU2" s="10"/>
      <c r="FYV2" s="10"/>
      <c r="FYW2" s="10"/>
      <c r="FYX2" s="10"/>
      <c r="FYY2" s="10"/>
      <c r="FYZ2" s="10"/>
      <c r="FZA2" s="10"/>
      <c r="FZB2" s="10"/>
      <c r="FZC2" s="10"/>
      <c r="FZD2" s="10"/>
      <c r="FZE2" s="10"/>
      <c r="FZF2" s="10"/>
      <c r="FZG2" s="10"/>
      <c r="FZH2" s="10"/>
      <c r="FZI2" s="10"/>
      <c r="FZJ2" s="10"/>
      <c r="FZK2" s="10"/>
      <c r="FZL2" s="10"/>
      <c r="FZM2" s="10"/>
      <c r="FZN2" s="10"/>
      <c r="FZO2" s="10"/>
      <c r="FZP2" s="10"/>
      <c r="FZQ2" s="10"/>
      <c r="FZR2" s="10"/>
      <c r="FZS2" s="10"/>
      <c r="FZT2" s="10"/>
      <c r="FZU2" s="10"/>
      <c r="FZV2" s="10"/>
      <c r="FZW2" s="10"/>
      <c r="FZX2" s="10"/>
      <c r="FZY2" s="10"/>
      <c r="FZZ2" s="10"/>
      <c r="GAA2" s="10"/>
      <c r="GAB2" s="10"/>
      <c r="GAC2" s="10"/>
      <c r="GAD2" s="10"/>
      <c r="GAE2" s="10"/>
      <c r="GAF2" s="10"/>
      <c r="GAG2" s="10"/>
      <c r="GAH2" s="10"/>
      <c r="GAI2" s="10"/>
      <c r="GAJ2" s="10"/>
      <c r="GAK2" s="10"/>
      <c r="GAL2" s="10"/>
      <c r="GAM2" s="10"/>
      <c r="GAN2" s="10"/>
      <c r="GAO2" s="10"/>
      <c r="GAP2" s="10"/>
      <c r="GAQ2" s="10"/>
      <c r="GAR2" s="10"/>
      <c r="GAS2" s="10"/>
      <c r="GAT2" s="10"/>
      <c r="GAU2" s="10"/>
      <c r="GAV2" s="10"/>
      <c r="GAW2" s="10"/>
      <c r="GAX2" s="10"/>
      <c r="GAY2" s="10"/>
      <c r="GAZ2" s="10"/>
      <c r="GBA2" s="10"/>
      <c r="GBB2" s="10"/>
      <c r="GBC2" s="10"/>
      <c r="GBD2" s="10"/>
      <c r="GBE2" s="10"/>
      <c r="GBF2" s="10"/>
      <c r="GBG2" s="10"/>
      <c r="GBH2" s="10"/>
      <c r="GBI2" s="10"/>
      <c r="GBJ2" s="10"/>
      <c r="GBK2" s="10"/>
      <c r="GBL2" s="10"/>
      <c r="GBM2" s="10"/>
      <c r="GBN2" s="10"/>
      <c r="GBO2" s="10"/>
      <c r="GBP2" s="10"/>
      <c r="GBQ2" s="10"/>
      <c r="GBR2" s="10"/>
      <c r="GBS2" s="10"/>
      <c r="GBT2" s="10"/>
      <c r="GBU2" s="10"/>
      <c r="GBV2" s="10"/>
      <c r="GBW2" s="10"/>
      <c r="GBX2" s="10"/>
      <c r="GBY2" s="10"/>
      <c r="GBZ2" s="10"/>
      <c r="GCA2" s="10"/>
      <c r="GCB2" s="10"/>
      <c r="GCC2" s="10"/>
      <c r="GCD2" s="10"/>
      <c r="GCE2" s="10"/>
      <c r="GCF2" s="10"/>
      <c r="GCG2" s="10"/>
      <c r="GCH2" s="10"/>
      <c r="GCI2" s="10"/>
      <c r="GCJ2" s="10"/>
      <c r="GCK2" s="10"/>
      <c r="GCL2" s="10"/>
      <c r="GCM2" s="10"/>
      <c r="GCN2" s="10"/>
      <c r="GCO2" s="10"/>
      <c r="GCP2" s="10"/>
      <c r="GCQ2" s="10"/>
      <c r="GCR2" s="10"/>
      <c r="GCS2" s="10"/>
      <c r="GCT2" s="10"/>
      <c r="GCU2" s="10"/>
      <c r="GCV2" s="10"/>
      <c r="GCW2" s="10"/>
      <c r="GCX2" s="10"/>
      <c r="GCY2" s="10"/>
      <c r="GCZ2" s="10"/>
      <c r="GDA2" s="10"/>
      <c r="GDB2" s="10"/>
      <c r="GDC2" s="10"/>
      <c r="GDD2" s="10"/>
      <c r="GDE2" s="10"/>
      <c r="GDF2" s="10"/>
      <c r="GDG2" s="10"/>
      <c r="GDH2" s="10"/>
      <c r="GDI2" s="10"/>
      <c r="GDJ2" s="10"/>
      <c r="GDK2" s="10"/>
      <c r="GDL2" s="10"/>
      <c r="GDM2" s="10"/>
      <c r="GDN2" s="10"/>
      <c r="GDO2" s="10"/>
      <c r="GDP2" s="10"/>
      <c r="GDQ2" s="10"/>
      <c r="GDR2" s="10"/>
      <c r="GDS2" s="10"/>
      <c r="GDT2" s="10"/>
      <c r="GDU2" s="10"/>
      <c r="GDV2" s="10"/>
      <c r="GDW2" s="10"/>
      <c r="GDX2" s="10"/>
      <c r="GDY2" s="10"/>
      <c r="GDZ2" s="10"/>
      <c r="GEA2" s="10"/>
      <c r="GEB2" s="10"/>
      <c r="GEC2" s="10"/>
      <c r="GED2" s="10"/>
      <c r="GEE2" s="10"/>
      <c r="GEF2" s="10"/>
      <c r="GEG2" s="10"/>
      <c r="GEH2" s="10"/>
      <c r="GEI2" s="10"/>
      <c r="GEJ2" s="10"/>
      <c r="GEK2" s="10"/>
      <c r="GEL2" s="10"/>
      <c r="GEM2" s="10"/>
      <c r="GEN2" s="10"/>
      <c r="GEO2" s="10"/>
      <c r="GEP2" s="10"/>
      <c r="GEQ2" s="10"/>
      <c r="GER2" s="10"/>
      <c r="GES2" s="10"/>
      <c r="GET2" s="10"/>
      <c r="GEU2" s="10"/>
      <c r="GEV2" s="10"/>
      <c r="GEW2" s="10"/>
      <c r="GEX2" s="10"/>
      <c r="GEY2" s="10"/>
      <c r="GEZ2" s="10"/>
      <c r="GFA2" s="10"/>
      <c r="GFB2" s="10"/>
      <c r="GFC2" s="10"/>
      <c r="GFD2" s="10"/>
      <c r="GFE2" s="10"/>
      <c r="GFF2" s="10"/>
      <c r="GFG2" s="10"/>
      <c r="GFH2" s="10"/>
      <c r="GFI2" s="10"/>
      <c r="GFJ2" s="10"/>
      <c r="GFK2" s="10"/>
      <c r="GFL2" s="10"/>
      <c r="GFM2" s="10"/>
      <c r="GFN2" s="10"/>
      <c r="GFO2" s="10"/>
      <c r="GFP2" s="10"/>
      <c r="GFQ2" s="10"/>
      <c r="GFR2" s="10"/>
      <c r="GFS2" s="10"/>
      <c r="GFT2" s="10"/>
      <c r="GFU2" s="10"/>
      <c r="GFV2" s="10"/>
      <c r="GFW2" s="10"/>
      <c r="GFX2" s="10"/>
      <c r="GFY2" s="10"/>
      <c r="GFZ2" s="10"/>
      <c r="GGA2" s="10"/>
      <c r="GGB2" s="10"/>
      <c r="GGC2" s="10"/>
      <c r="GGD2" s="10"/>
      <c r="GGE2" s="10"/>
      <c r="GGF2" s="10"/>
      <c r="GGG2" s="10"/>
      <c r="GGH2" s="10"/>
      <c r="GGI2" s="10"/>
      <c r="GGJ2" s="10"/>
      <c r="GGK2" s="10"/>
      <c r="GGL2" s="10"/>
      <c r="GGM2" s="10"/>
      <c r="GGN2" s="10"/>
      <c r="GGO2" s="10"/>
      <c r="GGP2" s="10"/>
      <c r="GGQ2" s="10"/>
      <c r="GGR2" s="10"/>
      <c r="GGS2" s="10"/>
      <c r="GGT2" s="10"/>
      <c r="GGU2" s="10"/>
      <c r="GGV2" s="10"/>
      <c r="GGW2" s="10"/>
      <c r="GGX2" s="10"/>
      <c r="GGY2" s="10"/>
      <c r="GGZ2" s="10"/>
      <c r="GHA2" s="10"/>
      <c r="GHB2" s="10"/>
      <c r="GHC2" s="10"/>
      <c r="GHD2" s="10"/>
      <c r="GHE2" s="10"/>
      <c r="GHF2" s="10"/>
      <c r="GHG2" s="10"/>
      <c r="GHH2" s="10"/>
      <c r="GHI2" s="10"/>
      <c r="GHJ2" s="10"/>
      <c r="GHK2" s="10"/>
      <c r="GHL2" s="10"/>
      <c r="GHM2" s="10"/>
      <c r="GHN2" s="10"/>
      <c r="GHO2" s="10"/>
      <c r="GHP2" s="10"/>
      <c r="GHQ2" s="10"/>
      <c r="GHR2" s="10"/>
      <c r="GHS2" s="10"/>
      <c r="GHT2" s="10"/>
      <c r="GHU2" s="10"/>
      <c r="GHV2" s="10"/>
      <c r="GHW2" s="10"/>
      <c r="GHX2" s="10"/>
      <c r="GHY2" s="10"/>
      <c r="GHZ2" s="10"/>
      <c r="GIA2" s="10"/>
      <c r="GIB2" s="10"/>
      <c r="GIC2" s="10"/>
      <c r="GID2" s="10"/>
      <c r="GIE2" s="10"/>
      <c r="GIF2" s="10"/>
      <c r="GIG2" s="10"/>
      <c r="GIH2" s="10"/>
      <c r="GII2" s="10"/>
      <c r="GIJ2" s="10"/>
      <c r="GIK2" s="10"/>
      <c r="GIL2" s="10"/>
      <c r="GIM2" s="10"/>
      <c r="GIN2" s="10"/>
      <c r="GIO2" s="10"/>
      <c r="GIP2" s="10"/>
      <c r="GIQ2" s="10"/>
      <c r="GIR2" s="10"/>
      <c r="GIS2" s="10"/>
      <c r="GIT2" s="10"/>
      <c r="GIU2" s="10"/>
      <c r="GIV2" s="10"/>
      <c r="GIW2" s="10"/>
      <c r="GIX2" s="10"/>
      <c r="GIY2" s="10"/>
      <c r="GIZ2" s="10"/>
      <c r="GJA2" s="10"/>
      <c r="GJB2" s="10"/>
      <c r="GJC2" s="10"/>
      <c r="GJD2" s="10"/>
      <c r="GJE2" s="10"/>
      <c r="GJF2" s="10"/>
      <c r="GJG2" s="10"/>
      <c r="GJH2" s="10"/>
      <c r="GJI2" s="10"/>
      <c r="GJJ2" s="10"/>
      <c r="GJK2" s="10"/>
      <c r="GJL2" s="10"/>
      <c r="GJM2" s="10"/>
      <c r="GJN2" s="10"/>
      <c r="GJO2" s="10"/>
      <c r="GJP2" s="10"/>
      <c r="GJQ2" s="10"/>
      <c r="GJR2" s="10"/>
      <c r="GJS2" s="10"/>
      <c r="GJT2" s="10"/>
      <c r="GJU2" s="10"/>
      <c r="GJV2" s="10"/>
      <c r="GJW2" s="10"/>
      <c r="GJX2" s="10"/>
      <c r="GJY2" s="10"/>
      <c r="GJZ2" s="10"/>
      <c r="GKA2" s="10"/>
      <c r="GKB2" s="10"/>
      <c r="GKC2" s="10"/>
      <c r="GKD2" s="10"/>
      <c r="GKE2" s="10"/>
      <c r="GKF2" s="10"/>
      <c r="GKG2" s="10"/>
      <c r="GKH2" s="10"/>
      <c r="GKI2" s="10"/>
      <c r="GKJ2" s="10"/>
      <c r="GKK2" s="10"/>
      <c r="GKL2" s="10"/>
      <c r="GKM2" s="10"/>
      <c r="GKN2" s="10"/>
      <c r="GKO2" s="10"/>
      <c r="GKP2" s="10"/>
      <c r="GKQ2" s="10"/>
      <c r="GKR2" s="10"/>
      <c r="GKS2" s="10"/>
      <c r="GKT2" s="10"/>
      <c r="GKU2" s="10"/>
      <c r="GKV2" s="10"/>
      <c r="GKW2" s="10"/>
      <c r="GKX2" s="10"/>
      <c r="GKY2" s="10"/>
      <c r="GKZ2" s="10"/>
      <c r="GLA2" s="10"/>
      <c r="GLB2" s="10"/>
      <c r="GLC2" s="10"/>
      <c r="GLD2" s="10"/>
      <c r="GLE2" s="10"/>
      <c r="GLF2" s="10"/>
      <c r="GLG2" s="10"/>
      <c r="GLH2" s="10"/>
      <c r="GLI2" s="10"/>
      <c r="GLJ2" s="10"/>
      <c r="GLK2" s="10"/>
      <c r="GLL2" s="10"/>
      <c r="GLM2" s="10"/>
      <c r="GLN2" s="10"/>
      <c r="GLO2" s="10"/>
      <c r="GLP2" s="10"/>
      <c r="GLQ2" s="10"/>
      <c r="GLR2" s="10"/>
      <c r="GLS2" s="10"/>
      <c r="GLT2" s="10"/>
      <c r="GLU2" s="10"/>
      <c r="GLV2" s="10"/>
      <c r="GLW2" s="10"/>
      <c r="GLX2" s="10"/>
      <c r="GLY2" s="10"/>
      <c r="GLZ2" s="10"/>
      <c r="GMA2" s="10"/>
      <c r="GMB2" s="10"/>
      <c r="GMC2" s="10"/>
      <c r="GMD2" s="10"/>
      <c r="GME2" s="10"/>
      <c r="GMF2" s="10"/>
      <c r="GMG2" s="10"/>
      <c r="GMH2" s="10"/>
      <c r="GMI2" s="10"/>
      <c r="GMJ2" s="10"/>
      <c r="GMK2" s="10"/>
      <c r="GML2" s="10"/>
      <c r="GMM2" s="10"/>
      <c r="GMN2" s="10"/>
      <c r="GMO2" s="10"/>
      <c r="GMP2" s="10"/>
      <c r="GMQ2" s="10"/>
      <c r="GMR2" s="10"/>
      <c r="GMS2" s="10"/>
      <c r="GMT2" s="10"/>
      <c r="GMU2" s="10"/>
      <c r="GMV2" s="10"/>
      <c r="GMW2" s="10"/>
      <c r="GMX2" s="10"/>
      <c r="GMY2" s="10"/>
      <c r="GMZ2" s="10"/>
      <c r="GNA2" s="10"/>
      <c r="GNB2" s="10"/>
      <c r="GNC2" s="10"/>
      <c r="GND2" s="10"/>
      <c r="GNE2" s="10"/>
      <c r="GNF2" s="10"/>
      <c r="GNG2" s="10"/>
      <c r="GNH2" s="10"/>
      <c r="GNI2" s="10"/>
      <c r="GNJ2" s="10"/>
      <c r="GNK2" s="10"/>
      <c r="GNL2" s="10"/>
      <c r="GNM2" s="10"/>
      <c r="GNN2" s="10"/>
      <c r="GNO2" s="10"/>
      <c r="GNP2" s="10"/>
      <c r="GNQ2" s="10"/>
      <c r="GNR2" s="10"/>
      <c r="GNS2" s="10"/>
      <c r="GNT2" s="10"/>
      <c r="GNU2" s="10"/>
      <c r="GNV2" s="10"/>
      <c r="GNW2" s="10"/>
      <c r="GNX2" s="10"/>
      <c r="GNY2" s="10"/>
      <c r="GNZ2" s="10"/>
      <c r="GOA2" s="10"/>
      <c r="GOB2" s="10"/>
      <c r="GOC2" s="10"/>
      <c r="GOD2" s="10"/>
      <c r="GOE2" s="10"/>
      <c r="GOF2" s="10"/>
      <c r="GOG2" s="10"/>
      <c r="GOH2" s="10"/>
      <c r="GOI2" s="10"/>
      <c r="GOJ2" s="10"/>
      <c r="GOK2" s="10"/>
      <c r="GOL2" s="10"/>
      <c r="GOM2" s="10"/>
      <c r="GON2" s="10"/>
      <c r="GOO2" s="10"/>
      <c r="GOP2" s="10"/>
      <c r="GOQ2" s="10"/>
      <c r="GOR2" s="10"/>
      <c r="GOS2" s="10"/>
      <c r="GOT2" s="10"/>
      <c r="GOU2" s="10"/>
      <c r="GOV2" s="10"/>
      <c r="GOW2" s="10"/>
      <c r="GOX2" s="10"/>
      <c r="GOY2" s="10"/>
      <c r="GOZ2" s="10"/>
      <c r="GPA2" s="10"/>
      <c r="GPB2" s="10"/>
      <c r="GPC2" s="10"/>
      <c r="GPD2" s="10"/>
      <c r="GPE2" s="10"/>
      <c r="GPF2" s="10"/>
      <c r="GPG2" s="10"/>
      <c r="GPH2" s="10"/>
      <c r="GPI2" s="10"/>
      <c r="GPJ2" s="10"/>
      <c r="GPK2" s="10"/>
      <c r="GPL2" s="10"/>
      <c r="GPM2" s="10"/>
      <c r="GPN2" s="10"/>
      <c r="GPO2" s="10"/>
      <c r="GPP2" s="10"/>
      <c r="GPQ2" s="10"/>
      <c r="GPR2" s="10"/>
      <c r="GPS2" s="10"/>
      <c r="GPT2" s="10"/>
      <c r="GPU2" s="10"/>
      <c r="GPV2" s="10"/>
      <c r="GPW2" s="10"/>
      <c r="GPX2" s="10"/>
      <c r="GPY2" s="10"/>
      <c r="GPZ2" s="10"/>
      <c r="GQA2" s="10"/>
      <c r="GQB2" s="10"/>
      <c r="GQC2" s="10"/>
      <c r="GQD2" s="10"/>
      <c r="GQE2" s="10"/>
      <c r="GQF2" s="10"/>
      <c r="GQG2" s="10"/>
      <c r="GQH2" s="10"/>
      <c r="GQI2" s="10"/>
      <c r="GQJ2" s="10"/>
      <c r="GQK2" s="10"/>
      <c r="GQL2" s="10"/>
      <c r="GQM2" s="10"/>
      <c r="GQN2" s="10"/>
      <c r="GQO2" s="10"/>
      <c r="GQP2" s="10"/>
      <c r="GQQ2" s="10"/>
      <c r="GQR2" s="10"/>
      <c r="GQS2" s="10"/>
      <c r="GQT2" s="10"/>
      <c r="GQU2" s="10"/>
      <c r="GQV2" s="10"/>
      <c r="GQW2" s="10"/>
      <c r="GQX2" s="10"/>
      <c r="GQY2" s="10"/>
      <c r="GQZ2" s="10"/>
      <c r="GRA2" s="10"/>
      <c r="GRB2" s="10"/>
      <c r="GRC2" s="10"/>
      <c r="GRD2" s="10"/>
      <c r="GRE2" s="10"/>
      <c r="GRF2" s="10"/>
      <c r="GRG2" s="10"/>
      <c r="GRH2" s="10"/>
      <c r="GRI2" s="10"/>
      <c r="GRJ2" s="10"/>
      <c r="GRK2" s="10"/>
      <c r="GRL2" s="10"/>
      <c r="GRM2" s="10"/>
      <c r="GRN2" s="10"/>
      <c r="GRO2" s="10"/>
      <c r="GRP2" s="10"/>
      <c r="GRQ2" s="10"/>
      <c r="GRR2" s="10"/>
      <c r="GRS2" s="10"/>
      <c r="GRT2" s="10"/>
      <c r="GRU2" s="10"/>
      <c r="GRV2" s="10"/>
      <c r="GRW2" s="10"/>
      <c r="GRX2" s="10"/>
      <c r="GRY2" s="10"/>
      <c r="GRZ2" s="10"/>
      <c r="GSA2" s="10"/>
      <c r="GSB2" s="10"/>
      <c r="GSC2" s="10"/>
      <c r="GSD2" s="10"/>
      <c r="GSE2" s="10"/>
      <c r="GSF2" s="10"/>
      <c r="GSG2" s="10"/>
      <c r="GSH2" s="10"/>
      <c r="GSI2" s="10"/>
      <c r="GSJ2" s="10"/>
      <c r="GSK2" s="10"/>
      <c r="GSL2" s="10"/>
      <c r="GSM2" s="10"/>
      <c r="GSN2" s="10"/>
      <c r="GSO2" s="10"/>
      <c r="GSP2" s="10"/>
      <c r="GSQ2" s="10"/>
      <c r="GSR2" s="10"/>
      <c r="GSS2" s="10"/>
      <c r="GST2" s="10"/>
      <c r="GSU2" s="10"/>
      <c r="GSV2" s="10"/>
      <c r="GSW2" s="10"/>
      <c r="GSX2" s="10"/>
      <c r="GSY2" s="10"/>
      <c r="GSZ2" s="10"/>
      <c r="GTA2" s="10"/>
      <c r="GTB2" s="10"/>
      <c r="GTC2" s="10"/>
      <c r="GTD2" s="10"/>
      <c r="GTE2" s="10"/>
      <c r="GTF2" s="10"/>
      <c r="GTG2" s="10"/>
      <c r="GTH2" s="10"/>
      <c r="GTI2" s="10"/>
      <c r="GTJ2" s="10"/>
      <c r="GTK2" s="10"/>
      <c r="GTL2" s="10"/>
      <c r="GTM2" s="10"/>
      <c r="GTN2" s="10"/>
      <c r="GTO2" s="10"/>
      <c r="GTP2" s="10"/>
      <c r="GTQ2" s="10"/>
      <c r="GTR2" s="10"/>
      <c r="GTS2" s="10"/>
      <c r="GTT2" s="10"/>
      <c r="GTU2" s="10"/>
      <c r="GTV2" s="10"/>
      <c r="GTW2" s="10"/>
      <c r="GTX2" s="10"/>
      <c r="GTY2" s="10"/>
      <c r="GTZ2" s="10"/>
      <c r="GUA2" s="10"/>
      <c r="GUB2" s="10"/>
      <c r="GUC2" s="10"/>
      <c r="GUD2" s="10"/>
      <c r="GUE2" s="10"/>
      <c r="GUF2" s="10"/>
      <c r="GUG2" s="10"/>
      <c r="GUH2" s="10"/>
      <c r="GUI2" s="10"/>
      <c r="GUJ2" s="10"/>
      <c r="GUK2" s="10"/>
      <c r="GUL2" s="10"/>
      <c r="GUM2" s="10"/>
      <c r="GUN2" s="10"/>
      <c r="GUO2" s="10"/>
      <c r="GUP2" s="10"/>
      <c r="GUQ2" s="10"/>
      <c r="GUR2" s="10"/>
      <c r="GUS2" s="10"/>
      <c r="GUT2" s="10"/>
      <c r="GUU2" s="10"/>
      <c r="GUV2" s="10"/>
      <c r="GUW2" s="10"/>
      <c r="GUX2" s="10"/>
      <c r="GUY2" s="10"/>
      <c r="GUZ2" s="10"/>
      <c r="GVA2" s="10"/>
      <c r="GVB2" s="10"/>
      <c r="GVC2" s="10"/>
      <c r="GVD2" s="10"/>
      <c r="GVE2" s="10"/>
      <c r="GVF2" s="10"/>
      <c r="GVG2" s="10"/>
      <c r="GVH2" s="10"/>
      <c r="GVI2" s="10"/>
      <c r="GVJ2" s="10"/>
      <c r="GVK2" s="10"/>
      <c r="GVL2" s="10"/>
      <c r="GVM2" s="10"/>
      <c r="GVN2" s="10"/>
      <c r="GVO2" s="10"/>
      <c r="GVP2" s="10"/>
      <c r="GVQ2" s="10"/>
      <c r="GVR2" s="10"/>
      <c r="GVS2" s="10"/>
      <c r="GVT2" s="10"/>
      <c r="GVU2" s="10"/>
      <c r="GVV2" s="10"/>
      <c r="GVW2" s="10"/>
      <c r="GVX2" s="10"/>
      <c r="GVY2" s="10"/>
      <c r="GVZ2" s="10"/>
      <c r="GWA2" s="10"/>
      <c r="GWB2" s="10"/>
      <c r="GWC2" s="10"/>
      <c r="GWD2" s="10"/>
      <c r="GWE2" s="10"/>
      <c r="GWF2" s="10"/>
      <c r="GWG2" s="10"/>
      <c r="GWH2" s="10"/>
      <c r="GWI2" s="10"/>
      <c r="GWJ2" s="10"/>
      <c r="GWK2" s="10"/>
      <c r="GWL2" s="10"/>
      <c r="GWM2" s="10"/>
      <c r="GWN2" s="10"/>
      <c r="GWO2" s="10"/>
      <c r="GWP2" s="10"/>
      <c r="GWQ2" s="10"/>
      <c r="GWR2" s="10"/>
      <c r="GWS2" s="10"/>
      <c r="GWT2" s="10"/>
      <c r="GWU2" s="10"/>
      <c r="GWV2" s="10"/>
      <c r="GWW2" s="10"/>
      <c r="GWX2" s="10"/>
      <c r="GWY2" s="10"/>
      <c r="GWZ2" s="10"/>
      <c r="GXA2" s="10"/>
      <c r="GXB2" s="10"/>
      <c r="GXC2" s="10"/>
      <c r="GXD2" s="10"/>
      <c r="GXE2" s="10"/>
      <c r="GXF2" s="10"/>
      <c r="GXG2" s="10"/>
      <c r="GXH2" s="10"/>
      <c r="GXI2" s="10"/>
      <c r="GXJ2" s="10"/>
      <c r="GXK2" s="10"/>
      <c r="GXL2" s="10"/>
      <c r="GXM2" s="10"/>
      <c r="GXN2" s="10"/>
      <c r="GXO2" s="10"/>
      <c r="GXP2" s="10"/>
      <c r="GXQ2" s="10"/>
      <c r="GXR2" s="10"/>
      <c r="GXS2" s="10"/>
      <c r="GXT2" s="10"/>
      <c r="GXU2" s="10"/>
      <c r="GXV2" s="10"/>
      <c r="GXW2" s="10"/>
      <c r="GXX2" s="10"/>
      <c r="GXY2" s="10"/>
      <c r="GXZ2" s="10"/>
      <c r="GYA2" s="10"/>
      <c r="GYB2" s="10"/>
      <c r="GYC2" s="10"/>
      <c r="GYD2" s="10"/>
      <c r="GYE2" s="10"/>
      <c r="GYF2" s="10"/>
      <c r="GYG2" s="10"/>
      <c r="GYH2" s="10"/>
      <c r="GYI2" s="10"/>
      <c r="GYJ2" s="10"/>
      <c r="GYK2" s="10"/>
      <c r="GYL2" s="10"/>
      <c r="GYM2" s="10"/>
      <c r="GYN2" s="10"/>
      <c r="GYO2" s="10"/>
      <c r="GYP2" s="10"/>
      <c r="GYQ2" s="10"/>
      <c r="GYR2" s="10"/>
      <c r="GYS2" s="10"/>
      <c r="GYT2" s="10"/>
      <c r="GYU2" s="10"/>
      <c r="GYV2" s="10"/>
      <c r="GYW2" s="10"/>
      <c r="GYX2" s="10"/>
      <c r="GYY2" s="10"/>
      <c r="GYZ2" s="10"/>
      <c r="GZA2" s="10"/>
      <c r="GZB2" s="10"/>
      <c r="GZC2" s="10"/>
      <c r="GZD2" s="10"/>
      <c r="GZE2" s="10"/>
      <c r="GZF2" s="10"/>
      <c r="GZG2" s="10"/>
      <c r="GZH2" s="10"/>
      <c r="GZI2" s="10"/>
      <c r="GZJ2" s="10"/>
      <c r="GZK2" s="10"/>
      <c r="GZL2" s="10"/>
      <c r="GZM2" s="10"/>
      <c r="GZN2" s="10"/>
      <c r="GZO2" s="10"/>
      <c r="GZP2" s="10"/>
      <c r="GZQ2" s="10"/>
      <c r="GZR2" s="10"/>
      <c r="GZS2" s="10"/>
      <c r="GZT2" s="10"/>
      <c r="GZU2" s="10"/>
      <c r="GZV2" s="10"/>
      <c r="GZW2" s="10"/>
      <c r="GZX2" s="10"/>
      <c r="GZY2" s="10"/>
      <c r="GZZ2" s="10"/>
      <c r="HAA2" s="10"/>
      <c r="HAB2" s="10"/>
      <c r="HAC2" s="10"/>
      <c r="HAD2" s="10"/>
      <c r="HAE2" s="10"/>
      <c r="HAF2" s="10"/>
      <c r="HAG2" s="10"/>
      <c r="HAH2" s="10"/>
      <c r="HAI2" s="10"/>
      <c r="HAJ2" s="10"/>
      <c r="HAK2" s="10"/>
      <c r="HAL2" s="10"/>
      <c r="HAM2" s="10"/>
      <c r="HAN2" s="10"/>
      <c r="HAO2" s="10"/>
      <c r="HAP2" s="10"/>
      <c r="HAQ2" s="10"/>
      <c r="HAR2" s="10"/>
      <c r="HAS2" s="10"/>
      <c r="HAT2" s="10"/>
      <c r="HAU2" s="10"/>
      <c r="HAV2" s="10"/>
      <c r="HAW2" s="10"/>
      <c r="HAX2" s="10"/>
      <c r="HAY2" s="10"/>
      <c r="HAZ2" s="10"/>
      <c r="HBA2" s="10"/>
      <c r="HBB2" s="10"/>
      <c r="HBC2" s="10"/>
      <c r="HBD2" s="10"/>
      <c r="HBE2" s="10"/>
      <c r="HBF2" s="10"/>
      <c r="HBG2" s="10"/>
      <c r="HBH2" s="10"/>
      <c r="HBI2" s="10"/>
      <c r="HBJ2" s="10"/>
      <c r="HBK2" s="10"/>
      <c r="HBL2" s="10"/>
      <c r="HBM2" s="10"/>
      <c r="HBN2" s="10"/>
      <c r="HBO2" s="10"/>
      <c r="HBP2" s="10"/>
      <c r="HBQ2" s="10"/>
      <c r="HBR2" s="10"/>
      <c r="HBS2" s="10"/>
      <c r="HBT2" s="10"/>
      <c r="HBU2" s="10"/>
      <c r="HBV2" s="10"/>
      <c r="HBW2" s="10"/>
      <c r="HBX2" s="10"/>
      <c r="HBY2" s="10"/>
      <c r="HBZ2" s="10"/>
      <c r="HCA2" s="10"/>
      <c r="HCB2" s="10"/>
      <c r="HCC2" s="10"/>
      <c r="HCD2" s="10"/>
      <c r="HCE2" s="10"/>
      <c r="HCF2" s="10"/>
      <c r="HCG2" s="10"/>
      <c r="HCH2" s="10"/>
      <c r="HCI2" s="10"/>
      <c r="HCJ2" s="10"/>
      <c r="HCK2" s="10"/>
      <c r="HCL2" s="10"/>
      <c r="HCM2" s="10"/>
      <c r="HCN2" s="10"/>
      <c r="HCO2" s="10"/>
      <c r="HCP2" s="10"/>
      <c r="HCQ2" s="10"/>
      <c r="HCR2" s="10"/>
      <c r="HCS2" s="10"/>
      <c r="HCT2" s="10"/>
      <c r="HCU2" s="10"/>
      <c r="HCV2" s="10"/>
      <c r="HCW2" s="10"/>
      <c r="HCX2" s="10"/>
      <c r="HCY2" s="10"/>
      <c r="HCZ2" s="10"/>
      <c r="HDA2" s="10"/>
      <c r="HDB2" s="10"/>
      <c r="HDC2" s="10"/>
      <c r="HDD2" s="10"/>
      <c r="HDE2" s="10"/>
      <c r="HDF2" s="10"/>
      <c r="HDG2" s="10"/>
      <c r="HDH2" s="10"/>
      <c r="HDI2" s="10"/>
      <c r="HDJ2" s="10"/>
      <c r="HDK2" s="10"/>
      <c r="HDL2" s="10"/>
      <c r="HDM2" s="10"/>
      <c r="HDN2" s="10"/>
      <c r="HDO2" s="10"/>
      <c r="HDP2" s="10"/>
      <c r="HDQ2" s="10"/>
      <c r="HDR2" s="10"/>
      <c r="HDS2" s="10"/>
      <c r="HDT2" s="10"/>
      <c r="HDU2" s="10"/>
      <c r="HDV2" s="10"/>
      <c r="HDW2" s="10"/>
      <c r="HDX2" s="10"/>
      <c r="HDY2" s="10"/>
      <c r="HDZ2" s="10"/>
      <c r="HEA2" s="10"/>
      <c r="HEB2" s="10"/>
      <c r="HEC2" s="10"/>
      <c r="HED2" s="10"/>
      <c r="HEE2" s="10"/>
      <c r="HEF2" s="10"/>
      <c r="HEG2" s="10"/>
      <c r="HEH2" s="10"/>
      <c r="HEI2" s="10"/>
      <c r="HEJ2" s="10"/>
      <c r="HEK2" s="10"/>
      <c r="HEL2" s="10"/>
      <c r="HEM2" s="10"/>
      <c r="HEN2" s="10"/>
      <c r="HEO2" s="10"/>
      <c r="HEP2" s="10"/>
      <c r="HEQ2" s="10"/>
      <c r="HER2" s="10"/>
      <c r="HES2" s="10"/>
      <c r="HET2" s="10"/>
      <c r="HEU2" s="10"/>
      <c r="HEV2" s="10"/>
      <c r="HEW2" s="10"/>
      <c r="HEX2" s="10"/>
      <c r="HEY2" s="10"/>
      <c r="HEZ2" s="10"/>
      <c r="HFA2" s="10"/>
      <c r="HFB2" s="10"/>
      <c r="HFC2" s="10"/>
      <c r="HFD2" s="10"/>
      <c r="HFE2" s="10"/>
      <c r="HFF2" s="10"/>
      <c r="HFG2" s="10"/>
      <c r="HFH2" s="10"/>
      <c r="HFI2" s="10"/>
      <c r="HFJ2" s="10"/>
      <c r="HFK2" s="10"/>
      <c r="HFL2" s="10"/>
      <c r="HFM2" s="10"/>
      <c r="HFN2" s="10"/>
      <c r="HFO2" s="10"/>
      <c r="HFP2" s="10"/>
      <c r="HFQ2" s="10"/>
      <c r="HFR2" s="10"/>
      <c r="HFS2" s="10"/>
      <c r="HFT2" s="10"/>
      <c r="HFU2" s="10"/>
      <c r="HFV2" s="10"/>
      <c r="HFW2" s="10"/>
      <c r="HFX2" s="10"/>
      <c r="HFY2" s="10"/>
      <c r="HFZ2" s="10"/>
      <c r="HGA2" s="10"/>
      <c r="HGB2" s="10"/>
      <c r="HGC2" s="10"/>
      <c r="HGD2" s="10"/>
      <c r="HGE2" s="10"/>
      <c r="HGF2" s="10"/>
      <c r="HGG2" s="10"/>
      <c r="HGH2" s="10"/>
      <c r="HGI2" s="10"/>
      <c r="HGJ2" s="10"/>
      <c r="HGK2" s="10"/>
      <c r="HGL2" s="10"/>
      <c r="HGM2" s="10"/>
      <c r="HGN2" s="10"/>
      <c r="HGO2" s="10"/>
      <c r="HGP2" s="10"/>
      <c r="HGQ2" s="10"/>
      <c r="HGR2" s="10"/>
      <c r="HGS2" s="10"/>
      <c r="HGT2" s="10"/>
      <c r="HGU2" s="10"/>
      <c r="HGV2" s="10"/>
      <c r="HGW2" s="10"/>
      <c r="HGX2" s="10"/>
      <c r="HGY2" s="10"/>
      <c r="HGZ2" s="10"/>
      <c r="HHA2" s="10"/>
      <c r="HHB2" s="10"/>
      <c r="HHC2" s="10"/>
      <c r="HHD2" s="10"/>
      <c r="HHE2" s="10"/>
      <c r="HHF2" s="10"/>
      <c r="HHG2" s="10"/>
      <c r="HHH2" s="10"/>
      <c r="HHI2" s="10"/>
      <c r="HHJ2" s="10"/>
      <c r="HHK2" s="10"/>
      <c r="HHL2" s="10"/>
      <c r="HHM2" s="10"/>
      <c r="HHN2" s="10"/>
      <c r="HHO2" s="10"/>
      <c r="HHP2" s="10"/>
      <c r="HHQ2" s="10"/>
      <c r="HHR2" s="10"/>
      <c r="HHS2" s="10"/>
      <c r="HHT2" s="10"/>
      <c r="HHU2" s="10"/>
      <c r="HHV2" s="10"/>
      <c r="HHW2" s="10"/>
      <c r="HHX2" s="10"/>
      <c r="HHY2" s="10"/>
      <c r="HHZ2" s="10"/>
      <c r="HIA2" s="10"/>
      <c r="HIB2" s="10"/>
      <c r="HIC2" s="10"/>
      <c r="HID2" s="10"/>
      <c r="HIE2" s="10"/>
      <c r="HIF2" s="10"/>
      <c r="HIG2" s="10"/>
      <c r="HIH2" s="10"/>
      <c r="HII2" s="10"/>
      <c r="HIJ2" s="10"/>
      <c r="HIK2" s="10"/>
      <c r="HIL2" s="10"/>
      <c r="HIM2" s="10"/>
      <c r="HIN2" s="10"/>
      <c r="HIO2" s="10"/>
      <c r="HIP2" s="10"/>
      <c r="HIQ2" s="10"/>
      <c r="HIR2" s="10"/>
      <c r="HIS2" s="10"/>
      <c r="HIT2" s="10"/>
      <c r="HIU2" s="10"/>
      <c r="HIV2" s="10"/>
      <c r="HIW2" s="10"/>
      <c r="HIX2" s="10"/>
      <c r="HIY2" s="10"/>
      <c r="HIZ2" s="10"/>
      <c r="HJA2" s="10"/>
      <c r="HJB2" s="10"/>
      <c r="HJC2" s="10"/>
      <c r="HJD2" s="10"/>
      <c r="HJE2" s="10"/>
      <c r="HJF2" s="10"/>
      <c r="HJG2" s="10"/>
      <c r="HJH2" s="10"/>
      <c r="HJI2" s="10"/>
      <c r="HJJ2" s="10"/>
      <c r="HJK2" s="10"/>
      <c r="HJL2" s="10"/>
      <c r="HJM2" s="10"/>
      <c r="HJN2" s="10"/>
      <c r="HJO2" s="10"/>
      <c r="HJP2" s="10"/>
      <c r="HJQ2" s="10"/>
      <c r="HJR2" s="10"/>
      <c r="HJS2" s="10"/>
      <c r="HJT2" s="10"/>
      <c r="HJU2" s="10"/>
      <c r="HJV2" s="10"/>
      <c r="HJW2" s="10"/>
      <c r="HJX2" s="10"/>
      <c r="HJY2" s="10"/>
      <c r="HJZ2" s="10"/>
      <c r="HKA2" s="10"/>
      <c r="HKB2" s="10"/>
      <c r="HKC2" s="10"/>
      <c r="HKD2" s="10"/>
      <c r="HKE2" s="10"/>
      <c r="HKF2" s="10"/>
      <c r="HKG2" s="10"/>
      <c r="HKH2" s="10"/>
      <c r="HKI2" s="10"/>
      <c r="HKJ2" s="10"/>
      <c r="HKK2" s="10"/>
      <c r="HKL2" s="10"/>
      <c r="HKM2" s="10"/>
      <c r="HKN2" s="10"/>
      <c r="HKO2" s="10"/>
      <c r="HKP2" s="10"/>
      <c r="HKQ2" s="10"/>
      <c r="HKR2" s="10"/>
      <c r="HKS2" s="10"/>
      <c r="HKT2" s="10"/>
      <c r="HKU2" s="10"/>
      <c r="HKV2" s="10"/>
      <c r="HKW2" s="10"/>
      <c r="HKX2" s="10"/>
      <c r="HKY2" s="10"/>
      <c r="HKZ2" s="10"/>
      <c r="HLA2" s="10"/>
      <c r="HLB2" s="10"/>
      <c r="HLC2" s="10"/>
      <c r="HLD2" s="10"/>
      <c r="HLE2" s="10"/>
      <c r="HLF2" s="10"/>
      <c r="HLG2" s="10"/>
      <c r="HLH2" s="10"/>
      <c r="HLI2" s="10"/>
      <c r="HLJ2" s="10"/>
      <c r="HLK2" s="10"/>
      <c r="HLL2" s="10"/>
      <c r="HLM2" s="10"/>
      <c r="HLN2" s="10"/>
      <c r="HLO2" s="10"/>
      <c r="HLP2" s="10"/>
      <c r="HLQ2" s="10"/>
      <c r="HLR2" s="10"/>
      <c r="HLS2" s="10"/>
      <c r="HLT2" s="10"/>
      <c r="HLU2" s="10"/>
      <c r="HLV2" s="10"/>
      <c r="HLW2" s="10"/>
      <c r="HLX2" s="10"/>
      <c r="HLY2" s="10"/>
      <c r="HLZ2" s="10"/>
      <c r="HMA2" s="10"/>
      <c r="HMB2" s="10"/>
      <c r="HMC2" s="10"/>
      <c r="HMD2" s="10"/>
      <c r="HME2" s="10"/>
      <c r="HMF2" s="10"/>
      <c r="HMG2" s="10"/>
      <c r="HMH2" s="10"/>
      <c r="HMI2" s="10"/>
      <c r="HMJ2" s="10"/>
      <c r="HMK2" s="10"/>
      <c r="HML2" s="10"/>
      <c r="HMM2" s="10"/>
      <c r="HMN2" s="10"/>
      <c r="HMO2" s="10"/>
      <c r="HMP2" s="10"/>
      <c r="HMQ2" s="10"/>
      <c r="HMR2" s="10"/>
      <c r="HMS2" s="10"/>
      <c r="HMT2" s="10"/>
      <c r="HMU2" s="10"/>
      <c r="HMV2" s="10"/>
      <c r="HMW2" s="10"/>
      <c r="HMX2" s="10"/>
      <c r="HMY2" s="10"/>
      <c r="HMZ2" s="10"/>
      <c r="HNA2" s="10"/>
      <c r="HNB2" s="10"/>
      <c r="HNC2" s="10"/>
      <c r="HND2" s="10"/>
      <c r="HNE2" s="10"/>
      <c r="HNF2" s="10"/>
      <c r="HNG2" s="10"/>
      <c r="HNH2" s="10"/>
      <c r="HNI2" s="10"/>
      <c r="HNJ2" s="10"/>
      <c r="HNK2" s="10"/>
      <c r="HNL2" s="10"/>
      <c r="HNM2" s="10"/>
      <c r="HNN2" s="10"/>
      <c r="HNO2" s="10"/>
      <c r="HNP2" s="10"/>
      <c r="HNQ2" s="10"/>
      <c r="HNR2" s="10"/>
      <c r="HNS2" s="10"/>
      <c r="HNT2" s="10"/>
      <c r="HNU2" s="10"/>
      <c r="HNV2" s="10"/>
      <c r="HNW2" s="10"/>
      <c r="HNX2" s="10"/>
      <c r="HNY2" s="10"/>
      <c r="HNZ2" s="10"/>
      <c r="HOA2" s="10"/>
      <c r="HOB2" s="10"/>
      <c r="HOC2" s="10"/>
      <c r="HOD2" s="10"/>
      <c r="HOE2" s="10"/>
      <c r="HOF2" s="10"/>
      <c r="HOG2" s="10"/>
      <c r="HOH2" s="10"/>
      <c r="HOI2" s="10"/>
      <c r="HOJ2" s="10"/>
      <c r="HOK2" s="10"/>
      <c r="HOL2" s="10"/>
      <c r="HOM2" s="10"/>
      <c r="HON2" s="10"/>
      <c r="HOO2" s="10"/>
      <c r="HOP2" s="10"/>
      <c r="HOQ2" s="10"/>
      <c r="HOR2" s="10"/>
      <c r="HOS2" s="10"/>
      <c r="HOT2" s="10"/>
      <c r="HOU2" s="10"/>
      <c r="HOV2" s="10"/>
      <c r="HOW2" s="10"/>
      <c r="HOX2" s="10"/>
      <c r="HOY2" s="10"/>
      <c r="HOZ2" s="10"/>
      <c r="HPA2" s="10"/>
      <c r="HPB2" s="10"/>
      <c r="HPC2" s="10"/>
      <c r="HPD2" s="10"/>
      <c r="HPE2" s="10"/>
      <c r="HPF2" s="10"/>
      <c r="HPG2" s="10"/>
      <c r="HPH2" s="10"/>
      <c r="HPI2" s="10"/>
      <c r="HPJ2" s="10"/>
      <c r="HPK2" s="10"/>
      <c r="HPL2" s="10"/>
      <c r="HPM2" s="10"/>
      <c r="HPN2" s="10"/>
      <c r="HPO2" s="10"/>
      <c r="HPP2" s="10"/>
      <c r="HPQ2" s="10"/>
      <c r="HPR2" s="10"/>
      <c r="HPS2" s="10"/>
      <c r="HPT2" s="10"/>
      <c r="HPU2" s="10"/>
      <c r="HPV2" s="10"/>
      <c r="HPW2" s="10"/>
      <c r="HPX2" s="10"/>
      <c r="HPY2" s="10"/>
      <c r="HPZ2" s="10"/>
      <c r="HQA2" s="10"/>
      <c r="HQB2" s="10"/>
      <c r="HQC2" s="10"/>
      <c r="HQD2" s="10"/>
      <c r="HQE2" s="10"/>
      <c r="HQF2" s="10"/>
      <c r="HQG2" s="10"/>
      <c r="HQH2" s="10"/>
      <c r="HQI2" s="10"/>
      <c r="HQJ2" s="10"/>
      <c r="HQK2" s="10"/>
      <c r="HQL2" s="10"/>
      <c r="HQM2" s="10"/>
      <c r="HQN2" s="10"/>
      <c r="HQO2" s="10"/>
      <c r="HQP2" s="10"/>
      <c r="HQQ2" s="10"/>
      <c r="HQR2" s="10"/>
      <c r="HQS2" s="10"/>
      <c r="HQT2" s="10"/>
      <c r="HQU2" s="10"/>
      <c r="HQV2" s="10"/>
      <c r="HQW2" s="10"/>
      <c r="HQX2" s="10"/>
      <c r="HQY2" s="10"/>
      <c r="HQZ2" s="10"/>
      <c r="HRA2" s="10"/>
      <c r="HRB2" s="10"/>
      <c r="HRC2" s="10"/>
      <c r="HRD2" s="10"/>
      <c r="HRE2" s="10"/>
      <c r="HRF2" s="10"/>
      <c r="HRG2" s="10"/>
      <c r="HRH2" s="10"/>
      <c r="HRI2" s="10"/>
      <c r="HRJ2" s="10"/>
      <c r="HRK2" s="10"/>
      <c r="HRL2" s="10"/>
      <c r="HRM2" s="10"/>
      <c r="HRN2" s="10"/>
      <c r="HRO2" s="10"/>
      <c r="HRP2" s="10"/>
      <c r="HRQ2" s="10"/>
      <c r="HRR2" s="10"/>
      <c r="HRS2" s="10"/>
      <c r="HRT2" s="10"/>
      <c r="HRU2" s="10"/>
      <c r="HRV2" s="10"/>
      <c r="HRW2" s="10"/>
      <c r="HRX2" s="10"/>
      <c r="HRY2" s="10"/>
      <c r="HRZ2" s="10"/>
      <c r="HSA2" s="10"/>
      <c r="HSB2" s="10"/>
      <c r="HSC2" s="10"/>
      <c r="HSD2" s="10"/>
      <c r="HSE2" s="10"/>
      <c r="HSF2" s="10"/>
      <c r="HSG2" s="10"/>
      <c r="HSH2" s="10"/>
      <c r="HSI2" s="10"/>
      <c r="HSJ2" s="10"/>
      <c r="HSK2" s="10"/>
      <c r="HSL2" s="10"/>
      <c r="HSM2" s="10"/>
      <c r="HSN2" s="10"/>
      <c r="HSO2" s="10"/>
      <c r="HSP2" s="10"/>
      <c r="HSQ2" s="10"/>
      <c r="HSR2" s="10"/>
      <c r="HSS2" s="10"/>
      <c r="HST2" s="10"/>
      <c r="HSU2" s="10"/>
      <c r="HSV2" s="10"/>
      <c r="HSW2" s="10"/>
      <c r="HSX2" s="10"/>
      <c r="HSY2" s="10"/>
      <c r="HSZ2" s="10"/>
      <c r="HTA2" s="10"/>
      <c r="HTB2" s="10"/>
      <c r="HTC2" s="10"/>
      <c r="HTD2" s="10"/>
      <c r="HTE2" s="10"/>
      <c r="HTF2" s="10"/>
      <c r="HTG2" s="10"/>
      <c r="HTH2" s="10"/>
      <c r="HTI2" s="10"/>
      <c r="HTJ2" s="10"/>
      <c r="HTK2" s="10"/>
      <c r="HTL2" s="10"/>
      <c r="HTM2" s="10"/>
      <c r="HTN2" s="10"/>
      <c r="HTO2" s="10"/>
      <c r="HTP2" s="10"/>
      <c r="HTQ2" s="10"/>
      <c r="HTR2" s="10"/>
      <c r="HTS2" s="10"/>
      <c r="HTT2" s="10"/>
      <c r="HTU2" s="10"/>
      <c r="HTV2" s="10"/>
      <c r="HTW2" s="10"/>
      <c r="HTX2" s="10"/>
      <c r="HTY2" s="10"/>
      <c r="HTZ2" s="10"/>
      <c r="HUA2" s="10"/>
      <c r="HUB2" s="10"/>
      <c r="HUC2" s="10"/>
      <c r="HUD2" s="10"/>
      <c r="HUE2" s="10"/>
      <c r="HUF2" s="10"/>
      <c r="HUG2" s="10"/>
      <c r="HUH2" s="10"/>
      <c r="HUI2" s="10"/>
      <c r="HUJ2" s="10"/>
      <c r="HUK2" s="10"/>
      <c r="HUL2" s="10"/>
      <c r="HUM2" s="10"/>
      <c r="HUN2" s="10"/>
      <c r="HUO2" s="10"/>
      <c r="HUP2" s="10"/>
      <c r="HUQ2" s="10"/>
      <c r="HUR2" s="10"/>
      <c r="HUS2" s="10"/>
      <c r="HUT2" s="10"/>
      <c r="HUU2" s="10"/>
      <c r="HUV2" s="10"/>
      <c r="HUW2" s="10"/>
      <c r="HUX2" s="10"/>
      <c r="HUY2" s="10"/>
      <c r="HUZ2" s="10"/>
      <c r="HVA2" s="10"/>
      <c r="HVB2" s="10"/>
      <c r="HVC2" s="10"/>
      <c r="HVD2" s="10"/>
      <c r="HVE2" s="10"/>
      <c r="HVF2" s="10"/>
      <c r="HVG2" s="10"/>
      <c r="HVH2" s="10"/>
      <c r="HVI2" s="10"/>
      <c r="HVJ2" s="10"/>
      <c r="HVK2" s="10"/>
      <c r="HVL2" s="10"/>
      <c r="HVM2" s="10"/>
      <c r="HVN2" s="10"/>
      <c r="HVO2" s="10"/>
      <c r="HVP2" s="10"/>
      <c r="HVQ2" s="10"/>
      <c r="HVR2" s="10"/>
      <c r="HVS2" s="10"/>
      <c r="HVT2" s="10"/>
      <c r="HVU2" s="10"/>
      <c r="HVV2" s="10"/>
      <c r="HVW2" s="10"/>
      <c r="HVX2" s="10"/>
      <c r="HVY2" s="10"/>
      <c r="HVZ2" s="10"/>
      <c r="HWA2" s="10"/>
      <c r="HWB2" s="10"/>
      <c r="HWC2" s="10"/>
      <c r="HWD2" s="10"/>
      <c r="HWE2" s="10"/>
      <c r="HWF2" s="10"/>
      <c r="HWG2" s="10"/>
      <c r="HWH2" s="10"/>
      <c r="HWI2" s="10"/>
      <c r="HWJ2" s="10"/>
      <c r="HWK2" s="10"/>
      <c r="HWL2" s="10"/>
      <c r="HWM2" s="10"/>
      <c r="HWN2" s="10"/>
      <c r="HWO2" s="10"/>
      <c r="HWP2" s="10"/>
      <c r="HWQ2" s="10"/>
      <c r="HWR2" s="10"/>
      <c r="HWS2" s="10"/>
      <c r="HWT2" s="10"/>
      <c r="HWU2" s="10"/>
      <c r="HWV2" s="10"/>
      <c r="HWW2" s="10"/>
      <c r="HWX2" s="10"/>
      <c r="HWY2" s="10"/>
      <c r="HWZ2" s="10"/>
      <c r="HXA2" s="10"/>
      <c r="HXB2" s="10"/>
      <c r="HXC2" s="10"/>
      <c r="HXD2" s="10"/>
      <c r="HXE2" s="10"/>
      <c r="HXF2" s="10"/>
      <c r="HXG2" s="10"/>
      <c r="HXH2" s="10"/>
      <c r="HXI2" s="10"/>
      <c r="HXJ2" s="10"/>
      <c r="HXK2" s="10"/>
      <c r="HXL2" s="10"/>
      <c r="HXM2" s="10"/>
      <c r="HXN2" s="10"/>
      <c r="HXO2" s="10"/>
      <c r="HXP2" s="10"/>
      <c r="HXQ2" s="10"/>
      <c r="HXR2" s="10"/>
      <c r="HXS2" s="10"/>
      <c r="HXT2" s="10"/>
      <c r="HXU2" s="10"/>
      <c r="HXV2" s="10"/>
      <c r="HXW2" s="10"/>
      <c r="HXX2" s="10"/>
      <c r="HXY2" s="10"/>
      <c r="HXZ2" s="10"/>
      <c r="HYA2" s="10"/>
      <c r="HYB2" s="10"/>
      <c r="HYC2" s="10"/>
      <c r="HYD2" s="10"/>
      <c r="HYE2" s="10"/>
      <c r="HYF2" s="10"/>
      <c r="HYG2" s="10"/>
      <c r="HYH2" s="10"/>
      <c r="HYI2" s="10"/>
      <c r="HYJ2" s="10"/>
      <c r="HYK2" s="10"/>
      <c r="HYL2" s="10"/>
      <c r="HYM2" s="10"/>
      <c r="HYN2" s="10"/>
      <c r="HYO2" s="10"/>
      <c r="HYP2" s="10"/>
      <c r="HYQ2" s="10"/>
      <c r="HYR2" s="10"/>
      <c r="HYS2" s="10"/>
      <c r="HYT2" s="10"/>
      <c r="HYU2" s="10"/>
      <c r="HYV2" s="10"/>
      <c r="HYW2" s="10"/>
      <c r="HYX2" s="10"/>
      <c r="HYY2" s="10"/>
      <c r="HYZ2" s="10"/>
      <c r="HZA2" s="10"/>
      <c r="HZB2" s="10"/>
      <c r="HZC2" s="10"/>
      <c r="HZD2" s="10"/>
      <c r="HZE2" s="10"/>
      <c r="HZF2" s="10"/>
      <c r="HZG2" s="10"/>
      <c r="HZH2" s="10"/>
      <c r="HZI2" s="10"/>
      <c r="HZJ2" s="10"/>
      <c r="HZK2" s="10"/>
      <c r="HZL2" s="10"/>
      <c r="HZM2" s="10"/>
      <c r="HZN2" s="10"/>
      <c r="HZO2" s="10"/>
      <c r="HZP2" s="10"/>
      <c r="HZQ2" s="10"/>
      <c r="HZR2" s="10"/>
      <c r="HZS2" s="10"/>
      <c r="HZT2" s="10"/>
      <c r="HZU2" s="10"/>
      <c r="HZV2" s="10"/>
      <c r="HZW2" s="10"/>
      <c r="HZX2" s="10"/>
      <c r="HZY2" s="10"/>
      <c r="HZZ2" s="10"/>
      <c r="IAA2" s="10"/>
      <c r="IAB2" s="10"/>
      <c r="IAC2" s="10"/>
      <c r="IAD2" s="10"/>
      <c r="IAE2" s="10"/>
      <c r="IAF2" s="10"/>
      <c r="IAG2" s="10"/>
      <c r="IAH2" s="10"/>
      <c r="IAI2" s="10"/>
      <c r="IAJ2" s="10"/>
      <c r="IAK2" s="10"/>
      <c r="IAL2" s="10"/>
      <c r="IAM2" s="10"/>
      <c r="IAN2" s="10"/>
      <c r="IAO2" s="10"/>
      <c r="IAP2" s="10"/>
      <c r="IAQ2" s="10"/>
      <c r="IAR2" s="10"/>
      <c r="IAS2" s="10"/>
      <c r="IAT2" s="10"/>
      <c r="IAU2" s="10"/>
      <c r="IAV2" s="10"/>
      <c r="IAW2" s="10"/>
      <c r="IAX2" s="10"/>
      <c r="IAY2" s="10"/>
      <c r="IAZ2" s="10"/>
      <c r="IBA2" s="10"/>
      <c r="IBB2" s="10"/>
      <c r="IBC2" s="10"/>
      <c r="IBD2" s="10"/>
      <c r="IBE2" s="10"/>
      <c r="IBF2" s="10"/>
      <c r="IBG2" s="10"/>
      <c r="IBH2" s="10"/>
      <c r="IBI2" s="10"/>
      <c r="IBJ2" s="10"/>
      <c r="IBK2" s="10"/>
      <c r="IBL2" s="10"/>
      <c r="IBM2" s="10"/>
      <c r="IBN2" s="10"/>
      <c r="IBO2" s="10"/>
      <c r="IBP2" s="10"/>
      <c r="IBQ2" s="10"/>
      <c r="IBR2" s="10"/>
      <c r="IBS2" s="10"/>
      <c r="IBT2" s="10"/>
      <c r="IBU2" s="10"/>
      <c r="IBV2" s="10"/>
      <c r="IBW2" s="10"/>
      <c r="IBX2" s="10"/>
      <c r="IBY2" s="10"/>
      <c r="IBZ2" s="10"/>
      <c r="ICA2" s="10"/>
      <c r="ICB2" s="10"/>
      <c r="ICC2" s="10"/>
      <c r="ICD2" s="10"/>
      <c r="ICE2" s="10"/>
      <c r="ICF2" s="10"/>
      <c r="ICG2" s="10"/>
      <c r="ICH2" s="10"/>
      <c r="ICI2" s="10"/>
      <c r="ICJ2" s="10"/>
      <c r="ICK2" s="10"/>
      <c r="ICL2" s="10"/>
      <c r="ICM2" s="10"/>
      <c r="ICN2" s="10"/>
      <c r="ICO2" s="10"/>
      <c r="ICP2" s="10"/>
      <c r="ICQ2" s="10"/>
      <c r="ICR2" s="10"/>
      <c r="ICS2" s="10"/>
      <c r="ICT2" s="10"/>
      <c r="ICU2" s="10"/>
      <c r="ICV2" s="10"/>
      <c r="ICW2" s="10"/>
      <c r="ICX2" s="10"/>
      <c r="ICY2" s="10"/>
      <c r="ICZ2" s="10"/>
      <c r="IDA2" s="10"/>
      <c r="IDB2" s="10"/>
      <c r="IDC2" s="10"/>
      <c r="IDD2" s="10"/>
      <c r="IDE2" s="10"/>
      <c r="IDF2" s="10"/>
      <c r="IDG2" s="10"/>
      <c r="IDH2" s="10"/>
      <c r="IDI2" s="10"/>
      <c r="IDJ2" s="10"/>
      <c r="IDK2" s="10"/>
      <c r="IDL2" s="10"/>
      <c r="IDM2" s="10"/>
      <c r="IDN2" s="10"/>
      <c r="IDO2" s="10"/>
      <c r="IDP2" s="10"/>
      <c r="IDQ2" s="10"/>
      <c r="IDR2" s="10"/>
      <c r="IDS2" s="10"/>
      <c r="IDT2" s="10"/>
      <c r="IDU2" s="10"/>
      <c r="IDV2" s="10"/>
      <c r="IDW2" s="10"/>
      <c r="IDX2" s="10"/>
      <c r="IDY2" s="10"/>
      <c r="IDZ2" s="10"/>
      <c r="IEA2" s="10"/>
      <c r="IEB2" s="10"/>
      <c r="IEC2" s="10"/>
      <c r="IED2" s="10"/>
      <c r="IEE2" s="10"/>
      <c r="IEF2" s="10"/>
      <c r="IEG2" s="10"/>
      <c r="IEH2" s="10"/>
      <c r="IEI2" s="10"/>
      <c r="IEJ2" s="10"/>
      <c r="IEK2" s="10"/>
      <c r="IEL2" s="10"/>
      <c r="IEM2" s="10"/>
      <c r="IEN2" s="10"/>
      <c r="IEO2" s="10"/>
      <c r="IEP2" s="10"/>
      <c r="IEQ2" s="10"/>
      <c r="IER2" s="10"/>
      <c r="IES2" s="10"/>
      <c r="IET2" s="10"/>
      <c r="IEU2" s="10"/>
      <c r="IEV2" s="10"/>
      <c r="IEW2" s="10"/>
      <c r="IEX2" s="10"/>
      <c r="IEY2" s="10"/>
      <c r="IEZ2" s="10"/>
      <c r="IFA2" s="10"/>
      <c r="IFB2" s="10"/>
      <c r="IFC2" s="10"/>
      <c r="IFD2" s="10"/>
      <c r="IFE2" s="10"/>
      <c r="IFF2" s="10"/>
      <c r="IFG2" s="10"/>
      <c r="IFH2" s="10"/>
      <c r="IFI2" s="10"/>
      <c r="IFJ2" s="10"/>
      <c r="IFK2" s="10"/>
      <c r="IFL2" s="10"/>
      <c r="IFM2" s="10"/>
      <c r="IFN2" s="10"/>
      <c r="IFO2" s="10"/>
      <c r="IFP2" s="10"/>
      <c r="IFQ2" s="10"/>
      <c r="IFR2" s="10"/>
      <c r="IFS2" s="10"/>
      <c r="IFT2" s="10"/>
      <c r="IFU2" s="10"/>
      <c r="IFV2" s="10"/>
      <c r="IFW2" s="10"/>
      <c r="IFX2" s="10"/>
      <c r="IFY2" s="10"/>
      <c r="IFZ2" s="10"/>
      <c r="IGA2" s="10"/>
      <c r="IGB2" s="10"/>
      <c r="IGC2" s="10"/>
      <c r="IGD2" s="10"/>
      <c r="IGE2" s="10"/>
      <c r="IGF2" s="10"/>
      <c r="IGG2" s="10"/>
      <c r="IGH2" s="10"/>
      <c r="IGI2" s="10"/>
      <c r="IGJ2" s="10"/>
      <c r="IGK2" s="10"/>
      <c r="IGL2" s="10"/>
      <c r="IGM2" s="10"/>
      <c r="IGN2" s="10"/>
      <c r="IGO2" s="10"/>
      <c r="IGP2" s="10"/>
      <c r="IGQ2" s="10"/>
      <c r="IGR2" s="10"/>
      <c r="IGS2" s="10"/>
      <c r="IGT2" s="10"/>
      <c r="IGU2" s="10"/>
      <c r="IGV2" s="10"/>
      <c r="IGW2" s="10"/>
      <c r="IGX2" s="10"/>
      <c r="IGY2" s="10"/>
      <c r="IGZ2" s="10"/>
      <c r="IHA2" s="10"/>
      <c r="IHB2" s="10"/>
      <c r="IHC2" s="10"/>
      <c r="IHD2" s="10"/>
      <c r="IHE2" s="10"/>
      <c r="IHF2" s="10"/>
      <c r="IHG2" s="10"/>
      <c r="IHH2" s="10"/>
      <c r="IHI2" s="10"/>
      <c r="IHJ2" s="10"/>
      <c r="IHK2" s="10"/>
      <c r="IHL2" s="10"/>
      <c r="IHM2" s="10"/>
      <c r="IHN2" s="10"/>
      <c r="IHO2" s="10"/>
      <c r="IHP2" s="10"/>
      <c r="IHQ2" s="10"/>
      <c r="IHR2" s="10"/>
      <c r="IHS2" s="10"/>
      <c r="IHT2" s="10"/>
      <c r="IHU2" s="10"/>
      <c r="IHV2" s="10"/>
      <c r="IHW2" s="10"/>
      <c r="IHX2" s="10"/>
      <c r="IHY2" s="10"/>
      <c r="IHZ2" s="10"/>
      <c r="IIA2" s="10"/>
      <c r="IIB2" s="10"/>
      <c r="IIC2" s="10"/>
      <c r="IID2" s="10"/>
      <c r="IIE2" s="10"/>
      <c r="IIF2" s="10"/>
      <c r="IIG2" s="10"/>
      <c r="IIH2" s="10"/>
      <c r="III2" s="10"/>
      <c r="IIJ2" s="10"/>
      <c r="IIK2" s="10"/>
      <c r="IIL2" s="10"/>
      <c r="IIM2" s="10"/>
      <c r="IIN2" s="10"/>
      <c r="IIO2" s="10"/>
      <c r="IIP2" s="10"/>
      <c r="IIQ2" s="10"/>
      <c r="IIR2" s="10"/>
      <c r="IIS2" s="10"/>
      <c r="IIT2" s="10"/>
      <c r="IIU2" s="10"/>
      <c r="IIV2" s="10"/>
      <c r="IIW2" s="10"/>
      <c r="IIX2" s="10"/>
      <c r="IIY2" s="10"/>
      <c r="IIZ2" s="10"/>
      <c r="IJA2" s="10"/>
      <c r="IJB2" s="10"/>
      <c r="IJC2" s="10"/>
      <c r="IJD2" s="10"/>
      <c r="IJE2" s="10"/>
      <c r="IJF2" s="10"/>
      <c r="IJG2" s="10"/>
      <c r="IJH2" s="10"/>
      <c r="IJI2" s="10"/>
      <c r="IJJ2" s="10"/>
      <c r="IJK2" s="10"/>
      <c r="IJL2" s="10"/>
      <c r="IJM2" s="10"/>
      <c r="IJN2" s="10"/>
      <c r="IJO2" s="10"/>
      <c r="IJP2" s="10"/>
      <c r="IJQ2" s="10"/>
      <c r="IJR2" s="10"/>
      <c r="IJS2" s="10"/>
      <c r="IJT2" s="10"/>
      <c r="IJU2" s="10"/>
      <c r="IJV2" s="10"/>
      <c r="IJW2" s="10"/>
      <c r="IJX2" s="10"/>
      <c r="IJY2" s="10"/>
      <c r="IJZ2" s="10"/>
      <c r="IKA2" s="10"/>
      <c r="IKB2" s="10"/>
      <c r="IKC2" s="10"/>
      <c r="IKD2" s="10"/>
      <c r="IKE2" s="10"/>
      <c r="IKF2" s="10"/>
      <c r="IKG2" s="10"/>
      <c r="IKH2" s="10"/>
      <c r="IKI2" s="10"/>
      <c r="IKJ2" s="10"/>
      <c r="IKK2" s="10"/>
      <c r="IKL2" s="10"/>
      <c r="IKM2" s="10"/>
      <c r="IKN2" s="10"/>
      <c r="IKO2" s="10"/>
      <c r="IKP2" s="10"/>
      <c r="IKQ2" s="10"/>
      <c r="IKR2" s="10"/>
      <c r="IKS2" s="10"/>
      <c r="IKT2" s="10"/>
      <c r="IKU2" s="10"/>
      <c r="IKV2" s="10"/>
      <c r="IKW2" s="10"/>
      <c r="IKX2" s="10"/>
      <c r="IKY2" s="10"/>
      <c r="IKZ2" s="10"/>
      <c r="ILA2" s="10"/>
      <c r="ILB2" s="10"/>
      <c r="ILC2" s="10"/>
      <c r="ILD2" s="10"/>
      <c r="ILE2" s="10"/>
      <c r="ILF2" s="10"/>
      <c r="ILG2" s="10"/>
      <c r="ILH2" s="10"/>
      <c r="ILI2" s="10"/>
      <c r="ILJ2" s="10"/>
      <c r="ILK2" s="10"/>
      <c r="ILL2" s="10"/>
      <c r="ILM2" s="10"/>
      <c r="ILN2" s="10"/>
      <c r="ILO2" s="10"/>
      <c r="ILP2" s="10"/>
      <c r="ILQ2" s="10"/>
      <c r="ILR2" s="10"/>
      <c r="ILS2" s="10"/>
      <c r="ILT2" s="10"/>
      <c r="ILU2" s="10"/>
      <c r="ILV2" s="10"/>
      <c r="ILW2" s="10"/>
      <c r="ILX2" s="10"/>
      <c r="ILY2" s="10"/>
      <c r="ILZ2" s="10"/>
      <c r="IMA2" s="10"/>
      <c r="IMB2" s="10"/>
      <c r="IMC2" s="10"/>
      <c r="IMD2" s="10"/>
      <c r="IME2" s="10"/>
      <c r="IMF2" s="10"/>
      <c r="IMG2" s="10"/>
      <c r="IMH2" s="10"/>
      <c r="IMI2" s="10"/>
      <c r="IMJ2" s="10"/>
      <c r="IMK2" s="10"/>
      <c r="IML2" s="10"/>
      <c r="IMM2" s="10"/>
      <c r="IMN2" s="10"/>
      <c r="IMO2" s="10"/>
      <c r="IMP2" s="10"/>
      <c r="IMQ2" s="10"/>
      <c r="IMR2" s="10"/>
      <c r="IMS2" s="10"/>
      <c r="IMT2" s="10"/>
      <c r="IMU2" s="10"/>
      <c r="IMV2" s="10"/>
      <c r="IMW2" s="10"/>
      <c r="IMX2" s="10"/>
      <c r="IMY2" s="10"/>
      <c r="IMZ2" s="10"/>
      <c r="INA2" s="10"/>
      <c r="INB2" s="10"/>
      <c r="INC2" s="10"/>
      <c r="IND2" s="10"/>
      <c r="INE2" s="10"/>
      <c r="INF2" s="10"/>
      <c r="ING2" s="10"/>
      <c r="INH2" s="10"/>
      <c r="INI2" s="10"/>
      <c r="INJ2" s="10"/>
      <c r="INK2" s="10"/>
      <c r="INL2" s="10"/>
      <c r="INM2" s="10"/>
      <c r="INN2" s="10"/>
      <c r="INO2" s="10"/>
      <c r="INP2" s="10"/>
      <c r="INQ2" s="10"/>
      <c r="INR2" s="10"/>
      <c r="INS2" s="10"/>
      <c r="INT2" s="10"/>
      <c r="INU2" s="10"/>
      <c r="INV2" s="10"/>
      <c r="INW2" s="10"/>
      <c r="INX2" s="10"/>
      <c r="INY2" s="10"/>
      <c r="INZ2" s="10"/>
      <c r="IOA2" s="10"/>
      <c r="IOB2" s="10"/>
      <c r="IOC2" s="10"/>
      <c r="IOD2" s="10"/>
      <c r="IOE2" s="10"/>
      <c r="IOF2" s="10"/>
      <c r="IOG2" s="10"/>
      <c r="IOH2" s="10"/>
      <c r="IOI2" s="10"/>
      <c r="IOJ2" s="10"/>
      <c r="IOK2" s="10"/>
      <c r="IOL2" s="10"/>
      <c r="IOM2" s="10"/>
      <c r="ION2" s="10"/>
      <c r="IOO2" s="10"/>
      <c r="IOP2" s="10"/>
      <c r="IOQ2" s="10"/>
      <c r="IOR2" s="10"/>
      <c r="IOS2" s="10"/>
      <c r="IOT2" s="10"/>
      <c r="IOU2" s="10"/>
      <c r="IOV2" s="10"/>
      <c r="IOW2" s="10"/>
      <c r="IOX2" s="10"/>
      <c r="IOY2" s="10"/>
      <c r="IOZ2" s="10"/>
      <c r="IPA2" s="10"/>
      <c r="IPB2" s="10"/>
      <c r="IPC2" s="10"/>
      <c r="IPD2" s="10"/>
      <c r="IPE2" s="10"/>
      <c r="IPF2" s="10"/>
      <c r="IPG2" s="10"/>
      <c r="IPH2" s="10"/>
      <c r="IPI2" s="10"/>
      <c r="IPJ2" s="10"/>
      <c r="IPK2" s="10"/>
      <c r="IPL2" s="10"/>
      <c r="IPM2" s="10"/>
      <c r="IPN2" s="10"/>
      <c r="IPO2" s="10"/>
      <c r="IPP2" s="10"/>
      <c r="IPQ2" s="10"/>
      <c r="IPR2" s="10"/>
      <c r="IPS2" s="10"/>
      <c r="IPT2" s="10"/>
      <c r="IPU2" s="10"/>
      <c r="IPV2" s="10"/>
      <c r="IPW2" s="10"/>
      <c r="IPX2" s="10"/>
      <c r="IPY2" s="10"/>
      <c r="IPZ2" s="10"/>
      <c r="IQA2" s="10"/>
      <c r="IQB2" s="10"/>
      <c r="IQC2" s="10"/>
      <c r="IQD2" s="10"/>
      <c r="IQE2" s="10"/>
      <c r="IQF2" s="10"/>
      <c r="IQG2" s="10"/>
      <c r="IQH2" s="10"/>
      <c r="IQI2" s="10"/>
      <c r="IQJ2" s="10"/>
      <c r="IQK2" s="10"/>
      <c r="IQL2" s="10"/>
      <c r="IQM2" s="10"/>
      <c r="IQN2" s="10"/>
      <c r="IQO2" s="10"/>
      <c r="IQP2" s="10"/>
      <c r="IQQ2" s="10"/>
      <c r="IQR2" s="10"/>
      <c r="IQS2" s="10"/>
      <c r="IQT2" s="10"/>
      <c r="IQU2" s="10"/>
      <c r="IQV2" s="10"/>
      <c r="IQW2" s="10"/>
      <c r="IQX2" s="10"/>
      <c r="IQY2" s="10"/>
      <c r="IQZ2" s="10"/>
      <c r="IRA2" s="10"/>
      <c r="IRB2" s="10"/>
      <c r="IRC2" s="10"/>
      <c r="IRD2" s="10"/>
      <c r="IRE2" s="10"/>
      <c r="IRF2" s="10"/>
      <c r="IRG2" s="10"/>
      <c r="IRH2" s="10"/>
      <c r="IRI2" s="10"/>
      <c r="IRJ2" s="10"/>
      <c r="IRK2" s="10"/>
      <c r="IRL2" s="10"/>
      <c r="IRM2" s="10"/>
      <c r="IRN2" s="10"/>
      <c r="IRO2" s="10"/>
      <c r="IRP2" s="10"/>
      <c r="IRQ2" s="10"/>
      <c r="IRR2" s="10"/>
      <c r="IRS2" s="10"/>
      <c r="IRT2" s="10"/>
      <c r="IRU2" s="10"/>
      <c r="IRV2" s="10"/>
      <c r="IRW2" s="10"/>
      <c r="IRX2" s="10"/>
      <c r="IRY2" s="10"/>
      <c r="IRZ2" s="10"/>
      <c r="ISA2" s="10"/>
      <c r="ISB2" s="10"/>
      <c r="ISC2" s="10"/>
      <c r="ISD2" s="10"/>
      <c r="ISE2" s="10"/>
      <c r="ISF2" s="10"/>
      <c r="ISG2" s="10"/>
      <c r="ISH2" s="10"/>
      <c r="ISI2" s="10"/>
      <c r="ISJ2" s="10"/>
      <c r="ISK2" s="10"/>
      <c r="ISL2" s="10"/>
      <c r="ISM2" s="10"/>
      <c r="ISN2" s="10"/>
      <c r="ISO2" s="10"/>
      <c r="ISP2" s="10"/>
      <c r="ISQ2" s="10"/>
      <c r="ISR2" s="10"/>
      <c r="ISS2" s="10"/>
      <c r="IST2" s="10"/>
      <c r="ISU2" s="10"/>
      <c r="ISV2" s="10"/>
      <c r="ISW2" s="10"/>
      <c r="ISX2" s="10"/>
      <c r="ISY2" s="10"/>
      <c r="ISZ2" s="10"/>
      <c r="ITA2" s="10"/>
      <c r="ITB2" s="10"/>
      <c r="ITC2" s="10"/>
      <c r="ITD2" s="10"/>
      <c r="ITE2" s="10"/>
      <c r="ITF2" s="10"/>
      <c r="ITG2" s="10"/>
      <c r="ITH2" s="10"/>
      <c r="ITI2" s="10"/>
      <c r="ITJ2" s="10"/>
      <c r="ITK2" s="10"/>
      <c r="ITL2" s="10"/>
      <c r="ITM2" s="10"/>
      <c r="ITN2" s="10"/>
      <c r="ITO2" s="10"/>
      <c r="ITP2" s="10"/>
      <c r="ITQ2" s="10"/>
      <c r="ITR2" s="10"/>
      <c r="ITS2" s="10"/>
      <c r="ITT2" s="10"/>
      <c r="ITU2" s="10"/>
      <c r="ITV2" s="10"/>
      <c r="ITW2" s="10"/>
      <c r="ITX2" s="10"/>
      <c r="ITY2" s="10"/>
      <c r="ITZ2" s="10"/>
      <c r="IUA2" s="10"/>
      <c r="IUB2" s="10"/>
      <c r="IUC2" s="10"/>
      <c r="IUD2" s="10"/>
      <c r="IUE2" s="10"/>
      <c r="IUF2" s="10"/>
      <c r="IUG2" s="10"/>
      <c r="IUH2" s="10"/>
      <c r="IUI2" s="10"/>
      <c r="IUJ2" s="10"/>
      <c r="IUK2" s="10"/>
      <c r="IUL2" s="10"/>
      <c r="IUM2" s="10"/>
      <c r="IUN2" s="10"/>
      <c r="IUO2" s="10"/>
      <c r="IUP2" s="10"/>
      <c r="IUQ2" s="10"/>
      <c r="IUR2" s="10"/>
      <c r="IUS2" s="10"/>
      <c r="IUT2" s="10"/>
      <c r="IUU2" s="10"/>
      <c r="IUV2" s="10"/>
      <c r="IUW2" s="10"/>
      <c r="IUX2" s="10"/>
      <c r="IUY2" s="10"/>
      <c r="IUZ2" s="10"/>
      <c r="IVA2" s="10"/>
      <c r="IVB2" s="10"/>
      <c r="IVC2" s="10"/>
      <c r="IVD2" s="10"/>
      <c r="IVE2" s="10"/>
      <c r="IVF2" s="10"/>
      <c r="IVG2" s="10"/>
      <c r="IVH2" s="10"/>
      <c r="IVI2" s="10"/>
      <c r="IVJ2" s="10"/>
      <c r="IVK2" s="10"/>
      <c r="IVL2" s="10"/>
      <c r="IVM2" s="10"/>
      <c r="IVN2" s="10"/>
      <c r="IVO2" s="10"/>
      <c r="IVP2" s="10"/>
      <c r="IVQ2" s="10"/>
      <c r="IVR2" s="10"/>
      <c r="IVS2" s="10"/>
      <c r="IVT2" s="10"/>
      <c r="IVU2" s="10"/>
      <c r="IVV2" s="10"/>
      <c r="IVW2" s="10"/>
      <c r="IVX2" s="10"/>
      <c r="IVY2" s="10"/>
      <c r="IVZ2" s="10"/>
      <c r="IWA2" s="10"/>
      <c r="IWB2" s="10"/>
      <c r="IWC2" s="10"/>
      <c r="IWD2" s="10"/>
      <c r="IWE2" s="10"/>
      <c r="IWF2" s="10"/>
      <c r="IWG2" s="10"/>
      <c r="IWH2" s="10"/>
      <c r="IWI2" s="10"/>
      <c r="IWJ2" s="10"/>
      <c r="IWK2" s="10"/>
      <c r="IWL2" s="10"/>
      <c r="IWM2" s="10"/>
      <c r="IWN2" s="10"/>
      <c r="IWO2" s="10"/>
      <c r="IWP2" s="10"/>
      <c r="IWQ2" s="10"/>
      <c r="IWR2" s="10"/>
      <c r="IWS2" s="10"/>
      <c r="IWT2" s="10"/>
      <c r="IWU2" s="10"/>
      <c r="IWV2" s="10"/>
      <c r="IWW2" s="10"/>
      <c r="IWX2" s="10"/>
      <c r="IWY2" s="10"/>
      <c r="IWZ2" s="10"/>
      <c r="IXA2" s="10"/>
      <c r="IXB2" s="10"/>
      <c r="IXC2" s="10"/>
      <c r="IXD2" s="10"/>
      <c r="IXE2" s="10"/>
      <c r="IXF2" s="10"/>
      <c r="IXG2" s="10"/>
      <c r="IXH2" s="10"/>
      <c r="IXI2" s="10"/>
      <c r="IXJ2" s="10"/>
      <c r="IXK2" s="10"/>
      <c r="IXL2" s="10"/>
      <c r="IXM2" s="10"/>
      <c r="IXN2" s="10"/>
      <c r="IXO2" s="10"/>
      <c r="IXP2" s="10"/>
      <c r="IXQ2" s="10"/>
      <c r="IXR2" s="10"/>
      <c r="IXS2" s="10"/>
      <c r="IXT2" s="10"/>
      <c r="IXU2" s="10"/>
      <c r="IXV2" s="10"/>
      <c r="IXW2" s="10"/>
      <c r="IXX2" s="10"/>
      <c r="IXY2" s="10"/>
      <c r="IXZ2" s="10"/>
      <c r="IYA2" s="10"/>
      <c r="IYB2" s="10"/>
      <c r="IYC2" s="10"/>
      <c r="IYD2" s="10"/>
      <c r="IYE2" s="10"/>
      <c r="IYF2" s="10"/>
      <c r="IYG2" s="10"/>
      <c r="IYH2" s="10"/>
      <c r="IYI2" s="10"/>
      <c r="IYJ2" s="10"/>
      <c r="IYK2" s="10"/>
      <c r="IYL2" s="10"/>
      <c r="IYM2" s="10"/>
      <c r="IYN2" s="10"/>
      <c r="IYO2" s="10"/>
      <c r="IYP2" s="10"/>
      <c r="IYQ2" s="10"/>
      <c r="IYR2" s="10"/>
      <c r="IYS2" s="10"/>
      <c r="IYT2" s="10"/>
      <c r="IYU2" s="10"/>
      <c r="IYV2" s="10"/>
      <c r="IYW2" s="10"/>
      <c r="IYX2" s="10"/>
      <c r="IYY2" s="10"/>
      <c r="IYZ2" s="10"/>
      <c r="IZA2" s="10"/>
      <c r="IZB2" s="10"/>
      <c r="IZC2" s="10"/>
      <c r="IZD2" s="10"/>
      <c r="IZE2" s="10"/>
      <c r="IZF2" s="10"/>
      <c r="IZG2" s="10"/>
      <c r="IZH2" s="10"/>
      <c r="IZI2" s="10"/>
      <c r="IZJ2" s="10"/>
      <c r="IZK2" s="10"/>
      <c r="IZL2" s="10"/>
      <c r="IZM2" s="10"/>
      <c r="IZN2" s="10"/>
      <c r="IZO2" s="10"/>
      <c r="IZP2" s="10"/>
      <c r="IZQ2" s="10"/>
      <c r="IZR2" s="10"/>
      <c r="IZS2" s="10"/>
      <c r="IZT2" s="10"/>
      <c r="IZU2" s="10"/>
      <c r="IZV2" s="10"/>
      <c r="IZW2" s="10"/>
      <c r="IZX2" s="10"/>
      <c r="IZY2" s="10"/>
      <c r="IZZ2" s="10"/>
      <c r="JAA2" s="10"/>
      <c r="JAB2" s="10"/>
      <c r="JAC2" s="10"/>
      <c r="JAD2" s="10"/>
      <c r="JAE2" s="10"/>
      <c r="JAF2" s="10"/>
      <c r="JAG2" s="10"/>
      <c r="JAH2" s="10"/>
      <c r="JAI2" s="10"/>
      <c r="JAJ2" s="10"/>
      <c r="JAK2" s="10"/>
      <c r="JAL2" s="10"/>
      <c r="JAM2" s="10"/>
      <c r="JAN2" s="10"/>
      <c r="JAO2" s="10"/>
      <c r="JAP2" s="10"/>
      <c r="JAQ2" s="10"/>
      <c r="JAR2" s="10"/>
      <c r="JAS2" s="10"/>
      <c r="JAT2" s="10"/>
      <c r="JAU2" s="10"/>
      <c r="JAV2" s="10"/>
      <c r="JAW2" s="10"/>
      <c r="JAX2" s="10"/>
      <c r="JAY2" s="10"/>
      <c r="JAZ2" s="10"/>
      <c r="JBA2" s="10"/>
      <c r="JBB2" s="10"/>
      <c r="JBC2" s="10"/>
      <c r="JBD2" s="10"/>
      <c r="JBE2" s="10"/>
      <c r="JBF2" s="10"/>
      <c r="JBG2" s="10"/>
      <c r="JBH2" s="10"/>
      <c r="JBI2" s="10"/>
      <c r="JBJ2" s="10"/>
      <c r="JBK2" s="10"/>
      <c r="JBL2" s="10"/>
      <c r="JBM2" s="10"/>
      <c r="JBN2" s="10"/>
      <c r="JBO2" s="10"/>
      <c r="JBP2" s="10"/>
      <c r="JBQ2" s="10"/>
      <c r="JBR2" s="10"/>
      <c r="JBS2" s="10"/>
      <c r="JBT2" s="10"/>
      <c r="JBU2" s="10"/>
      <c r="JBV2" s="10"/>
      <c r="JBW2" s="10"/>
      <c r="JBX2" s="10"/>
      <c r="JBY2" s="10"/>
      <c r="JBZ2" s="10"/>
      <c r="JCA2" s="10"/>
      <c r="JCB2" s="10"/>
      <c r="JCC2" s="10"/>
      <c r="JCD2" s="10"/>
      <c r="JCE2" s="10"/>
      <c r="JCF2" s="10"/>
      <c r="JCG2" s="10"/>
      <c r="JCH2" s="10"/>
      <c r="JCI2" s="10"/>
      <c r="JCJ2" s="10"/>
      <c r="JCK2" s="10"/>
      <c r="JCL2" s="10"/>
      <c r="JCM2" s="10"/>
      <c r="JCN2" s="10"/>
      <c r="JCO2" s="10"/>
      <c r="JCP2" s="10"/>
      <c r="JCQ2" s="10"/>
      <c r="JCR2" s="10"/>
      <c r="JCS2" s="10"/>
      <c r="JCT2" s="10"/>
      <c r="JCU2" s="10"/>
      <c r="JCV2" s="10"/>
      <c r="JCW2" s="10"/>
      <c r="JCX2" s="10"/>
      <c r="JCY2" s="10"/>
      <c r="JCZ2" s="10"/>
      <c r="JDA2" s="10"/>
      <c r="JDB2" s="10"/>
      <c r="JDC2" s="10"/>
      <c r="JDD2" s="10"/>
      <c r="JDE2" s="10"/>
      <c r="JDF2" s="10"/>
      <c r="JDG2" s="10"/>
      <c r="JDH2" s="10"/>
      <c r="JDI2" s="10"/>
      <c r="JDJ2" s="10"/>
      <c r="JDK2" s="10"/>
      <c r="JDL2" s="10"/>
      <c r="JDM2" s="10"/>
      <c r="JDN2" s="10"/>
      <c r="JDO2" s="10"/>
      <c r="JDP2" s="10"/>
      <c r="JDQ2" s="10"/>
      <c r="JDR2" s="10"/>
      <c r="JDS2" s="10"/>
      <c r="JDT2" s="10"/>
      <c r="JDU2" s="10"/>
      <c r="JDV2" s="10"/>
      <c r="JDW2" s="10"/>
      <c r="JDX2" s="10"/>
      <c r="JDY2" s="10"/>
      <c r="JDZ2" s="10"/>
      <c r="JEA2" s="10"/>
      <c r="JEB2" s="10"/>
      <c r="JEC2" s="10"/>
      <c r="JED2" s="10"/>
      <c r="JEE2" s="10"/>
      <c r="JEF2" s="10"/>
      <c r="JEG2" s="10"/>
      <c r="JEH2" s="10"/>
      <c r="JEI2" s="10"/>
      <c r="JEJ2" s="10"/>
      <c r="JEK2" s="10"/>
      <c r="JEL2" s="10"/>
      <c r="JEM2" s="10"/>
      <c r="JEN2" s="10"/>
      <c r="JEO2" s="10"/>
      <c r="JEP2" s="10"/>
      <c r="JEQ2" s="10"/>
      <c r="JER2" s="10"/>
      <c r="JES2" s="10"/>
      <c r="JET2" s="10"/>
      <c r="JEU2" s="10"/>
      <c r="JEV2" s="10"/>
      <c r="JEW2" s="10"/>
      <c r="JEX2" s="10"/>
      <c r="JEY2" s="10"/>
      <c r="JEZ2" s="10"/>
      <c r="JFA2" s="10"/>
      <c r="JFB2" s="10"/>
      <c r="JFC2" s="10"/>
      <c r="JFD2" s="10"/>
      <c r="JFE2" s="10"/>
      <c r="JFF2" s="10"/>
      <c r="JFG2" s="10"/>
      <c r="JFH2" s="10"/>
      <c r="JFI2" s="10"/>
      <c r="JFJ2" s="10"/>
      <c r="JFK2" s="10"/>
      <c r="JFL2" s="10"/>
      <c r="JFM2" s="10"/>
      <c r="JFN2" s="10"/>
      <c r="JFO2" s="10"/>
      <c r="JFP2" s="10"/>
      <c r="JFQ2" s="10"/>
      <c r="JFR2" s="10"/>
      <c r="JFS2" s="10"/>
      <c r="JFT2" s="10"/>
      <c r="JFU2" s="10"/>
      <c r="JFV2" s="10"/>
      <c r="JFW2" s="10"/>
      <c r="JFX2" s="10"/>
      <c r="JFY2" s="10"/>
      <c r="JFZ2" s="10"/>
      <c r="JGA2" s="10"/>
      <c r="JGB2" s="10"/>
      <c r="JGC2" s="10"/>
      <c r="JGD2" s="10"/>
      <c r="JGE2" s="10"/>
      <c r="JGF2" s="10"/>
      <c r="JGG2" s="10"/>
      <c r="JGH2" s="10"/>
      <c r="JGI2" s="10"/>
      <c r="JGJ2" s="10"/>
      <c r="JGK2" s="10"/>
      <c r="JGL2" s="10"/>
      <c r="JGM2" s="10"/>
      <c r="JGN2" s="10"/>
      <c r="JGO2" s="10"/>
      <c r="JGP2" s="10"/>
      <c r="JGQ2" s="10"/>
      <c r="JGR2" s="10"/>
      <c r="JGS2" s="10"/>
      <c r="JGT2" s="10"/>
      <c r="JGU2" s="10"/>
      <c r="JGV2" s="10"/>
      <c r="JGW2" s="10"/>
      <c r="JGX2" s="10"/>
      <c r="JGY2" s="10"/>
      <c r="JGZ2" s="10"/>
      <c r="JHA2" s="10"/>
      <c r="JHB2" s="10"/>
      <c r="JHC2" s="10"/>
      <c r="JHD2" s="10"/>
      <c r="JHE2" s="10"/>
      <c r="JHF2" s="10"/>
      <c r="JHG2" s="10"/>
      <c r="JHH2" s="10"/>
      <c r="JHI2" s="10"/>
      <c r="JHJ2" s="10"/>
      <c r="JHK2" s="10"/>
      <c r="JHL2" s="10"/>
      <c r="JHM2" s="10"/>
      <c r="JHN2" s="10"/>
      <c r="JHO2" s="10"/>
      <c r="JHP2" s="10"/>
      <c r="JHQ2" s="10"/>
      <c r="JHR2" s="10"/>
      <c r="JHS2" s="10"/>
      <c r="JHT2" s="10"/>
      <c r="JHU2" s="10"/>
      <c r="JHV2" s="10"/>
      <c r="JHW2" s="10"/>
      <c r="JHX2" s="10"/>
      <c r="JHY2" s="10"/>
      <c r="JHZ2" s="10"/>
      <c r="JIA2" s="10"/>
      <c r="JIB2" s="10"/>
      <c r="JIC2" s="10"/>
      <c r="JID2" s="10"/>
      <c r="JIE2" s="10"/>
      <c r="JIF2" s="10"/>
      <c r="JIG2" s="10"/>
      <c r="JIH2" s="10"/>
      <c r="JII2" s="10"/>
      <c r="JIJ2" s="10"/>
      <c r="JIK2" s="10"/>
      <c r="JIL2" s="10"/>
      <c r="JIM2" s="10"/>
      <c r="JIN2" s="10"/>
      <c r="JIO2" s="10"/>
      <c r="JIP2" s="10"/>
      <c r="JIQ2" s="10"/>
      <c r="JIR2" s="10"/>
      <c r="JIS2" s="10"/>
      <c r="JIT2" s="10"/>
      <c r="JIU2" s="10"/>
      <c r="JIV2" s="10"/>
      <c r="JIW2" s="10"/>
      <c r="JIX2" s="10"/>
      <c r="JIY2" s="10"/>
      <c r="JIZ2" s="10"/>
      <c r="JJA2" s="10"/>
      <c r="JJB2" s="10"/>
      <c r="JJC2" s="10"/>
      <c r="JJD2" s="10"/>
      <c r="JJE2" s="10"/>
      <c r="JJF2" s="10"/>
      <c r="JJG2" s="10"/>
      <c r="JJH2" s="10"/>
      <c r="JJI2" s="10"/>
      <c r="JJJ2" s="10"/>
      <c r="JJK2" s="10"/>
      <c r="JJL2" s="10"/>
      <c r="JJM2" s="10"/>
      <c r="JJN2" s="10"/>
      <c r="JJO2" s="10"/>
      <c r="JJP2" s="10"/>
      <c r="JJQ2" s="10"/>
      <c r="JJR2" s="10"/>
      <c r="JJS2" s="10"/>
      <c r="JJT2" s="10"/>
      <c r="JJU2" s="10"/>
      <c r="JJV2" s="10"/>
      <c r="JJW2" s="10"/>
      <c r="JJX2" s="10"/>
      <c r="JJY2" s="10"/>
      <c r="JJZ2" s="10"/>
      <c r="JKA2" s="10"/>
      <c r="JKB2" s="10"/>
      <c r="JKC2" s="10"/>
      <c r="JKD2" s="10"/>
      <c r="JKE2" s="10"/>
      <c r="JKF2" s="10"/>
      <c r="JKG2" s="10"/>
      <c r="JKH2" s="10"/>
      <c r="JKI2" s="10"/>
      <c r="JKJ2" s="10"/>
      <c r="JKK2" s="10"/>
      <c r="JKL2" s="10"/>
      <c r="JKM2" s="10"/>
      <c r="JKN2" s="10"/>
      <c r="JKO2" s="10"/>
      <c r="JKP2" s="10"/>
      <c r="JKQ2" s="10"/>
      <c r="JKR2" s="10"/>
      <c r="JKS2" s="10"/>
      <c r="JKT2" s="10"/>
      <c r="JKU2" s="10"/>
      <c r="JKV2" s="10"/>
      <c r="JKW2" s="10"/>
      <c r="JKX2" s="10"/>
      <c r="JKY2" s="10"/>
      <c r="JKZ2" s="10"/>
      <c r="JLA2" s="10"/>
      <c r="JLB2" s="10"/>
      <c r="JLC2" s="10"/>
      <c r="JLD2" s="10"/>
      <c r="JLE2" s="10"/>
      <c r="JLF2" s="10"/>
      <c r="JLG2" s="10"/>
      <c r="JLH2" s="10"/>
      <c r="JLI2" s="10"/>
      <c r="JLJ2" s="10"/>
      <c r="JLK2" s="10"/>
      <c r="JLL2" s="10"/>
      <c r="JLM2" s="10"/>
      <c r="JLN2" s="10"/>
      <c r="JLO2" s="10"/>
      <c r="JLP2" s="10"/>
      <c r="JLQ2" s="10"/>
      <c r="JLR2" s="10"/>
      <c r="JLS2" s="10"/>
      <c r="JLT2" s="10"/>
      <c r="JLU2" s="10"/>
      <c r="JLV2" s="10"/>
      <c r="JLW2" s="10"/>
      <c r="JLX2" s="10"/>
      <c r="JLY2" s="10"/>
      <c r="JLZ2" s="10"/>
      <c r="JMA2" s="10"/>
      <c r="JMB2" s="10"/>
      <c r="JMC2" s="10"/>
      <c r="JMD2" s="10"/>
      <c r="JME2" s="10"/>
      <c r="JMF2" s="10"/>
      <c r="JMG2" s="10"/>
      <c r="JMH2" s="10"/>
      <c r="JMI2" s="10"/>
      <c r="JMJ2" s="10"/>
      <c r="JMK2" s="10"/>
      <c r="JML2" s="10"/>
      <c r="JMM2" s="10"/>
      <c r="JMN2" s="10"/>
      <c r="JMO2" s="10"/>
      <c r="JMP2" s="10"/>
      <c r="JMQ2" s="10"/>
      <c r="JMR2" s="10"/>
      <c r="JMS2" s="10"/>
      <c r="JMT2" s="10"/>
      <c r="JMU2" s="10"/>
      <c r="JMV2" s="10"/>
      <c r="JMW2" s="10"/>
      <c r="JMX2" s="10"/>
      <c r="JMY2" s="10"/>
      <c r="JMZ2" s="10"/>
      <c r="JNA2" s="10"/>
      <c r="JNB2" s="10"/>
      <c r="JNC2" s="10"/>
      <c r="JND2" s="10"/>
      <c r="JNE2" s="10"/>
      <c r="JNF2" s="10"/>
      <c r="JNG2" s="10"/>
      <c r="JNH2" s="10"/>
      <c r="JNI2" s="10"/>
      <c r="JNJ2" s="10"/>
      <c r="JNK2" s="10"/>
      <c r="JNL2" s="10"/>
      <c r="JNM2" s="10"/>
      <c r="JNN2" s="10"/>
      <c r="JNO2" s="10"/>
      <c r="JNP2" s="10"/>
      <c r="JNQ2" s="10"/>
      <c r="JNR2" s="10"/>
      <c r="JNS2" s="10"/>
      <c r="JNT2" s="10"/>
      <c r="JNU2" s="10"/>
      <c r="JNV2" s="10"/>
      <c r="JNW2" s="10"/>
      <c r="JNX2" s="10"/>
      <c r="JNY2" s="10"/>
      <c r="JNZ2" s="10"/>
      <c r="JOA2" s="10"/>
      <c r="JOB2" s="10"/>
      <c r="JOC2" s="10"/>
      <c r="JOD2" s="10"/>
      <c r="JOE2" s="10"/>
      <c r="JOF2" s="10"/>
      <c r="JOG2" s="10"/>
      <c r="JOH2" s="10"/>
      <c r="JOI2" s="10"/>
      <c r="JOJ2" s="10"/>
      <c r="JOK2" s="10"/>
      <c r="JOL2" s="10"/>
      <c r="JOM2" s="10"/>
      <c r="JON2" s="10"/>
      <c r="JOO2" s="10"/>
      <c r="JOP2" s="10"/>
      <c r="JOQ2" s="10"/>
      <c r="JOR2" s="10"/>
      <c r="JOS2" s="10"/>
      <c r="JOT2" s="10"/>
      <c r="JOU2" s="10"/>
      <c r="JOV2" s="10"/>
      <c r="JOW2" s="10"/>
      <c r="JOX2" s="10"/>
      <c r="JOY2" s="10"/>
      <c r="JOZ2" s="10"/>
      <c r="JPA2" s="10"/>
      <c r="JPB2" s="10"/>
      <c r="JPC2" s="10"/>
      <c r="JPD2" s="10"/>
      <c r="JPE2" s="10"/>
      <c r="JPF2" s="10"/>
      <c r="JPG2" s="10"/>
      <c r="JPH2" s="10"/>
      <c r="JPI2" s="10"/>
      <c r="JPJ2" s="10"/>
      <c r="JPK2" s="10"/>
      <c r="JPL2" s="10"/>
      <c r="JPM2" s="10"/>
      <c r="JPN2" s="10"/>
      <c r="JPO2" s="10"/>
      <c r="JPP2" s="10"/>
      <c r="JPQ2" s="10"/>
      <c r="JPR2" s="10"/>
      <c r="JPS2" s="10"/>
      <c r="JPT2" s="10"/>
      <c r="JPU2" s="10"/>
      <c r="JPV2" s="10"/>
      <c r="JPW2" s="10"/>
      <c r="JPX2" s="10"/>
      <c r="JPY2" s="10"/>
      <c r="JPZ2" s="10"/>
      <c r="JQA2" s="10"/>
      <c r="JQB2" s="10"/>
      <c r="JQC2" s="10"/>
      <c r="JQD2" s="10"/>
      <c r="JQE2" s="10"/>
      <c r="JQF2" s="10"/>
      <c r="JQG2" s="10"/>
      <c r="JQH2" s="10"/>
      <c r="JQI2" s="10"/>
      <c r="JQJ2" s="10"/>
      <c r="JQK2" s="10"/>
      <c r="JQL2" s="10"/>
      <c r="JQM2" s="10"/>
      <c r="JQN2" s="10"/>
      <c r="JQO2" s="10"/>
      <c r="JQP2" s="10"/>
      <c r="JQQ2" s="10"/>
      <c r="JQR2" s="10"/>
      <c r="JQS2" s="10"/>
      <c r="JQT2" s="10"/>
      <c r="JQU2" s="10"/>
      <c r="JQV2" s="10"/>
      <c r="JQW2" s="10"/>
      <c r="JQX2" s="10"/>
      <c r="JQY2" s="10"/>
      <c r="JQZ2" s="10"/>
      <c r="JRA2" s="10"/>
      <c r="JRB2" s="10"/>
      <c r="JRC2" s="10"/>
      <c r="JRD2" s="10"/>
      <c r="JRE2" s="10"/>
      <c r="JRF2" s="10"/>
      <c r="JRG2" s="10"/>
      <c r="JRH2" s="10"/>
      <c r="JRI2" s="10"/>
      <c r="JRJ2" s="10"/>
      <c r="JRK2" s="10"/>
      <c r="JRL2" s="10"/>
      <c r="JRM2" s="10"/>
      <c r="JRN2" s="10"/>
      <c r="JRO2" s="10"/>
      <c r="JRP2" s="10"/>
      <c r="JRQ2" s="10"/>
      <c r="JRR2" s="10"/>
      <c r="JRS2" s="10"/>
      <c r="JRT2" s="10"/>
      <c r="JRU2" s="10"/>
      <c r="JRV2" s="10"/>
      <c r="JRW2" s="10"/>
      <c r="JRX2" s="10"/>
      <c r="JRY2" s="10"/>
      <c r="JRZ2" s="10"/>
      <c r="JSA2" s="10"/>
      <c r="JSB2" s="10"/>
      <c r="JSC2" s="10"/>
      <c r="JSD2" s="10"/>
      <c r="JSE2" s="10"/>
      <c r="JSF2" s="10"/>
      <c r="JSG2" s="10"/>
      <c r="JSH2" s="10"/>
      <c r="JSI2" s="10"/>
      <c r="JSJ2" s="10"/>
      <c r="JSK2" s="10"/>
      <c r="JSL2" s="10"/>
      <c r="JSM2" s="10"/>
      <c r="JSN2" s="10"/>
      <c r="JSO2" s="10"/>
      <c r="JSP2" s="10"/>
      <c r="JSQ2" s="10"/>
      <c r="JSR2" s="10"/>
      <c r="JSS2" s="10"/>
      <c r="JST2" s="10"/>
      <c r="JSU2" s="10"/>
      <c r="JSV2" s="10"/>
      <c r="JSW2" s="10"/>
      <c r="JSX2" s="10"/>
      <c r="JSY2" s="10"/>
      <c r="JSZ2" s="10"/>
      <c r="JTA2" s="10"/>
      <c r="JTB2" s="10"/>
      <c r="JTC2" s="10"/>
      <c r="JTD2" s="10"/>
      <c r="JTE2" s="10"/>
      <c r="JTF2" s="10"/>
      <c r="JTG2" s="10"/>
      <c r="JTH2" s="10"/>
      <c r="JTI2" s="10"/>
      <c r="JTJ2" s="10"/>
      <c r="JTK2" s="10"/>
      <c r="JTL2" s="10"/>
      <c r="JTM2" s="10"/>
      <c r="JTN2" s="10"/>
      <c r="JTO2" s="10"/>
      <c r="JTP2" s="10"/>
      <c r="JTQ2" s="10"/>
      <c r="JTR2" s="10"/>
      <c r="JTS2" s="10"/>
      <c r="JTT2" s="10"/>
      <c r="JTU2" s="10"/>
      <c r="JTV2" s="10"/>
      <c r="JTW2" s="10"/>
      <c r="JTX2" s="10"/>
      <c r="JTY2" s="10"/>
      <c r="JTZ2" s="10"/>
      <c r="JUA2" s="10"/>
      <c r="JUB2" s="10"/>
      <c r="JUC2" s="10"/>
      <c r="JUD2" s="10"/>
      <c r="JUE2" s="10"/>
      <c r="JUF2" s="10"/>
      <c r="JUG2" s="10"/>
      <c r="JUH2" s="10"/>
      <c r="JUI2" s="10"/>
      <c r="JUJ2" s="10"/>
      <c r="JUK2" s="10"/>
      <c r="JUL2" s="10"/>
      <c r="JUM2" s="10"/>
      <c r="JUN2" s="10"/>
      <c r="JUO2" s="10"/>
      <c r="JUP2" s="10"/>
      <c r="JUQ2" s="10"/>
      <c r="JUR2" s="10"/>
      <c r="JUS2" s="10"/>
      <c r="JUT2" s="10"/>
      <c r="JUU2" s="10"/>
      <c r="JUV2" s="10"/>
      <c r="JUW2" s="10"/>
      <c r="JUX2" s="10"/>
      <c r="JUY2" s="10"/>
      <c r="JUZ2" s="10"/>
      <c r="JVA2" s="10"/>
      <c r="JVB2" s="10"/>
      <c r="JVC2" s="10"/>
      <c r="JVD2" s="10"/>
      <c r="JVE2" s="10"/>
      <c r="JVF2" s="10"/>
      <c r="JVG2" s="10"/>
      <c r="JVH2" s="10"/>
      <c r="JVI2" s="10"/>
      <c r="JVJ2" s="10"/>
      <c r="JVK2" s="10"/>
      <c r="JVL2" s="10"/>
      <c r="JVM2" s="10"/>
      <c r="JVN2" s="10"/>
      <c r="JVO2" s="10"/>
      <c r="JVP2" s="10"/>
      <c r="JVQ2" s="10"/>
      <c r="JVR2" s="10"/>
      <c r="JVS2" s="10"/>
      <c r="JVT2" s="10"/>
      <c r="JVU2" s="10"/>
      <c r="JVV2" s="10"/>
      <c r="JVW2" s="10"/>
      <c r="JVX2" s="10"/>
      <c r="JVY2" s="10"/>
      <c r="JVZ2" s="10"/>
      <c r="JWA2" s="10"/>
      <c r="JWB2" s="10"/>
      <c r="JWC2" s="10"/>
      <c r="JWD2" s="10"/>
      <c r="JWE2" s="10"/>
      <c r="JWF2" s="10"/>
      <c r="JWG2" s="10"/>
      <c r="JWH2" s="10"/>
      <c r="JWI2" s="10"/>
      <c r="JWJ2" s="10"/>
      <c r="JWK2" s="10"/>
      <c r="JWL2" s="10"/>
      <c r="JWM2" s="10"/>
      <c r="JWN2" s="10"/>
      <c r="JWO2" s="10"/>
      <c r="JWP2" s="10"/>
      <c r="JWQ2" s="10"/>
      <c r="JWR2" s="10"/>
      <c r="JWS2" s="10"/>
      <c r="JWT2" s="10"/>
      <c r="JWU2" s="10"/>
      <c r="JWV2" s="10"/>
      <c r="JWW2" s="10"/>
      <c r="JWX2" s="10"/>
      <c r="JWY2" s="10"/>
      <c r="JWZ2" s="10"/>
      <c r="JXA2" s="10"/>
      <c r="JXB2" s="10"/>
      <c r="JXC2" s="10"/>
      <c r="JXD2" s="10"/>
      <c r="JXE2" s="10"/>
      <c r="JXF2" s="10"/>
      <c r="JXG2" s="10"/>
      <c r="JXH2" s="10"/>
      <c r="JXI2" s="10"/>
      <c r="JXJ2" s="10"/>
      <c r="JXK2" s="10"/>
      <c r="JXL2" s="10"/>
      <c r="JXM2" s="10"/>
      <c r="JXN2" s="10"/>
      <c r="JXO2" s="10"/>
      <c r="JXP2" s="10"/>
      <c r="JXQ2" s="10"/>
      <c r="JXR2" s="10"/>
      <c r="JXS2" s="10"/>
      <c r="JXT2" s="10"/>
      <c r="JXU2" s="10"/>
      <c r="JXV2" s="10"/>
      <c r="JXW2" s="10"/>
      <c r="JXX2" s="10"/>
      <c r="JXY2" s="10"/>
      <c r="JXZ2" s="10"/>
      <c r="JYA2" s="10"/>
      <c r="JYB2" s="10"/>
      <c r="JYC2" s="10"/>
      <c r="JYD2" s="10"/>
      <c r="JYE2" s="10"/>
      <c r="JYF2" s="10"/>
      <c r="JYG2" s="10"/>
      <c r="JYH2" s="10"/>
      <c r="JYI2" s="10"/>
      <c r="JYJ2" s="10"/>
      <c r="JYK2" s="10"/>
      <c r="JYL2" s="10"/>
      <c r="JYM2" s="10"/>
      <c r="JYN2" s="10"/>
      <c r="JYO2" s="10"/>
      <c r="JYP2" s="10"/>
      <c r="JYQ2" s="10"/>
      <c r="JYR2" s="10"/>
      <c r="JYS2" s="10"/>
      <c r="JYT2" s="10"/>
      <c r="JYU2" s="10"/>
      <c r="JYV2" s="10"/>
      <c r="JYW2" s="10"/>
      <c r="JYX2" s="10"/>
      <c r="JYY2" s="10"/>
      <c r="JYZ2" s="10"/>
      <c r="JZA2" s="10"/>
      <c r="JZB2" s="10"/>
      <c r="JZC2" s="10"/>
      <c r="JZD2" s="10"/>
      <c r="JZE2" s="10"/>
      <c r="JZF2" s="10"/>
      <c r="JZG2" s="10"/>
      <c r="JZH2" s="10"/>
      <c r="JZI2" s="10"/>
      <c r="JZJ2" s="10"/>
      <c r="JZK2" s="10"/>
      <c r="JZL2" s="10"/>
      <c r="JZM2" s="10"/>
      <c r="JZN2" s="10"/>
      <c r="JZO2" s="10"/>
      <c r="JZP2" s="10"/>
      <c r="JZQ2" s="10"/>
      <c r="JZR2" s="10"/>
      <c r="JZS2" s="10"/>
      <c r="JZT2" s="10"/>
      <c r="JZU2" s="10"/>
      <c r="JZV2" s="10"/>
      <c r="JZW2" s="10"/>
      <c r="JZX2" s="10"/>
      <c r="JZY2" s="10"/>
      <c r="JZZ2" s="10"/>
      <c r="KAA2" s="10"/>
      <c r="KAB2" s="10"/>
      <c r="KAC2" s="10"/>
      <c r="KAD2" s="10"/>
      <c r="KAE2" s="10"/>
      <c r="KAF2" s="10"/>
      <c r="KAG2" s="10"/>
      <c r="KAH2" s="10"/>
      <c r="KAI2" s="10"/>
      <c r="KAJ2" s="10"/>
      <c r="KAK2" s="10"/>
      <c r="KAL2" s="10"/>
      <c r="KAM2" s="10"/>
      <c r="KAN2" s="10"/>
      <c r="KAO2" s="10"/>
      <c r="KAP2" s="10"/>
      <c r="KAQ2" s="10"/>
      <c r="KAR2" s="10"/>
      <c r="KAS2" s="10"/>
      <c r="KAT2" s="10"/>
      <c r="KAU2" s="10"/>
      <c r="KAV2" s="10"/>
      <c r="KAW2" s="10"/>
      <c r="KAX2" s="10"/>
      <c r="KAY2" s="10"/>
      <c r="KAZ2" s="10"/>
      <c r="KBA2" s="10"/>
      <c r="KBB2" s="10"/>
      <c r="KBC2" s="10"/>
      <c r="KBD2" s="10"/>
      <c r="KBE2" s="10"/>
      <c r="KBF2" s="10"/>
      <c r="KBG2" s="10"/>
      <c r="KBH2" s="10"/>
      <c r="KBI2" s="10"/>
      <c r="KBJ2" s="10"/>
      <c r="KBK2" s="10"/>
      <c r="KBL2" s="10"/>
      <c r="KBM2" s="10"/>
      <c r="KBN2" s="10"/>
      <c r="KBO2" s="10"/>
      <c r="KBP2" s="10"/>
      <c r="KBQ2" s="10"/>
      <c r="KBR2" s="10"/>
      <c r="KBS2" s="10"/>
      <c r="KBT2" s="10"/>
      <c r="KBU2" s="10"/>
      <c r="KBV2" s="10"/>
      <c r="KBW2" s="10"/>
      <c r="KBX2" s="10"/>
      <c r="KBY2" s="10"/>
      <c r="KBZ2" s="10"/>
      <c r="KCA2" s="10"/>
      <c r="KCB2" s="10"/>
      <c r="KCC2" s="10"/>
      <c r="KCD2" s="10"/>
      <c r="KCE2" s="10"/>
      <c r="KCF2" s="10"/>
      <c r="KCG2" s="10"/>
      <c r="KCH2" s="10"/>
      <c r="KCI2" s="10"/>
      <c r="KCJ2" s="10"/>
      <c r="KCK2" s="10"/>
      <c r="KCL2" s="10"/>
      <c r="KCM2" s="10"/>
      <c r="KCN2" s="10"/>
      <c r="KCO2" s="10"/>
      <c r="KCP2" s="10"/>
      <c r="KCQ2" s="10"/>
      <c r="KCR2" s="10"/>
      <c r="KCS2" s="10"/>
      <c r="KCT2" s="10"/>
      <c r="KCU2" s="10"/>
      <c r="KCV2" s="10"/>
      <c r="KCW2" s="10"/>
      <c r="KCX2" s="10"/>
      <c r="KCY2" s="10"/>
      <c r="KCZ2" s="10"/>
      <c r="KDA2" s="10"/>
      <c r="KDB2" s="10"/>
      <c r="KDC2" s="10"/>
      <c r="KDD2" s="10"/>
      <c r="KDE2" s="10"/>
      <c r="KDF2" s="10"/>
      <c r="KDG2" s="10"/>
      <c r="KDH2" s="10"/>
      <c r="KDI2" s="10"/>
      <c r="KDJ2" s="10"/>
      <c r="KDK2" s="10"/>
      <c r="KDL2" s="10"/>
      <c r="KDM2" s="10"/>
      <c r="KDN2" s="10"/>
      <c r="KDO2" s="10"/>
      <c r="KDP2" s="10"/>
      <c r="KDQ2" s="10"/>
      <c r="KDR2" s="10"/>
      <c r="KDS2" s="10"/>
      <c r="KDT2" s="10"/>
      <c r="KDU2" s="10"/>
      <c r="KDV2" s="10"/>
      <c r="KDW2" s="10"/>
      <c r="KDX2" s="10"/>
      <c r="KDY2" s="10"/>
      <c r="KDZ2" s="10"/>
      <c r="KEA2" s="10"/>
      <c r="KEB2" s="10"/>
      <c r="KEC2" s="10"/>
      <c r="KED2" s="10"/>
      <c r="KEE2" s="10"/>
      <c r="KEF2" s="10"/>
      <c r="KEG2" s="10"/>
      <c r="KEH2" s="10"/>
      <c r="KEI2" s="10"/>
      <c r="KEJ2" s="10"/>
      <c r="KEK2" s="10"/>
      <c r="KEL2" s="10"/>
      <c r="KEM2" s="10"/>
      <c r="KEN2" s="10"/>
      <c r="KEO2" s="10"/>
      <c r="KEP2" s="10"/>
      <c r="KEQ2" s="10"/>
      <c r="KER2" s="10"/>
      <c r="KES2" s="10"/>
      <c r="KET2" s="10"/>
      <c r="KEU2" s="10"/>
      <c r="KEV2" s="10"/>
      <c r="KEW2" s="10"/>
      <c r="KEX2" s="10"/>
      <c r="KEY2" s="10"/>
      <c r="KEZ2" s="10"/>
      <c r="KFA2" s="10"/>
      <c r="KFB2" s="10"/>
      <c r="KFC2" s="10"/>
      <c r="KFD2" s="10"/>
      <c r="KFE2" s="10"/>
      <c r="KFF2" s="10"/>
      <c r="KFG2" s="10"/>
      <c r="KFH2" s="10"/>
      <c r="KFI2" s="10"/>
      <c r="KFJ2" s="10"/>
      <c r="KFK2" s="10"/>
      <c r="KFL2" s="10"/>
      <c r="KFM2" s="10"/>
      <c r="KFN2" s="10"/>
      <c r="KFO2" s="10"/>
      <c r="KFP2" s="10"/>
      <c r="KFQ2" s="10"/>
      <c r="KFR2" s="10"/>
      <c r="KFS2" s="10"/>
      <c r="KFT2" s="10"/>
      <c r="KFU2" s="10"/>
      <c r="KFV2" s="10"/>
      <c r="KFW2" s="10"/>
      <c r="KFX2" s="10"/>
      <c r="KFY2" s="10"/>
      <c r="KFZ2" s="10"/>
      <c r="KGA2" s="10"/>
      <c r="KGB2" s="10"/>
      <c r="KGC2" s="10"/>
      <c r="KGD2" s="10"/>
      <c r="KGE2" s="10"/>
      <c r="KGF2" s="10"/>
      <c r="KGG2" s="10"/>
      <c r="KGH2" s="10"/>
      <c r="KGI2" s="10"/>
      <c r="KGJ2" s="10"/>
      <c r="KGK2" s="10"/>
      <c r="KGL2" s="10"/>
      <c r="KGM2" s="10"/>
      <c r="KGN2" s="10"/>
      <c r="KGO2" s="10"/>
      <c r="KGP2" s="10"/>
      <c r="KGQ2" s="10"/>
      <c r="KGR2" s="10"/>
      <c r="KGS2" s="10"/>
      <c r="KGT2" s="10"/>
      <c r="KGU2" s="10"/>
      <c r="KGV2" s="10"/>
      <c r="KGW2" s="10"/>
      <c r="KGX2" s="10"/>
      <c r="KGY2" s="10"/>
      <c r="KGZ2" s="10"/>
      <c r="KHA2" s="10"/>
      <c r="KHB2" s="10"/>
      <c r="KHC2" s="10"/>
      <c r="KHD2" s="10"/>
      <c r="KHE2" s="10"/>
      <c r="KHF2" s="10"/>
      <c r="KHG2" s="10"/>
      <c r="KHH2" s="10"/>
      <c r="KHI2" s="10"/>
      <c r="KHJ2" s="10"/>
      <c r="KHK2" s="10"/>
      <c r="KHL2" s="10"/>
      <c r="KHM2" s="10"/>
      <c r="KHN2" s="10"/>
      <c r="KHO2" s="10"/>
      <c r="KHP2" s="10"/>
      <c r="KHQ2" s="10"/>
      <c r="KHR2" s="10"/>
      <c r="KHS2" s="10"/>
      <c r="KHT2" s="10"/>
      <c r="KHU2" s="10"/>
      <c r="KHV2" s="10"/>
      <c r="KHW2" s="10"/>
      <c r="KHX2" s="10"/>
      <c r="KHY2" s="10"/>
      <c r="KHZ2" s="10"/>
      <c r="KIA2" s="10"/>
      <c r="KIB2" s="10"/>
      <c r="KIC2" s="10"/>
      <c r="KID2" s="10"/>
      <c r="KIE2" s="10"/>
      <c r="KIF2" s="10"/>
      <c r="KIG2" s="10"/>
      <c r="KIH2" s="10"/>
      <c r="KII2" s="10"/>
      <c r="KIJ2" s="10"/>
      <c r="KIK2" s="10"/>
      <c r="KIL2" s="10"/>
      <c r="KIM2" s="10"/>
      <c r="KIN2" s="10"/>
      <c r="KIO2" s="10"/>
      <c r="KIP2" s="10"/>
      <c r="KIQ2" s="10"/>
      <c r="KIR2" s="10"/>
      <c r="KIS2" s="10"/>
      <c r="KIT2" s="10"/>
      <c r="KIU2" s="10"/>
      <c r="KIV2" s="10"/>
      <c r="KIW2" s="10"/>
      <c r="KIX2" s="10"/>
      <c r="KIY2" s="10"/>
      <c r="KIZ2" s="10"/>
      <c r="KJA2" s="10"/>
      <c r="KJB2" s="10"/>
      <c r="KJC2" s="10"/>
      <c r="KJD2" s="10"/>
      <c r="KJE2" s="10"/>
      <c r="KJF2" s="10"/>
      <c r="KJG2" s="10"/>
      <c r="KJH2" s="10"/>
      <c r="KJI2" s="10"/>
      <c r="KJJ2" s="10"/>
      <c r="KJK2" s="10"/>
      <c r="KJL2" s="10"/>
      <c r="KJM2" s="10"/>
      <c r="KJN2" s="10"/>
      <c r="KJO2" s="10"/>
      <c r="KJP2" s="10"/>
      <c r="KJQ2" s="10"/>
      <c r="KJR2" s="10"/>
      <c r="KJS2" s="10"/>
      <c r="KJT2" s="10"/>
      <c r="KJU2" s="10"/>
      <c r="KJV2" s="10"/>
      <c r="KJW2" s="10"/>
      <c r="KJX2" s="10"/>
      <c r="KJY2" s="10"/>
      <c r="KJZ2" s="10"/>
      <c r="KKA2" s="10"/>
      <c r="KKB2" s="10"/>
      <c r="KKC2" s="10"/>
      <c r="KKD2" s="10"/>
      <c r="KKE2" s="10"/>
      <c r="KKF2" s="10"/>
      <c r="KKG2" s="10"/>
      <c r="KKH2" s="10"/>
      <c r="KKI2" s="10"/>
      <c r="KKJ2" s="10"/>
      <c r="KKK2" s="10"/>
      <c r="KKL2" s="10"/>
      <c r="KKM2" s="10"/>
      <c r="KKN2" s="10"/>
      <c r="KKO2" s="10"/>
      <c r="KKP2" s="10"/>
      <c r="KKQ2" s="10"/>
      <c r="KKR2" s="10"/>
      <c r="KKS2" s="10"/>
      <c r="KKT2" s="10"/>
      <c r="KKU2" s="10"/>
      <c r="KKV2" s="10"/>
      <c r="KKW2" s="10"/>
      <c r="KKX2" s="10"/>
      <c r="KKY2" s="10"/>
      <c r="KKZ2" s="10"/>
      <c r="KLA2" s="10"/>
      <c r="KLB2" s="10"/>
      <c r="KLC2" s="10"/>
      <c r="KLD2" s="10"/>
      <c r="KLE2" s="10"/>
      <c r="KLF2" s="10"/>
      <c r="KLG2" s="10"/>
      <c r="KLH2" s="10"/>
      <c r="KLI2" s="10"/>
      <c r="KLJ2" s="10"/>
      <c r="KLK2" s="10"/>
      <c r="KLL2" s="10"/>
      <c r="KLM2" s="10"/>
      <c r="KLN2" s="10"/>
      <c r="KLO2" s="10"/>
      <c r="KLP2" s="10"/>
      <c r="KLQ2" s="10"/>
      <c r="KLR2" s="10"/>
      <c r="KLS2" s="10"/>
      <c r="KLT2" s="10"/>
      <c r="KLU2" s="10"/>
      <c r="KLV2" s="10"/>
      <c r="KLW2" s="10"/>
      <c r="KLX2" s="10"/>
      <c r="KLY2" s="10"/>
      <c r="KLZ2" s="10"/>
      <c r="KMA2" s="10"/>
      <c r="KMB2" s="10"/>
      <c r="KMC2" s="10"/>
      <c r="KMD2" s="10"/>
      <c r="KME2" s="10"/>
      <c r="KMF2" s="10"/>
      <c r="KMG2" s="10"/>
      <c r="KMH2" s="10"/>
      <c r="KMI2" s="10"/>
      <c r="KMJ2" s="10"/>
      <c r="KMK2" s="10"/>
      <c r="KML2" s="10"/>
      <c r="KMM2" s="10"/>
      <c r="KMN2" s="10"/>
      <c r="KMO2" s="10"/>
      <c r="KMP2" s="10"/>
      <c r="KMQ2" s="10"/>
      <c r="KMR2" s="10"/>
      <c r="KMS2" s="10"/>
      <c r="KMT2" s="10"/>
      <c r="KMU2" s="10"/>
      <c r="KMV2" s="10"/>
      <c r="KMW2" s="10"/>
      <c r="KMX2" s="10"/>
      <c r="KMY2" s="10"/>
      <c r="KMZ2" s="10"/>
      <c r="KNA2" s="10"/>
      <c r="KNB2" s="10"/>
      <c r="KNC2" s="10"/>
      <c r="KND2" s="10"/>
      <c r="KNE2" s="10"/>
      <c r="KNF2" s="10"/>
      <c r="KNG2" s="10"/>
      <c r="KNH2" s="10"/>
      <c r="KNI2" s="10"/>
      <c r="KNJ2" s="10"/>
      <c r="KNK2" s="10"/>
      <c r="KNL2" s="10"/>
      <c r="KNM2" s="10"/>
      <c r="KNN2" s="10"/>
      <c r="KNO2" s="10"/>
      <c r="KNP2" s="10"/>
      <c r="KNQ2" s="10"/>
      <c r="KNR2" s="10"/>
      <c r="KNS2" s="10"/>
      <c r="KNT2" s="10"/>
      <c r="KNU2" s="10"/>
      <c r="KNV2" s="10"/>
      <c r="KNW2" s="10"/>
      <c r="KNX2" s="10"/>
      <c r="KNY2" s="10"/>
      <c r="KNZ2" s="10"/>
      <c r="KOA2" s="10"/>
      <c r="KOB2" s="10"/>
      <c r="KOC2" s="10"/>
      <c r="KOD2" s="10"/>
      <c r="KOE2" s="10"/>
      <c r="KOF2" s="10"/>
      <c r="KOG2" s="10"/>
      <c r="KOH2" s="10"/>
      <c r="KOI2" s="10"/>
      <c r="KOJ2" s="10"/>
      <c r="KOK2" s="10"/>
      <c r="KOL2" s="10"/>
      <c r="KOM2" s="10"/>
      <c r="KON2" s="10"/>
      <c r="KOO2" s="10"/>
      <c r="KOP2" s="10"/>
      <c r="KOQ2" s="10"/>
      <c r="KOR2" s="10"/>
      <c r="KOS2" s="10"/>
      <c r="KOT2" s="10"/>
      <c r="KOU2" s="10"/>
      <c r="KOV2" s="10"/>
      <c r="KOW2" s="10"/>
      <c r="KOX2" s="10"/>
      <c r="KOY2" s="10"/>
      <c r="KOZ2" s="10"/>
      <c r="KPA2" s="10"/>
      <c r="KPB2" s="10"/>
      <c r="KPC2" s="10"/>
      <c r="KPD2" s="10"/>
      <c r="KPE2" s="10"/>
      <c r="KPF2" s="10"/>
      <c r="KPG2" s="10"/>
      <c r="KPH2" s="10"/>
      <c r="KPI2" s="10"/>
      <c r="KPJ2" s="10"/>
      <c r="KPK2" s="10"/>
      <c r="KPL2" s="10"/>
      <c r="KPM2" s="10"/>
      <c r="KPN2" s="10"/>
      <c r="KPO2" s="10"/>
      <c r="KPP2" s="10"/>
      <c r="KPQ2" s="10"/>
      <c r="KPR2" s="10"/>
      <c r="KPS2" s="10"/>
      <c r="KPT2" s="10"/>
      <c r="KPU2" s="10"/>
      <c r="KPV2" s="10"/>
      <c r="KPW2" s="10"/>
      <c r="KPX2" s="10"/>
      <c r="KPY2" s="10"/>
      <c r="KPZ2" s="10"/>
      <c r="KQA2" s="10"/>
      <c r="KQB2" s="10"/>
      <c r="KQC2" s="10"/>
      <c r="KQD2" s="10"/>
      <c r="KQE2" s="10"/>
      <c r="KQF2" s="10"/>
      <c r="KQG2" s="10"/>
      <c r="KQH2" s="10"/>
      <c r="KQI2" s="10"/>
      <c r="KQJ2" s="10"/>
      <c r="KQK2" s="10"/>
      <c r="KQL2" s="10"/>
      <c r="KQM2" s="10"/>
      <c r="KQN2" s="10"/>
      <c r="KQO2" s="10"/>
      <c r="KQP2" s="10"/>
      <c r="KQQ2" s="10"/>
      <c r="KQR2" s="10"/>
      <c r="KQS2" s="10"/>
      <c r="KQT2" s="10"/>
      <c r="KQU2" s="10"/>
      <c r="KQV2" s="10"/>
      <c r="KQW2" s="10"/>
      <c r="KQX2" s="10"/>
      <c r="KQY2" s="10"/>
      <c r="KQZ2" s="10"/>
      <c r="KRA2" s="10"/>
      <c r="KRB2" s="10"/>
      <c r="KRC2" s="10"/>
      <c r="KRD2" s="10"/>
      <c r="KRE2" s="10"/>
      <c r="KRF2" s="10"/>
      <c r="KRG2" s="10"/>
      <c r="KRH2" s="10"/>
      <c r="KRI2" s="10"/>
      <c r="KRJ2" s="10"/>
      <c r="KRK2" s="10"/>
      <c r="KRL2" s="10"/>
      <c r="KRM2" s="10"/>
      <c r="KRN2" s="10"/>
      <c r="KRO2" s="10"/>
      <c r="KRP2" s="10"/>
      <c r="KRQ2" s="10"/>
      <c r="KRR2" s="10"/>
      <c r="KRS2" s="10"/>
      <c r="KRT2" s="10"/>
      <c r="KRU2" s="10"/>
      <c r="KRV2" s="10"/>
      <c r="KRW2" s="10"/>
      <c r="KRX2" s="10"/>
      <c r="KRY2" s="10"/>
      <c r="KRZ2" s="10"/>
      <c r="KSA2" s="10"/>
      <c r="KSB2" s="10"/>
      <c r="KSC2" s="10"/>
      <c r="KSD2" s="10"/>
      <c r="KSE2" s="10"/>
      <c r="KSF2" s="10"/>
      <c r="KSG2" s="10"/>
      <c r="KSH2" s="10"/>
      <c r="KSI2" s="10"/>
      <c r="KSJ2" s="10"/>
      <c r="KSK2" s="10"/>
      <c r="KSL2" s="10"/>
      <c r="KSM2" s="10"/>
      <c r="KSN2" s="10"/>
      <c r="KSO2" s="10"/>
      <c r="KSP2" s="10"/>
      <c r="KSQ2" s="10"/>
      <c r="KSR2" s="10"/>
      <c r="KSS2" s="10"/>
      <c r="KST2" s="10"/>
      <c r="KSU2" s="10"/>
      <c r="KSV2" s="10"/>
      <c r="KSW2" s="10"/>
      <c r="KSX2" s="10"/>
      <c r="KSY2" s="10"/>
      <c r="KSZ2" s="10"/>
      <c r="KTA2" s="10"/>
      <c r="KTB2" s="10"/>
      <c r="KTC2" s="10"/>
      <c r="KTD2" s="10"/>
      <c r="KTE2" s="10"/>
      <c r="KTF2" s="10"/>
      <c r="KTG2" s="10"/>
      <c r="KTH2" s="10"/>
      <c r="KTI2" s="10"/>
      <c r="KTJ2" s="10"/>
      <c r="KTK2" s="10"/>
      <c r="KTL2" s="10"/>
      <c r="KTM2" s="10"/>
      <c r="KTN2" s="10"/>
      <c r="KTO2" s="10"/>
      <c r="KTP2" s="10"/>
      <c r="KTQ2" s="10"/>
      <c r="KTR2" s="10"/>
      <c r="KTS2" s="10"/>
      <c r="KTT2" s="10"/>
      <c r="KTU2" s="10"/>
      <c r="KTV2" s="10"/>
      <c r="KTW2" s="10"/>
      <c r="KTX2" s="10"/>
      <c r="KTY2" s="10"/>
      <c r="KTZ2" s="10"/>
      <c r="KUA2" s="10"/>
      <c r="KUB2" s="10"/>
      <c r="KUC2" s="10"/>
      <c r="KUD2" s="10"/>
      <c r="KUE2" s="10"/>
      <c r="KUF2" s="10"/>
      <c r="KUG2" s="10"/>
      <c r="KUH2" s="10"/>
      <c r="KUI2" s="10"/>
      <c r="KUJ2" s="10"/>
      <c r="KUK2" s="10"/>
      <c r="KUL2" s="10"/>
      <c r="KUM2" s="10"/>
      <c r="KUN2" s="10"/>
      <c r="KUO2" s="10"/>
      <c r="KUP2" s="10"/>
      <c r="KUQ2" s="10"/>
      <c r="KUR2" s="10"/>
      <c r="KUS2" s="10"/>
      <c r="KUT2" s="10"/>
      <c r="KUU2" s="10"/>
      <c r="KUV2" s="10"/>
      <c r="KUW2" s="10"/>
      <c r="KUX2" s="10"/>
      <c r="KUY2" s="10"/>
      <c r="KUZ2" s="10"/>
      <c r="KVA2" s="10"/>
      <c r="KVB2" s="10"/>
      <c r="KVC2" s="10"/>
      <c r="KVD2" s="10"/>
      <c r="KVE2" s="10"/>
      <c r="KVF2" s="10"/>
      <c r="KVG2" s="10"/>
      <c r="KVH2" s="10"/>
      <c r="KVI2" s="10"/>
      <c r="KVJ2" s="10"/>
      <c r="KVK2" s="10"/>
      <c r="KVL2" s="10"/>
      <c r="KVM2" s="10"/>
      <c r="KVN2" s="10"/>
      <c r="KVO2" s="10"/>
      <c r="KVP2" s="10"/>
      <c r="KVQ2" s="10"/>
      <c r="KVR2" s="10"/>
      <c r="KVS2" s="10"/>
      <c r="KVT2" s="10"/>
      <c r="KVU2" s="10"/>
      <c r="KVV2" s="10"/>
      <c r="KVW2" s="10"/>
      <c r="KVX2" s="10"/>
      <c r="KVY2" s="10"/>
      <c r="KVZ2" s="10"/>
      <c r="KWA2" s="10"/>
      <c r="KWB2" s="10"/>
      <c r="KWC2" s="10"/>
      <c r="KWD2" s="10"/>
      <c r="KWE2" s="10"/>
      <c r="KWF2" s="10"/>
      <c r="KWG2" s="10"/>
      <c r="KWH2" s="10"/>
      <c r="KWI2" s="10"/>
      <c r="KWJ2" s="10"/>
      <c r="KWK2" s="10"/>
      <c r="KWL2" s="10"/>
      <c r="KWM2" s="10"/>
      <c r="KWN2" s="10"/>
      <c r="KWO2" s="10"/>
      <c r="KWP2" s="10"/>
      <c r="KWQ2" s="10"/>
      <c r="KWR2" s="10"/>
      <c r="KWS2" s="10"/>
      <c r="KWT2" s="10"/>
      <c r="KWU2" s="10"/>
      <c r="KWV2" s="10"/>
      <c r="KWW2" s="10"/>
      <c r="KWX2" s="10"/>
      <c r="KWY2" s="10"/>
      <c r="KWZ2" s="10"/>
      <c r="KXA2" s="10"/>
      <c r="KXB2" s="10"/>
      <c r="KXC2" s="10"/>
      <c r="KXD2" s="10"/>
      <c r="KXE2" s="10"/>
      <c r="KXF2" s="10"/>
      <c r="KXG2" s="10"/>
      <c r="KXH2" s="10"/>
      <c r="KXI2" s="10"/>
      <c r="KXJ2" s="10"/>
      <c r="KXK2" s="10"/>
      <c r="KXL2" s="10"/>
      <c r="KXM2" s="10"/>
      <c r="KXN2" s="10"/>
      <c r="KXO2" s="10"/>
      <c r="KXP2" s="10"/>
      <c r="KXQ2" s="10"/>
      <c r="KXR2" s="10"/>
      <c r="KXS2" s="10"/>
      <c r="KXT2" s="10"/>
      <c r="KXU2" s="10"/>
      <c r="KXV2" s="10"/>
      <c r="KXW2" s="10"/>
      <c r="KXX2" s="10"/>
      <c r="KXY2" s="10"/>
      <c r="KXZ2" s="10"/>
      <c r="KYA2" s="10"/>
      <c r="KYB2" s="10"/>
      <c r="KYC2" s="10"/>
      <c r="KYD2" s="10"/>
      <c r="KYE2" s="10"/>
      <c r="KYF2" s="10"/>
      <c r="KYG2" s="10"/>
      <c r="KYH2" s="10"/>
      <c r="KYI2" s="10"/>
      <c r="KYJ2" s="10"/>
      <c r="KYK2" s="10"/>
      <c r="KYL2" s="10"/>
      <c r="KYM2" s="10"/>
      <c r="KYN2" s="10"/>
      <c r="KYO2" s="10"/>
      <c r="KYP2" s="10"/>
      <c r="KYQ2" s="10"/>
      <c r="KYR2" s="10"/>
      <c r="KYS2" s="10"/>
      <c r="KYT2" s="10"/>
      <c r="KYU2" s="10"/>
      <c r="KYV2" s="10"/>
      <c r="KYW2" s="10"/>
      <c r="KYX2" s="10"/>
      <c r="KYY2" s="10"/>
      <c r="KYZ2" s="10"/>
      <c r="KZA2" s="10"/>
      <c r="KZB2" s="10"/>
      <c r="KZC2" s="10"/>
      <c r="KZD2" s="10"/>
      <c r="KZE2" s="10"/>
      <c r="KZF2" s="10"/>
      <c r="KZG2" s="10"/>
      <c r="KZH2" s="10"/>
      <c r="KZI2" s="10"/>
      <c r="KZJ2" s="10"/>
      <c r="KZK2" s="10"/>
      <c r="KZL2" s="10"/>
      <c r="KZM2" s="10"/>
      <c r="KZN2" s="10"/>
      <c r="KZO2" s="10"/>
      <c r="KZP2" s="10"/>
      <c r="KZQ2" s="10"/>
      <c r="KZR2" s="10"/>
      <c r="KZS2" s="10"/>
      <c r="KZT2" s="10"/>
      <c r="KZU2" s="10"/>
      <c r="KZV2" s="10"/>
      <c r="KZW2" s="10"/>
      <c r="KZX2" s="10"/>
      <c r="KZY2" s="10"/>
      <c r="KZZ2" s="10"/>
      <c r="LAA2" s="10"/>
      <c r="LAB2" s="10"/>
      <c r="LAC2" s="10"/>
      <c r="LAD2" s="10"/>
      <c r="LAE2" s="10"/>
      <c r="LAF2" s="10"/>
      <c r="LAG2" s="10"/>
      <c r="LAH2" s="10"/>
      <c r="LAI2" s="10"/>
      <c r="LAJ2" s="10"/>
      <c r="LAK2" s="10"/>
      <c r="LAL2" s="10"/>
      <c r="LAM2" s="10"/>
      <c r="LAN2" s="10"/>
      <c r="LAO2" s="10"/>
      <c r="LAP2" s="10"/>
      <c r="LAQ2" s="10"/>
      <c r="LAR2" s="10"/>
      <c r="LAS2" s="10"/>
      <c r="LAT2" s="10"/>
      <c r="LAU2" s="10"/>
      <c r="LAV2" s="10"/>
      <c r="LAW2" s="10"/>
      <c r="LAX2" s="10"/>
      <c r="LAY2" s="10"/>
      <c r="LAZ2" s="10"/>
      <c r="LBA2" s="10"/>
      <c r="LBB2" s="10"/>
      <c r="LBC2" s="10"/>
      <c r="LBD2" s="10"/>
      <c r="LBE2" s="10"/>
      <c r="LBF2" s="10"/>
      <c r="LBG2" s="10"/>
      <c r="LBH2" s="10"/>
      <c r="LBI2" s="10"/>
      <c r="LBJ2" s="10"/>
      <c r="LBK2" s="10"/>
      <c r="LBL2" s="10"/>
      <c r="LBM2" s="10"/>
      <c r="LBN2" s="10"/>
      <c r="LBO2" s="10"/>
      <c r="LBP2" s="10"/>
      <c r="LBQ2" s="10"/>
      <c r="LBR2" s="10"/>
      <c r="LBS2" s="10"/>
      <c r="LBT2" s="10"/>
      <c r="LBU2" s="10"/>
      <c r="LBV2" s="10"/>
      <c r="LBW2" s="10"/>
      <c r="LBX2" s="10"/>
      <c r="LBY2" s="10"/>
      <c r="LBZ2" s="10"/>
      <c r="LCA2" s="10"/>
      <c r="LCB2" s="10"/>
      <c r="LCC2" s="10"/>
      <c r="LCD2" s="10"/>
      <c r="LCE2" s="10"/>
      <c r="LCF2" s="10"/>
      <c r="LCG2" s="10"/>
      <c r="LCH2" s="10"/>
      <c r="LCI2" s="10"/>
      <c r="LCJ2" s="10"/>
      <c r="LCK2" s="10"/>
      <c r="LCL2" s="10"/>
      <c r="LCM2" s="10"/>
      <c r="LCN2" s="10"/>
      <c r="LCO2" s="10"/>
      <c r="LCP2" s="10"/>
      <c r="LCQ2" s="10"/>
      <c r="LCR2" s="10"/>
      <c r="LCS2" s="10"/>
      <c r="LCT2" s="10"/>
      <c r="LCU2" s="10"/>
      <c r="LCV2" s="10"/>
      <c r="LCW2" s="10"/>
      <c r="LCX2" s="10"/>
      <c r="LCY2" s="10"/>
      <c r="LCZ2" s="10"/>
      <c r="LDA2" s="10"/>
      <c r="LDB2" s="10"/>
      <c r="LDC2" s="10"/>
      <c r="LDD2" s="10"/>
      <c r="LDE2" s="10"/>
      <c r="LDF2" s="10"/>
      <c r="LDG2" s="10"/>
      <c r="LDH2" s="10"/>
      <c r="LDI2" s="10"/>
      <c r="LDJ2" s="10"/>
      <c r="LDK2" s="10"/>
      <c r="LDL2" s="10"/>
      <c r="LDM2" s="10"/>
      <c r="LDN2" s="10"/>
      <c r="LDO2" s="10"/>
      <c r="LDP2" s="10"/>
      <c r="LDQ2" s="10"/>
      <c r="LDR2" s="10"/>
      <c r="LDS2" s="10"/>
      <c r="LDT2" s="10"/>
      <c r="LDU2" s="10"/>
      <c r="LDV2" s="10"/>
      <c r="LDW2" s="10"/>
      <c r="LDX2" s="10"/>
      <c r="LDY2" s="10"/>
      <c r="LDZ2" s="10"/>
      <c r="LEA2" s="10"/>
      <c r="LEB2" s="10"/>
      <c r="LEC2" s="10"/>
      <c r="LED2" s="10"/>
      <c r="LEE2" s="10"/>
      <c r="LEF2" s="10"/>
      <c r="LEG2" s="10"/>
      <c r="LEH2" s="10"/>
      <c r="LEI2" s="10"/>
      <c r="LEJ2" s="10"/>
      <c r="LEK2" s="10"/>
      <c r="LEL2" s="10"/>
      <c r="LEM2" s="10"/>
      <c r="LEN2" s="10"/>
      <c r="LEO2" s="10"/>
      <c r="LEP2" s="10"/>
      <c r="LEQ2" s="10"/>
      <c r="LER2" s="10"/>
      <c r="LES2" s="10"/>
      <c r="LET2" s="10"/>
      <c r="LEU2" s="10"/>
      <c r="LEV2" s="10"/>
      <c r="LEW2" s="10"/>
      <c r="LEX2" s="10"/>
      <c r="LEY2" s="10"/>
      <c r="LEZ2" s="10"/>
      <c r="LFA2" s="10"/>
      <c r="LFB2" s="10"/>
      <c r="LFC2" s="10"/>
      <c r="LFD2" s="10"/>
      <c r="LFE2" s="10"/>
      <c r="LFF2" s="10"/>
      <c r="LFG2" s="10"/>
      <c r="LFH2" s="10"/>
      <c r="LFI2" s="10"/>
      <c r="LFJ2" s="10"/>
      <c r="LFK2" s="10"/>
      <c r="LFL2" s="10"/>
      <c r="LFM2" s="10"/>
      <c r="LFN2" s="10"/>
      <c r="LFO2" s="10"/>
      <c r="LFP2" s="10"/>
      <c r="LFQ2" s="10"/>
      <c r="LFR2" s="10"/>
      <c r="LFS2" s="10"/>
      <c r="LFT2" s="10"/>
      <c r="LFU2" s="10"/>
      <c r="LFV2" s="10"/>
      <c r="LFW2" s="10"/>
      <c r="LFX2" s="10"/>
      <c r="LFY2" s="10"/>
      <c r="LFZ2" s="10"/>
      <c r="LGA2" s="10"/>
      <c r="LGB2" s="10"/>
      <c r="LGC2" s="10"/>
      <c r="LGD2" s="10"/>
      <c r="LGE2" s="10"/>
      <c r="LGF2" s="10"/>
      <c r="LGG2" s="10"/>
      <c r="LGH2" s="10"/>
      <c r="LGI2" s="10"/>
      <c r="LGJ2" s="10"/>
      <c r="LGK2" s="10"/>
      <c r="LGL2" s="10"/>
      <c r="LGM2" s="10"/>
      <c r="LGN2" s="10"/>
      <c r="LGO2" s="10"/>
      <c r="LGP2" s="10"/>
      <c r="LGQ2" s="10"/>
      <c r="LGR2" s="10"/>
      <c r="LGS2" s="10"/>
      <c r="LGT2" s="10"/>
      <c r="LGU2" s="10"/>
      <c r="LGV2" s="10"/>
      <c r="LGW2" s="10"/>
      <c r="LGX2" s="10"/>
      <c r="LGY2" s="10"/>
      <c r="LGZ2" s="10"/>
      <c r="LHA2" s="10"/>
      <c r="LHB2" s="10"/>
      <c r="LHC2" s="10"/>
      <c r="LHD2" s="10"/>
      <c r="LHE2" s="10"/>
      <c r="LHF2" s="10"/>
      <c r="LHG2" s="10"/>
      <c r="LHH2" s="10"/>
      <c r="LHI2" s="10"/>
      <c r="LHJ2" s="10"/>
      <c r="LHK2" s="10"/>
      <c r="LHL2" s="10"/>
      <c r="LHM2" s="10"/>
      <c r="LHN2" s="10"/>
      <c r="LHO2" s="10"/>
      <c r="LHP2" s="10"/>
      <c r="LHQ2" s="10"/>
      <c r="LHR2" s="10"/>
      <c r="LHS2" s="10"/>
      <c r="LHT2" s="10"/>
      <c r="LHU2" s="10"/>
      <c r="LHV2" s="10"/>
      <c r="LHW2" s="10"/>
      <c r="LHX2" s="10"/>
      <c r="LHY2" s="10"/>
      <c r="LHZ2" s="10"/>
      <c r="LIA2" s="10"/>
      <c r="LIB2" s="10"/>
      <c r="LIC2" s="10"/>
      <c r="LID2" s="10"/>
      <c r="LIE2" s="10"/>
      <c r="LIF2" s="10"/>
      <c r="LIG2" s="10"/>
      <c r="LIH2" s="10"/>
      <c r="LII2" s="10"/>
      <c r="LIJ2" s="10"/>
      <c r="LIK2" s="10"/>
      <c r="LIL2" s="10"/>
      <c r="LIM2" s="10"/>
      <c r="LIN2" s="10"/>
      <c r="LIO2" s="10"/>
      <c r="LIP2" s="10"/>
      <c r="LIQ2" s="10"/>
      <c r="LIR2" s="10"/>
      <c r="LIS2" s="10"/>
      <c r="LIT2" s="10"/>
      <c r="LIU2" s="10"/>
      <c r="LIV2" s="10"/>
      <c r="LIW2" s="10"/>
      <c r="LIX2" s="10"/>
      <c r="LIY2" s="10"/>
      <c r="LIZ2" s="10"/>
      <c r="LJA2" s="10"/>
      <c r="LJB2" s="10"/>
      <c r="LJC2" s="10"/>
      <c r="LJD2" s="10"/>
      <c r="LJE2" s="10"/>
      <c r="LJF2" s="10"/>
      <c r="LJG2" s="10"/>
      <c r="LJH2" s="10"/>
      <c r="LJI2" s="10"/>
      <c r="LJJ2" s="10"/>
      <c r="LJK2" s="10"/>
      <c r="LJL2" s="10"/>
      <c r="LJM2" s="10"/>
      <c r="LJN2" s="10"/>
      <c r="LJO2" s="10"/>
      <c r="LJP2" s="10"/>
      <c r="LJQ2" s="10"/>
      <c r="LJR2" s="10"/>
      <c r="LJS2" s="10"/>
      <c r="LJT2" s="10"/>
      <c r="LJU2" s="10"/>
      <c r="LJV2" s="10"/>
      <c r="LJW2" s="10"/>
      <c r="LJX2" s="10"/>
      <c r="LJY2" s="10"/>
      <c r="LJZ2" s="10"/>
      <c r="LKA2" s="10"/>
      <c r="LKB2" s="10"/>
      <c r="LKC2" s="10"/>
      <c r="LKD2" s="10"/>
      <c r="LKE2" s="10"/>
      <c r="LKF2" s="10"/>
      <c r="LKG2" s="10"/>
      <c r="LKH2" s="10"/>
      <c r="LKI2" s="10"/>
      <c r="LKJ2" s="10"/>
      <c r="LKK2" s="10"/>
      <c r="LKL2" s="10"/>
      <c r="LKM2" s="10"/>
      <c r="LKN2" s="10"/>
      <c r="LKO2" s="10"/>
      <c r="LKP2" s="10"/>
      <c r="LKQ2" s="10"/>
      <c r="LKR2" s="10"/>
      <c r="LKS2" s="10"/>
      <c r="LKT2" s="10"/>
      <c r="LKU2" s="10"/>
      <c r="LKV2" s="10"/>
      <c r="LKW2" s="10"/>
      <c r="LKX2" s="10"/>
      <c r="LKY2" s="10"/>
      <c r="LKZ2" s="10"/>
      <c r="LLA2" s="10"/>
      <c r="LLB2" s="10"/>
      <c r="LLC2" s="10"/>
      <c r="LLD2" s="10"/>
      <c r="LLE2" s="10"/>
      <c r="LLF2" s="10"/>
      <c r="LLG2" s="10"/>
      <c r="LLH2" s="10"/>
      <c r="LLI2" s="10"/>
      <c r="LLJ2" s="10"/>
      <c r="LLK2" s="10"/>
      <c r="LLL2" s="10"/>
      <c r="LLM2" s="10"/>
      <c r="LLN2" s="10"/>
      <c r="LLO2" s="10"/>
      <c r="LLP2" s="10"/>
      <c r="LLQ2" s="10"/>
      <c r="LLR2" s="10"/>
      <c r="LLS2" s="10"/>
      <c r="LLT2" s="10"/>
      <c r="LLU2" s="10"/>
      <c r="LLV2" s="10"/>
      <c r="LLW2" s="10"/>
      <c r="LLX2" s="10"/>
      <c r="LLY2" s="10"/>
      <c r="LLZ2" s="10"/>
      <c r="LMA2" s="10"/>
      <c r="LMB2" s="10"/>
      <c r="LMC2" s="10"/>
      <c r="LMD2" s="10"/>
      <c r="LME2" s="10"/>
      <c r="LMF2" s="10"/>
      <c r="LMG2" s="10"/>
      <c r="LMH2" s="10"/>
      <c r="LMI2" s="10"/>
      <c r="LMJ2" s="10"/>
      <c r="LMK2" s="10"/>
      <c r="LML2" s="10"/>
      <c r="LMM2" s="10"/>
      <c r="LMN2" s="10"/>
      <c r="LMO2" s="10"/>
      <c r="LMP2" s="10"/>
      <c r="LMQ2" s="10"/>
      <c r="LMR2" s="10"/>
      <c r="LMS2" s="10"/>
      <c r="LMT2" s="10"/>
      <c r="LMU2" s="10"/>
      <c r="LMV2" s="10"/>
      <c r="LMW2" s="10"/>
      <c r="LMX2" s="10"/>
      <c r="LMY2" s="10"/>
      <c r="LMZ2" s="10"/>
      <c r="LNA2" s="10"/>
      <c r="LNB2" s="10"/>
      <c r="LNC2" s="10"/>
      <c r="LND2" s="10"/>
      <c r="LNE2" s="10"/>
      <c r="LNF2" s="10"/>
      <c r="LNG2" s="10"/>
      <c r="LNH2" s="10"/>
      <c r="LNI2" s="10"/>
      <c r="LNJ2" s="10"/>
      <c r="LNK2" s="10"/>
      <c r="LNL2" s="10"/>
      <c r="LNM2" s="10"/>
      <c r="LNN2" s="10"/>
      <c r="LNO2" s="10"/>
      <c r="LNP2" s="10"/>
      <c r="LNQ2" s="10"/>
      <c r="LNR2" s="10"/>
      <c r="LNS2" s="10"/>
      <c r="LNT2" s="10"/>
      <c r="LNU2" s="10"/>
      <c r="LNV2" s="10"/>
      <c r="LNW2" s="10"/>
      <c r="LNX2" s="10"/>
      <c r="LNY2" s="10"/>
      <c r="LNZ2" s="10"/>
      <c r="LOA2" s="10"/>
      <c r="LOB2" s="10"/>
      <c r="LOC2" s="10"/>
      <c r="LOD2" s="10"/>
      <c r="LOE2" s="10"/>
      <c r="LOF2" s="10"/>
      <c r="LOG2" s="10"/>
      <c r="LOH2" s="10"/>
      <c r="LOI2" s="10"/>
      <c r="LOJ2" s="10"/>
      <c r="LOK2" s="10"/>
      <c r="LOL2" s="10"/>
      <c r="LOM2" s="10"/>
      <c r="LON2" s="10"/>
      <c r="LOO2" s="10"/>
      <c r="LOP2" s="10"/>
      <c r="LOQ2" s="10"/>
      <c r="LOR2" s="10"/>
      <c r="LOS2" s="10"/>
      <c r="LOT2" s="10"/>
      <c r="LOU2" s="10"/>
      <c r="LOV2" s="10"/>
      <c r="LOW2" s="10"/>
      <c r="LOX2" s="10"/>
      <c r="LOY2" s="10"/>
      <c r="LOZ2" s="10"/>
      <c r="LPA2" s="10"/>
      <c r="LPB2" s="10"/>
      <c r="LPC2" s="10"/>
      <c r="LPD2" s="10"/>
      <c r="LPE2" s="10"/>
      <c r="LPF2" s="10"/>
      <c r="LPG2" s="10"/>
      <c r="LPH2" s="10"/>
      <c r="LPI2" s="10"/>
      <c r="LPJ2" s="10"/>
      <c r="LPK2" s="10"/>
      <c r="LPL2" s="10"/>
      <c r="LPM2" s="10"/>
      <c r="LPN2" s="10"/>
      <c r="LPO2" s="10"/>
      <c r="LPP2" s="10"/>
      <c r="LPQ2" s="10"/>
      <c r="LPR2" s="10"/>
      <c r="LPS2" s="10"/>
      <c r="LPT2" s="10"/>
      <c r="LPU2" s="10"/>
      <c r="LPV2" s="10"/>
      <c r="LPW2" s="10"/>
      <c r="LPX2" s="10"/>
      <c r="LPY2" s="10"/>
      <c r="LPZ2" s="10"/>
      <c r="LQA2" s="10"/>
      <c r="LQB2" s="10"/>
      <c r="LQC2" s="10"/>
      <c r="LQD2" s="10"/>
      <c r="LQE2" s="10"/>
      <c r="LQF2" s="10"/>
      <c r="LQG2" s="10"/>
      <c r="LQH2" s="10"/>
      <c r="LQI2" s="10"/>
      <c r="LQJ2" s="10"/>
      <c r="LQK2" s="10"/>
      <c r="LQL2" s="10"/>
      <c r="LQM2" s="10"/>
      <c r="LQN2" s="10"/>
      <c r="LQO2" s="10"/>
      <c r="LQP2" s="10"/>
      <c r="LQQ2" s="10"/>
      <c r="LQR2" s="10"/>
      <c r="LQS2" s="10"/>
      <c r="LQT2" s="10"/>
      <c r="LQU2" s="10"/>
      <c r="LQV2" s="10"/>
      <c r="LQW2" s="10"/>
      <c r="LQX2" s="10"/>
      <c r="LQY2" s="10"/>
      <c r="LQZ2" s="10"/>
      <c r="LRA2" s="10"/>
      <c r="LRB2" s="10"/>
      <c r="LRC2" s="10"/>
      <c r="LRD2" s="10"/>
      <c r="LRE2" s="10"/>
      <c r="LRF2" s="10"/>
      <c r="LRG2" s="10"/>
      <c r="LRH2" s="10"/>
      <c r="LRI2" s="10"/>
      <c r="LRJ2" s="10"/>
      <c r="LRK2" s="10"/>
      <c r="LRL2" s="10"/>
      <c r="LRM2" s="10"/>
      <c r="LRN2" s="10"/>
      <c r="LRO2" s="10"/>
      <c r="LRP2" s="10"/>
      <c r="LRQ2" s="10"/>
      <c r="LRR2" s="10"/>
      <c r="LRS2" s="10"/>
      <c r="LRT2" s="10"/>
      <c r="LRU2" s="10"/>
      <c r="LRV2" s="10"/>
      <c r="LRW2" s="10"/>
      <c r="LRX2" s="10"/>
      <c r="LRY2" s="10"/>
      <c r="LRZ2" s="10"/>
      <c r="LSA2" s="10"/>
      <c r="LSB2" s="10"/>
      <c r="LSC2" s="10"/>
      <c r="LSD2" s="10"/>
      <c r="LSE2" s="10"/>
      <c r="LSF2" s="10"/>
      <c r="LSG2" s="10"/>
      <c r="LSH2" s="10"/>
      <c r="LSI2" s="10"/>
      <c r="LSJ2" s="10"/>
      <c r="LSK2" s="10"/>
      <c r="LSL2" s="10"/>
      <c r="LSM2" s="10"/>
      <c r="LSN2" s="10"/>
      <c r="LSO2" s="10"/>
      <c r="LSP2" s="10"/>
      <c r="LSQ2" s="10"/>
      <c r="LSR2" s="10"/>
      <c r="LSS2" s="10"/>
      <c r="LST2" s="10"/>
      <c r="LSU2" s="10"/>
      <c r="LSV2" s="10"/>
      <c r="LSW2" s="10"/>
      <c r="LSX2" s="10"/>
      <c r="LSY2" s="10"/>
      <c r="LSZ2" s="10"/>
      <c r="LTA2" s="10"/>
      <c r="LTB2" s="10"/>
      <c r="LTC2" s="10"/>
      <c r="LTD2" s="10"/>
      <c r="LTE2" s="10"/>
      <c r="LTF2" s="10"/>
      <c r="LTG2" s="10"/>
      <c r="LTH2" s="10"/>
      <c r="LTI2" s="10"/>
      <c r="LTJ2" s="10"/>
      <c r="LTK2" s="10"/>
      <c r="LTL2" s="10"/>
      <c r="LTM2" s="10"/>
      <c r="LTN2" s="10"/>
      <c r="LTO2" s="10"/>
      <c r="LTP2" s="10"/>
      <c r="LTQ2" s="10"/>
      <c r="LTR2" s="10"/>
      <c r="LTS2" s="10"/>
      <c r="LTT2" s="10"/>
      <c r="LTU2" s="10"/>
      <c r="LTV2" s="10"/>
      <c r="LTW2" s="10"/>
      <c r="LTX2" s="10"/>
      <c r="LTY2" s="10"/>
      <c r="LTZ2" s="10"/>
      <c r="LUA2" s="10"/>
      <c r="LUB2" s="10"/>
      <c r="LUC2" s="10"/>
      <c r="LUD2" s="10"/>
      <c r="LUE2" s="10"/>
      <c r="LUF2" s="10"/>
      <c r="LUG2" s="10"/>
      <c r="LUH2" s="10"/>
      <c r="LUI2" s="10"/>
      <c r="LUJ2" s="10"/>
      <c r="LUK2" s="10"/>
      <c r="LUL2" s="10"/>
      <c r="LUM2" s="10"/>
      <c r="LUN2" s="10"/>
      <c r="LUO2" s="10"/>
      <c r="LUP2" s="10"/>
      <c r="LUQ2" s="10"/>
      <c r="LUR2" s="10"/>
      <c r="LUS2" s="10"/>
      <c r="LUT2" s="10"/>
      <c r="LUU2" s="10"/>
      <c r="LUV2" s="10"/>
      <c r="LUW2" s="10"/>
      <c r="LUX2" s="10"/>
      <c r="LUY2" s="10"/>
      <c r="LUZ2" s="10"/>
      <c r="LVA2" s="10"/>
      <c r="LVB2" s="10"/>
      <c r="LVC2" s="10"/>
      <c r="LVD2" s="10"/>
      <c r="LVE2" s="10"/>
      <c r="LVF2" s="10"/>
      <c r="LVG2" s="10"/>
      <c r="LVH2" s="10"/>
      <c r="LVI2" s="10"/>
      <c r="LVJ2" s="10"/>
      <c r="LVK2" s="10"/>
      <c r="LVL2" s="10"/>
      <c r="LVM2" s="10"/>
      <c r="LVN2" s="10"/>
      <c r="LVO2" s="10"/>
      <c r="LVP2" s="10"/>
      <c r="LVQ2" s="10"/>
      <c r="LVR2" s="10"/>
      <c r="LVS2" s="10"/>
      <c r="LVT2" s="10"/>
      <c r="LVU2" s="10"/>
      <c r="LVV2" s="10"/>
      <c r="LVW2" s="10"/>
      <c r="LVX2" s="10"/>
      <c r="LVY2" s="10"/>
      <c r="LVZ2" s="10"/>
      <c r="LWA2" s="10"/>
      <c r="LWB2" s="10"/>
      <c r="LWC2" s="10"/>
      <c r="LWD2" s="10"/>
      <c r="LWE2" s="10"/>
      <c r="LWF2" s="10"/>
      <c r="LWG2" s="10"/>
      <c r="LWH2" s="10"/>
      <c r="LWI2" s="10"/>
      <c r="LWJ2" s="10"/>
      <c r="LWK2" s="10"/>
      <c r="LWL2" s="10"/>
      <c r="LWM2" s="10"/>
      <c r="LWN2" s="10"/>
      <c r="LWO2" s="10"/>
      <c r="LWP2" s="10"/>
      <c r="LWQ2" s="10"/>
      <c r="LWR2" s="10"/>
      <c r="LWS2" s="10"/>
      <c r="LWT2" s="10"/>
      <c r="LWU2" s="10"/>
      <c r="LWV2" s="10"/>
      <c r="LWW2" s="10"/>
      <c r="LWX2" s="10"/>
      <c r="LWY2" s="10"/>
      <c r="LWZ2" s="10"/>
      <c r="LXA2" s="10"/>
      <c r="LXB2" s="10"/>
      <c r="LXC2" s="10"/>
      <c r="LXD2" s="10"/>
      <c r="LXE2" s="10"/>
      <c r="LXF2" s="10"/>
      <c r="LXG2" s="10"/>
      <c r="LXH2" s="10"/>
      <c r="LXI2" s="10"/>
      <c r="LXJ2" s="10"/>
      <c r="LXK2" s="10"/>
      <c r="LXL2" s="10"/>
      <c r="LXM2" s="10"/>
      <c r="LXN2" s="10"/>
      <c r="LXO2" s="10"/>
      <c r="LXP2" s="10"/>
      <c r="LXQ2" s="10"/>
      <c r="LXR2" s="10"/>
      <c r="LXS2" s="10"/>
      <c r="LXT2" s="10"/>
      <c r="LXU2" s="10"/>
      <c r="LXV2" s="10"/>
      <c r="LXW2" s="10"/>
      <c r="LXX2" s="10"/>
      <c r="LXY2" s="10"/>
      <c r="LXZ2" s="10"/>
      <c r="LYA2" s="10"/>
      <c r="LYB2" s="10"/>
      <c r="LYC2" s="10"/>
      <c r="LYD2" s="10"/>
      <c r="LYE2" s="10"/>
      <c r="LYF2" s="10"/>
      <c r="LYG2" s="10"/>
      <c r="LYH2" s="10"/>
      <c r="LYI2" s="10"/>
      <c r="LYJ2" s="10"/>
      <c r="LYK2" s="10"/>
      <c r="LYL2" s="10"/>
      <c r="LYM2" s="10"/>
      <c r="LYN2" s="10"/>
      <c r="LYO2" s="10"/>
      <c r="LYP2" s="10"/>
      <c r="LYQ2" s="10"/>
      <c r="LYR2" s="10"/>
      <c r="LYS2" s="10"/>
      <c r="LYT2" s="10"/>
      <c r="LYU2" s="10"/>
      <c r="LYV2" s="10"/>
      <c r="LYW2" s="10"/>
      <c r="LYX2" s="10"/>
      <c r="LYY2" s="10"/>
      <c r="LYZ2" s="10"/>
      <c r="LZA2" s="10"/>
      <c r="LZB2" s="10"/>
      <c r="LZC2" s="10"/>
      <c r="LZD2" s="10"/>
      <c r="LZE2" s="10"/>
      <c r="LZF2" s="10"/>
      <c r="LZG2" s="10"/>
      <c r="LZH2" s="10"/>
      <c r="LZI2" s="10"/>
      <c r="LZJ2" s="10"/>
      <c r="LZK2" s="10"/>
      <c r="LZL2" s="10"/>
      <c r="LZM2" s="10"/>
      <c r="LZN2" s="10"/>
      <c r="LZO2" s="10"/>
      <c r="LZP2" s="10"/>
      <c r="LZQ2" s="10"/>
      <c r="LZR2" s="10"/>
      <c r="LZS2" s="10"/>
      <c r="LZT2" s="10"/>
      <c r="LZU2" s="10"/>
      <c r="LZV2" s="10"/>
      <c r="LZW2" s="10"/>
      <c r="LZX2" s="10"/>
      <c r="LZY2" s="10"/>
      <c r="LZZ2" s="10"/>
      <c r="MAA2" s="10"/>
      <c r="MAB2" s="10"/>
      <c r="MAC2" s="10"/>
      <c r="MAD2" s="10"/>
      <c r="MAE2" s="10"/>
      <c r="MAF2" s="10"/>
      <c r="MAG2" s="10"/>
      <c r="MAH2" s="10"/>
      <c r="MAI2" s="10"/>
      <c r="MAJ2" s="10"/>
      <c r="MAK2" s="10"/>
      <c r="MAL2" s="10"/>
      <c r="MAM2" s="10"/>
      <c r="MAN2" s="10"/>
      <c r="MAO2" s="10"/>
      <c r="MAP2" s="10"/>
      <c r="MAQ2" s="10"/>
      <c r="MAR2" s="10"/>
      <c r="MAS2" s="10"/>
      <c r="MAT2" s="10"/>
      <c r="MAU2" s="10"/>
      <c r="MAV2" s="10"/>
      <c r="MAW2" s="10"/>
      <c r="MAX2" s="10"/>
      <c r="MAY2" s="10"/>
      <c r="MAZ2" s="10"/>
      <c r="MBA2" s="10"/>
      <c r="MBB2" s="10"/>
      <c r="MBC2" s="10"/>
      <c r="MBD2" s="10"/>
      <c r="MBE2" s="10"/>
      <c r="MBF2" s="10"/>
      <c r="MBG2" s="10"/>
      <c r="MBH2" s="10"/>
      <c r="MBI2" s="10"/>
      <c r="MBJ2" s="10"/>
      <c r="MBK2" s="10"/>
      <c r="MBL2" s="10"/>
      <c r="MBM2" s="10"/>
      <c r="MBN2" s="10"/>
      <c r="MBO2" s="10"/>
      <c r="MBP2" s="10"/>
      <c r="MBQ2" s="10"/>
      <c r="MBR2" s="10"/>
      <c r="MBS2" s="10"/>
      <c r="MBT2" s="10"/>
      <c r="MBU2" s="10"/>
      <c r="MBV2" s="10"/>
      <c r="MBW2" s="10"/>
      <c r="MBX2" s="10"/>
      <c r="MBY2" s="10"/>
      <c r="MBZ2" s="10"/>
      <c r="MCA2" s="10"/>
      <c r="MCB2" s="10"/>
      <c r="MCC2" s="10"/>
      <c r="MCD2" s="10"/>
      <c r="MCE2" s="10"/>
      <c r="MCF2" s="10"/>
      <c r="MCG2" s="10"/>
      <c r="MCH2" s="10"/>
      <c r="MCI2" s="10"/>
      <c r="MCJ2" s="10"/>
      <c r="MCK2" s="10"/>
      <c r="MCL2" s="10"/>
      <c r="MCM2" s="10"/>
      <c r="MCN2" s="10"/>
      <c r="MCO2" s="10"/>
      <c r="MCP2" s="10"/>
      <c r="MCQ2" s="10"/>
      <c r="MCR2" s="10"/>
      <c r="MCS2" s="10"/>
      <c r="MCT2" s="10"/>
      <c r="MCU2" s="10"/>
      <c r="MCV2" s="10"/>
      <c r="MCW2" s="10"/>
      <c r="MCX2" s="10"/>
      <c r="MCY2" s="10"/>
      <c r="MCZ2" s="10"/>
      <c r="MDA2" s="10"/>
      <c r="MDB2" s="10"/>
      <c r="MDC2" s="10"/>
      <c r="MDD2" s="10"/>
      <c r="MDE2" s="10"/>
      <c r="MDF2" s="10"/>
      <c r="MDG2" s="10"/>
      <c r="MDH2" s="10"/>
      <c r="MDI2" s="10"/>
      <c r="MDJ2" s="10"/>
      <c r="MDK2" s="10"/>
      <c r="MDL2" s="10"/>
      <c r="MDM2" s="10"/>
      <c r="MDN2" s="10"/>
      <c r="MDO2" s="10"/>
      <c r="MDP2" s="10"/>
      <c r="MDQ2" s="10"/>
      <c r="MDR2" s="10"/>
      <c r="MDS2" s="10"/>
      <c r="MDT2" s="10"/>
      <c r="MDU2" s="10"/>
      <c r="MDV2" s="10"/>
      <c r="MDW2" s="10"/>
      <c r="MDX2" s="10"/>
      <c r="MDY2" s="10"/>
      <c r="MDZ2" s="10"/>
      <c r="MEA2" s="10"/>
      <c r="MEB2" s="10"/>
      <c r="MEC2" s="10"/>
      <c r="MED2" s="10"/>
      <c r="MEE2" s="10"/>
      <c r="MEF2" s="10"/>
      <c r="MEG2" s="10"/>
      <c r="MEH2" s="10"/>
      <c r="MEI2" s="10"/>
      <c r="MEJ2" s="10"/>
      <c r="MEK2" s="10"/>
      <c r="MEL2" s="10"/>
      <c r="MEM2" s="10"/>
      <c r="MEN2" s="10"/>
      <c r="MEO2" s="10"/>
      <c r="MEP2" s="10"/>
      <c r="MEQ2" s="10"/>
      <c r="MER2" s="10"/>
      <c r="MES2" s="10"/>
      <c r="MET2" s="10"/>
      <c r="MEU2" s="10"/>
      <c r="MEV2" s="10"/>
      <c r="MEW2" s="10"/>
      <c r="MEX2" s="10"/>
      <c r="MEY2" s="10"/>
      <c r="MEZ2" s="10"/>
      <c r="MFA2" s="10"/>
      <c r="MFB2" s="10"/>
      <c r="MFC2" s="10"/>
      <c r="MFD2" s="10"/>
      <c r="MFE2" s="10"/>
      <c r="MFF2" s="10"/>
      <c r="MFG2" s="10"/>
      <c r="MFH2" s="10"/>
      <c r="MFI2" s="10"/>
      <c r="MFJ2" s="10"/>
      <c r="MFK2" s="10"/>
      <c r="MFL2" s="10"/>
      <c r="MFM2" s="10"/>
      <c r="MFN2" s="10"/>
      <c r="MFO2" s="10"/>
      <c r="MFP2" s="10"/>
      <c r="MFQ2" s="10"/>
      <c r="MFR2" s="10"/>
      <c r="MFS2" s="10"/>
      <c r="MFT2" s="10"/>
      <c r="MFU2" s="10"/>
      <c r="MFV2" s="10"/>
      <c r="MFW2" s="10"/>
      <c r="MFX2" s="10"/>
      <c r="MFY2" s="10"/>
      <c r="MFZ2" s="10"/>
      <c r="MGA2" s="10"/>
      <c r="MGB2" s="10"/>
      <c r="MGC2" s="10"/>
      <c r="MGD2" s="10"/>
      <c r="MGE2" s="10"/>
      <c r="MGF2" s="10"/>
      <c r="MGG2" s="10"/>
      <c r="MGH2" s="10"/>
      <c r="MGI2" s="10"/>
      <c r="MGJ2" s="10"/>
      <c r="MGK2" s="10"/>
      <c r="MGL2" s="10"/>
      <c r="MGM2" s="10"/>
      <c r="MGN2" s="10"/>
      <c r="MGO2" s="10"/>
      <c r="MGP2" s="10"/>
      <c r="MGQ2" s="10"/>
      <c r="MGR2" s="10"/>
      <c r="MGS2" s="10"/>
      <c r="MGT2" s="10"/>
      <c r="MGU2" s="10"/>
      <c r="MGV2" s="10"/>
      <c r="MGW2" s="10"/>
      <c r="MGX2" s="10"/>
      <c r="MGY2" s="10"/>
      <c r="MGZ2" s="10"/>
      <c r="MHA2" s="10"/>
      <c r="MHB2" s="10"/>
      <c r="MHC2" s="10"/>
      <c r="MHD2" s="10"/>
      <c r="MHE2" s="10"/>
      <c r="MHF2" s="10"/>
      <c r="MHG2" s="10"/>
      <c r="MHH2" s="10"/>
      <c r="MHI2" s="10"/>
      <c r="MHJ2" s="10"/>
      <c r="MHK2" s="10"/>
      <c r="MHL2" s="10"/>
      <c r="MHM2" s="10"/>
      <c r="MHN2" s="10"/>
      <c r="MHO2" s="10"/>
      <c r="MHP2" s="10"/>
      <c r="MHQ2" s="10"/>
      <c r="MHR2" s="10"/>
      <c r="MHS2" s="10"/>
      <c r="MHT2" s="10"/>
      <c r="MHU2" s="10"/>
      <c r="MHV2" s="10"/>
      <c r="MHW2" s="10"/>
      <c r="MHX2" s="10"/>
      <c r="MHY2" s="10"/>
      <c r="MHZ2" s="10"/>
      <c r="MIA2" s="10"/>
      <c r="MIB2" s="10"/>
      <c r="MIC2" s="10"/>
      <c r="MID2" s="10"/>
      <c r="MIE2" s="10"/>
      <c r="MIF2" s="10"/>
      <c r="MIG2" s="10"/>
      <c r="MIH2" s="10"/>
      <c r="MII2" s="10"/>
      <c r="MIJ2" s="10"/>
      <c r="MIK2" s="10"/>
      <c r="MIL2" s="10"/>
      <c r="MIM2" s="10"/>
      <c r="MIN2" s="10"/>
      <c r="MIO2" s="10"/>
      <c r="MIP2" s="10"/>
      <c r="MIQ2" s="10"/>
      <c r="MIR2" s="10"/>
      <c r="MIS2" s="10"/>
      <c r="MIT2" s="10"/>
      <c r="MIU2" s="10"/>
      <c r="MIV2" s="10"/>
      <c r="MIW2" s="10"/>
      <c r="MIX2" s="10"/>
      <c r="MIY2" s="10"/>
      <c r="MIZ2" s="10"/>
      <c r="MJA2" s="10"/>
      <c r="MJB2" s="10"/>
      <c r="MJC2" s="10"/>
      <c r="MJD2" s="10"/>
      <c r="MJE2" s="10"/>
      <c r="MJF2" s="10"/>
      <c r="MJG2" s="10"/>
      <c r="MJH2" s="10"/>
      <c r="MJI2" s="10"/>
      <c r="MJJ2" s="10"/>
      <c r="MJK2" s="10"/>
      <c r="MJL2" s="10"/>
      <c r="MJM2" s="10"/>
      <c r="MJN2" s="10"/>
      <c r="MJO2" s="10"/>
      <c r="MJP2" s="10"/>
      <c r="MJQ2" s="10"/>
      <c r="MJR2" s="10"/>
      <c r="MJS2" s="10"/>
      <c r="MJT2" s="10"/>
      <c r="MJU2" s="10"/>
      <c r="MJV2" s="10"/>
      <c r="MJW2" s="10"/>
      <c r="MJX2" s="10"/>
      <c r="MJY2" s="10"/>
      <c r="MJZ2" s="10"/>
      <c r="MKA2" s="10"/>
      <c r="MKB2" s="10"/>
      <c r="MKC2" s="10"/>
      <c r="MKD2" s="10"/>
      <c r="MKE2" s="10"/>
      <c r="MKF2" s="10"/>
      <c r="MKG2" s="10"/>
      <c r="MKH2" s="10"/>
      <c r="MKI2" s="10"/>
      <c r="MKJ2" s="10"/>
      <c r="MKK2" s="10"/>
      <c r="MKL2" s="10"/>
      <c r="MKM2" s="10"/>
      <c r="MKN2" s="10"/>
      <c r="MKO2" s="10"/>
      <c r="MKP2" s="10"/>
      <c r="MKQ2" s="10"/>
      <c r="MKR2" s="10"/>
      <c r="MKS2" s="10"/>
      <c r="MKT2" s="10"/>
      <c r="MKU2" s="10"/>
      <c r="MKV2" s="10"/>
      <c r="MKW2" s="10"/>
      <c r="MKX2" s="10"/>
      <c r="MKY2" s="10"/>
      <c r="MKZ2" s="10"/>
      <c r="MLA2" s="10"/>
      <c r="MLB2" s="10"/>
      <c r="MLC2" s="10"/>
      <c r="MLD2" s="10"/>
      <c r="MLE2" s="10"/>
      <c r="MLF2" s="10"/>
      <c r="MLG2" s="10"/>
      <c r="MLH2" s="10"/>
      <c r="MLI2" s="10"/>
      <c r="MLJ2" s="10"/>
      <c r="MLK2" s="10"/>
      <c r="MLL2" s="10"/>
      <c r="MLM2" s="10"/>
      <c r="MLN2" s="10"/>
      <c r="MLO2" s="10"/>
      <c r="MLP2" s="10"/>
      <c r="MLQ2" s="10"/>
      <c r="MLR2" s="10"/>
      <c r="MLS2" s="10"/>
      <c r="MLT2" s="10"/>
      <c r="MLU2" s="10"/>
      <c r="MLV2" s="10"/>
      <c r="MLW2" s="10"/>
      <c r="MLX2" s="10"/>
      <c r="MLY2" s="10"/>
      <c r="MLZ2" s="10"/>
      <c r="MMA2" s="10"/>
      <c r="MMB2" s="10"/>
      <c r="MMC2" s="10"/>
      <c r="MMD2" s="10"/>
      <c r="MME2" s="10"/>
      <c r="MMF2" s="10"/>
      <c r="MMG2" s="10"/>
      <c r="MMH2" s="10"/>
      <c r="MMI2" s="10"/>
      <c r="MMJ2" s="10"/>
      <c r="MMK2" s="10"/>
      <c r="MML2" s="10"/>
      <c r="MMM2" s="10"/>
      <c r="MMN2" s="10"/>
      <c r="MMO2" s="10"/>
      <c r="MMP2" s="10"/>
      <c r="MMQ2" s="10"/>
      <c r="MMR2" s="10"/>
      <c r="MMS2" s="10"/>
      <c r="MMT2" s="10"/>
      <c r="MMU2" s="10"/>
      <c r="MMV2" s="10"/>
      <c r="MMW2" s="10"/>
      <c r="MMX2" s="10"/>
      <c r="MMY2" s="10"/>
      <c r="MMZ2" s="10"/>
      <c r="MNA2" s="10"/>
      <c r="MNB2" s="10"/>
      <c r="MNC2" s="10"/>
      <c r="MND2" s="10"/>
      <c r="MNE2" s="10"/>
      <c r="MNF2" s="10"/>
      <c r="MNG2" s="10"/>
      <c r="MNH2" s="10"/>
      <c r="MNI2" s="10"/>
      <c r="MNJ2" s="10"/>
      <c r="MNK2" s="10"/>
      <c r="MNL2" s="10"/>
      <c r="MNM2" s="10"/>
      <c r="MNN2" s="10"/>
      <c r="MNO2" s="10"/>
      <c r="MNP2" s="10"/>
      <c r="MNQ2" s="10"/>
      <c r="MNR2" s="10"/>
      <c r="MNS2" s="10"/>
      <c r="MNT2" s="10"/>
      <c r="MNU2" s="10"/>
      <c r="MNV2" s="10"/>
      <c r="MNW2" s="10"/>
      <c r="MNX2" s="10"/>
      <c r="MNY2" s="10"/>
      <c r="MNZ2" s="10"/>
      <c r="MOA2" s="10"/>
      <c r="MOB2" s="10"/>
      <c r="MOC2" s="10"/>
      <c r="MOD2" s="10"/>
      <c r="MOE2" s="10"/>
      <c r="MOF2" s="10"/>
      <c r="MOG2" s="10"/>
      <c r="MOH2" s="10"/>
      <c r="MOI2" s="10"/>
      <c r="MOJ2" s="10"/>
      <c r="MOK2" s="10"/>
      <c r="MOL2" s="10"/>
      <c r="MOM2" s="10"/>
      <c r="MON2" s="10"/>
      <c r="MOO2" s="10"/>
      <c r="MOP2" s="10"/>
      <c r="MOQ2" s="10"/>
      <c r="MOR2" s="10"/>
      <c r="MOS2" s="10"/>
      <c r="MOT2" s="10"/>
      <c r="MOU2" s="10"/>
      <c r="MOV2" s="10"/>
      <c r="MOW2" s="10"/>
      <c r="MOX2" s="10"/>
      <c r="MOY2" s="10"/>
      <c r="MOZ2" s="10"/>
      <c r="MPA2" s="10"/>
      <c r="MPB2" s="10"/>
      <c r="MPC2" s="10"/>
      <c r="MPD2" s="10"/>
      <c r="MPE2" s="10"/>
      <c r="MPF2" s="10"/>
      <c r="MPG2" s="10"/>
      <c r="MPH2" s="10"/>
      <c r="MPI2" s="10"/>
      <c r="MPJ2" s="10"/>
      <c r="MPK2" s="10"/>
      <c r="MPL2" s="10"/>
      <c r="MPM2" s="10"/>
      <c r="MPN2" s="10"/>
      <c r="MPO2" s="10"/>
      <c r="MPP2" s="10"/>
      <c r="MPQ2" s="10"/>
      <c r="MPR2" s="10"/>
      <c r="MPS2" s="10"/>
      <c r="MPT2" s="10"/>
      <c r="MPU2" s="10"/>
      <c r="MPV2" s="10"/>
      <c r="MPW2" s="10"/>
      <c r="MPX2" s="10"/>
      <c r="MPY2" s="10"/>
      <c r="MPZ2" s="10"/>
      <c r="MQA2" s="10"/>
      <c r="MQB2" s="10"/>
      <c r="MQC2" s="10"/>
      <c r="MQD2" s="10"/>
      <c r="MQE2" s="10"/>
      <c r="MQF2" s="10"/>
      <c r="MQG2" s="10"/>
      <c r="MQH2" s="10"/>
      <c r="MQI2" s="10"/>
      <c r="MQJ2" s="10"/>
      <c r="MQK2" s="10"/>
      <c r="MQL2" s="10"/>
      <c r="MQM2" s="10"/>
      <c r="MQN2" s="10"/>
      <c r="MQO2" s="10"/>
      <c r="MQP2" s="10"/>
      <c r="MQQ2" s="10"/>
      <c r="MQR2" s="10"/>
      <c r="MQS2" s="10"/>
      <c r="MQT2" s="10"/>
      <c r="MQU2" s="10"/>
      <c r="MQV2" s="10"/>
      <c r="MQW2" s="10"/>
      <c r="MQX2" s="10"/>
      <c r="MQY2" s="10"/>
      <c r="MQZ2" s="10"/>
      <c r="MRA2" s="10"/>
      <c r="MRB2" s="10"/>
      <c r="MRC2" s="10"/>
      <c r="MRD2" s="10"/>
      <c r="MRE2" s="10"/>
      <c r="MRF2" s="10"/>
      <c r="MRG2" s="10"/>
      <c r="MRH2" s="10"/>
      <c r="MRI2" s="10"/>
      <c r="MRJ2" s="10"/>
      <c r="MRK2" s="10"/>
      <c r="MRL2" s="10"/>
      <c r="MRM2" s="10"/>
      <c r="MRN2" s="10"/>
      <c r="MRO2" s="10"/>
      <c r="MRP2" s="10"/>
      <c r="MRQ2" s="10"/>
      <c r="MRR2" s="10"/>
      <c r="MRS2" s="10"/>
      <c r="MRT2" s="10"/>
      <c r="MRU2" s="10"/>
      <c r="MRV2" s="10"/>
      <c r="MRW2" s="10"/>
      <c r="MRX2" s="10"/>
      <c r="MRY2" s="10"/>
      <c r="MRZ2" s="10"/>
      <c r="MSA2" s="10"/>
      <c r="MSB2" s="10"/>
      <c r="MSC2" s="10"/>
      <c r="MSD2" s="10"/>
      <c r="MSE2" s="10"/>
      <c r="MSF2" s="10"/>
      <c r="MSG2" s="10"/>
      <c r="MSH2" s="10"/>
      <c r="MSI2" s="10"/>
      <c r="MSJ2" s="10"/>
      <c r="MSK2" s="10"/>
      <c r="MSL2" s="10"/>
      <c r="MSM2" s="10"/>
      <c r="MSN2" s="10"/>
      <c r="MSO2" s="10"/>
      <c r="MSP2" s="10"/>
      <c r="MSQ2" s="10"/>
      <c r="MSR2" s="10"/>
      <c r="MSS2" s="10"/>
      <c r="MST2" s="10"/>
      <c r="MSU2" s="10"/>
      <c r="MSV2" s="10"/>
      <c r="MSW2" s="10"/>
      <c r="MSX2" s="10"/>
      <c r="MSY2" s="10"/>
      <c r="MSZ2" s="10"/>
      <c r="MTA2" s="10"/>
      <c r="MTB2" s="10"/>
      <c r="MTC2" s="10"/>
      <c r="MTD2" s="10"/>
      <c r="MTE2" s="10"/>
      <c r="MTF2" s="10"/>
      <c r="MTG2" s="10"/>
      <c r="MTH2" s="10"/>
      <c r="MTI2" s="10"/>
      <c r="MTJ2" s="10"/>
      <c r="MTK2" s="10"/>
      <c r="MTL2" s="10"/>
      <c r="MTM2" s="10"/>
      <c r="MTN2" s="10"/>
      <c r="MTO2" s="10"/>
      <c r="MTP2" s="10"/>
      <c r="MTQ2" s="10"/>
      <c r="MTR2" s="10"/>
      <c r="MTS2" s="10"/>
      <c r="MTT2" s="10"/>
      <c r="MTU2" s="10"/>
      <c r="MTV2" s="10"/>
      <c r="MTW2" s="10"/>
      <c r="MTX2" s="10"/>
      <c r="MTY2" s="10"/>
      <c r="MTZ2" s="10"/>
      <c r="MUA2" s="10"/>
      <c r="MUB2" s="10"/>
      <c r="MUC2" s="10"/>
      <c r="MUD2" s="10"/>
      <c r="MUE2" s="10"/>
      <c r="MUF2" s="10"/>
      <c r="MUG2" s="10"/>
      <c r="MUH2" s="10"/>
      <c r="MUI2" s="10"/>
      <c r="MUJ2" s="10"/>
      <c r="MUK2" s="10"/>
      <c r="MUL2" s="10"/>
      <c r="MUM2" s="10"/>
      <c r="MUN2" s="10"/>
      <c r="MUO2" s="10"/>
      <c r="MUP2" s="10"/>
      <c r="MUQ2" s="10"/>
      <c r="MUR2" s="10"/>
      <c r="MUS2" s="10"/>
      <c r="MUT2" s="10"/>
      <c r="MUU2" s="10"/>
      <c r="MUV2" s="10"/>
      <c r="MUW2" s="10"/>
      <c r="MUX2" s="10"/>
      <c r="MUY2" s="10"/>
      <c r="MUZ2" s="10"/>
      <c r="MVA2" s="10"/>
      <c r="MVB2" s="10"/>
      <c r="MVC2" s="10"/>
      <c r="MVD2" s="10"/>
      <c r="MVE2" s="10"/>
      <c r="MVF2" s="10"/>
      <c r="MVG2" s="10"/>
      <c r="MVH2" s="10"/>
      <c r="MVI2" s="10"/>
      <c r="MVJ2" s="10"/>
      <c r="MVK2" s="10"/>
      <c r="MVL2" s="10"/>
      <c r="MVM2" s="10"/>
      <c r="MVN2" s="10"/>
      <c r="MVO2" s="10"/>
      <c r="MVP2" s="10"/>
      <c r="MVQ2" s="10"/>
      <c r="MVR2" s="10"/>
      <c r="MVS2" s="10"/>
      <c r="MVT2" s="10"/>
      <c r="MVU2" s="10"/>
      <c r="MVV2" s="10"/>
      <c r="MVW2" s="10"/>
      <c r="MVX2" s="10"/>
      <c r="MVY2" s="10"/>
      <c r="MVZ2" s="10"/>
      <c r="MWA2" s="10"/>
      <c r="MWB2" s="10"/>
      <c r="MWC2" s="10"/>
      <c r="MWD2" s="10"/>
      <c r="MWE2" s="10"/>
      <c r="MWF2" s="10"/>
      <c r="MWG2" s="10"/>
      <c r="MWH2" s="10"/>
      <c r="MWI2" s="10"/>
      <c r="MWJ2" s="10"/>
      <c r="MWK2" s="10"/>
      <c r="MWL2" s="10"/>
      <c r="MWM2" s="10"/>
      <c r="MWN2" s="10"/>
      <c r="MWO2" s="10"/>
      <c r="MWP2" s="10"/>
      <c r="MWQ2" s="10"/>
      <c r="MWR2" s="10"/>
      <c r="MWS2" s="10"/>
      <c r="MWT2" s="10"/>
      <c r="MWU2" s="10"/>
      <c r="MWV2" s="10"/>
      <c r="MWW2" s="10"/>
      <c r="MWX2" s="10"/>
      <c r="MWY2" s="10"/>
      <c r="MWZ2" s="10"/>
      <c r="MXA2" s="10"/>
      <c r="MXB2" s="10"/>
      <c r="MXC2" s="10"/>
      <c r="MXD2" s="10"/>
      <c r="MXE2" s="10"/>
      <c r="MXF2" s="10"/>
      <c r="MXG2" s="10"/>
      <c r="MXH2" s="10"/>
      <c r="MXI2" s="10"/>
      <c r="MXJ2" s="10"/>
      <c r="MXK2" s="10"/>
      <c r="MXL2" s="10"/>
      <c r="MXM2" s="10"/>
      <c r="MXN2" s="10"/>
      <c r="MXO2" s="10"/>
      <c r="MXP2" s="10"/>
      <c r="MXQ2" s="10"/>
      <c r="MXR2" s="10"/>
      <c r="MXS2" s="10"/>
      <c r="MXT2" s="10"/>
      <c r="MXU2" s="10"/>
      <c r="MXV2" s="10"/>
      <c r="MXW2" s="10"/>
      <c r="MXX2" s="10"/>
      <c r="MXY2" s="10"/>
      <c r="MXZ2" s="10"/>
      <c r="MYA2" s="10"/>
      <c r="MYB2" s="10"/>
      <c r="MYC2" s="10"/>
      <c r="MYD2" s="10"/>
      <c r="MYE2" s="10"/>
      <c r="MYF2" s="10"/>
      <c r="MYG2" s="10"/>
      <c r="MYH2" s="10"/>
      <c r="MYI2" s="10"/>
      <c r="MYJ2" s="10"/>
      <c r="MYK2" s="10"/>
      <c r="MYL2" s="10"/>
      <c r="MYM2" s="10"/>
      <c r="MYN2" s="10"/>
      <c r="MYO2" s="10"/>
      <c r="MYP2" s="10"/>
      <c r="MYQ2" s="10"/>
      <c r="MYR2" s="10"/>
      <c r="MYS2" s="10"/>
      <c r="MYT2" s="10"/>
      <c r="MYU2" s="10"/>
      <c r="MYV2" s="10"/>
      <c r="MYW2" s="10"/>
      <c r="MYX2" s="10"/>
      <c r="MYY2" s="10"/>
      <c r="MYZ2" s="10"/>
      <c r="MZA2" s="10"/>
      <c r="MZB2" s="10"/>
      <c r="MZC2" s="10"/>
      <c r="MZD2" s="10"/>
      <c r="MZE2" s="10"/>
      <c r="MZF2" s="10"/>
      <c r="MZG2" s="10"/>
      <c r="MZH2" s="10"/>
      <c r="MZI2" s="10"/>
      <c r="MZJ2" s="10"/>
      <c r="MZK2" s="10"/>
      <c r="MZL2" s="10"/>
      <c r="MZM2" s="10"/>
      <c r="MZN2" s="10"/>
      <c r="MZO2" s="10"/>
      <c r="MZP2" s="10"/>
      <c r="MZQ2" s="10"/>
      <c r="MZR2" s="10"/>
      <c r="MZS2" s="10"/>
      <c r="MZT2" s="10"/>
      <c r="MZU2" s="10"/>
      <c r="MZV2" s="10"/>
      <c r="MZW2" s="10"/>
      <c r="MZX2" s="10"/>
      <c r="MZY2" s="10"/>
      <c r="MZZ2" s="10"/>
      <c r="NAA2" s="10"/>
      <c r="NAB2" s="10"/>
      <c r="NAC2" s="10"/>
      <c r="NAD2" s="10"/>
      <c r="NAE2" s="10"/>
      <c r="NAF2" s="10"/>
      <c r="NAG2" s="10"/>
      <c r="NAH2" s="10"/>
      <c r="NAI2" s="10"/>
      <c r="NAJ2" s="10"/>
      <c r="NAK2" s="10"/>
      <c r="NAL2" s="10"/>
      <c r="NAM2" s="10"/>
      <c r="NAN2" s="10"/>
      <c r="NAO2" s="10"/>
      <c r="NAP2" s="10"/>
      <c r="NAQ2" s="10"/>
      <c r="NAR2" s="10"/>
      <c r="NAS2" s="10"/>
      <c r="NAT2" s="10"/>
      <c r="NAU2" s="10"/>
      <c r="NAV2" s="10"/>
      <c r="NAW2" s="10"/>
      <c r="NAX2" s="10"/>
      <c r="NAY2" s="10"/>
      <c r="NAZ2" s="10"/>
      <c r="NBA2" s="10"/>
      <c r="NBB2" s="10"/>
      <c r="NBC2" s="10"/>
      <c r="NBD2" s="10"/>
      <c r="NBE2" s="10"/>
      <c r="NBF2" s="10"/>
      <c r="NBG2" s="10"/>
      <c r="NBH2" s="10"/>
      <c r="NBI2" s="10"/>
      <c r="NBJ2" s="10"/>
      <c r="NBK2" s="10"/>
      <c r="NBL2" s="10"/>
      <c r="NBM2" s="10"/>
      <c r="NBN2" s="10"/>
      <c r="NBO2" s="10"/>
      <c r="NBP2" s="10"/>
      <c r="NBQ2" s="10"/>
      <c r="NBR2" s="10"/>
      <c r="NBS2" s="10"/>
      <c r="NBT2" s="10"/>
      <c r="NBU2" s="10"/>
      <c r="NBV2" s="10"/>
      <c r="NBW2" s="10"/>
      <c r="NBX2" s="10"/>
      <c r="NBY2" s="10"/>
      <c r="NBZ2" s="10"/>
      <c r="NCA2" s="10"/>
      <c r="NCB2" s="10"/>
      <c r="NCC2" s="10"/>
      <c r="NCD2" s="10"/>
      <c r="NCE2" s="10"/>
      <c r="NCF2" s="10"/>
      <c r="NCG2" s="10"/>
      <c r="NCH2" s="10"/>
      <c r="NCI2" s="10"/>
      <c r="NCJ2" s="10"/>
      <c r="NCK2" s="10"/>
      <c r="NCL2" s="10"/>
      <c r="NCM2" s="10"/>
      <c r="NCN2" s="10"/>
      <c r="NCO2" s="10"/>
      <c r="NCP2" s="10"/>
      <c r="NCQ2" s="10"/>
      <c r="NCR2" s="10"/>
      <c r="NCS2" s="10"/>
      <c r="NCT2" s="10"/>
      <c r="NCU2" s="10"/>
      <c r="NCV2" s="10"/>
      <c r="NCW2" s="10"/>
      <c r="NCX2" s="10"/>
      <c r="NCY2" s="10"/>
      <c r="NCZ2" s="10"/>
      <c r="NDA2" s="10"/>
      <c r="NDB2" s="10"/>
      <c r="NDC2" s="10"/>
      <c r="NDD2" s="10"/>
      <c r="NDE2" s="10"/>
      <c r="NDF2" s="10"/>
      <c r="NDG2" s="10"/>
      <c r="NDH2" s="10"/>
      <c r="NDI2" s="10"/>
      <c r="NDJ2" s="10"/>
      <c r="NDK2" s="10"/>
      <c r="NDL2" s="10"/>
      <c r="NDM2" s="10"/>
      <c r="NDN2" s="10"/>
      <c r="NDO2" s="10"/>
      <c r="NDP2" s="10"/>
      <c r="NDQ2" s="10"/>
      <c r="NDR2" s="10"/>
      <c r="NDS2" s="10"/>
      <c r="NDT2" s="10"/>
      <c r="NDU2" s="10"/>
      <c r="NDV2" s="10"/>
      <c r="NDW2" s="10"/>
      <c r="NDX2" s="10"/>
      <c r="NDY2" s="10"/>
      <c r="NDZ2" s="10"/>
      <c r="NEA2" s="10"/>
      <c r="NEB2" s="10"/>
      <c r="NEC2" s="10"/>
      <c r="NED2" s="10"/>
      <c r="NEE2" s="10"/>
      <c r="NEF2" s="10"/>
      <c r="NEG2" s="10"/>
      <c r="NEH2" s="10"/>
      <c r="NEI2" s="10"/>
      <c r="NEJ2" s="10"/>
      <c r="NEK2" s="10"/>
      <c r="NEL2" s="10"/>
      <c r="NEM2" s="10"/>
      <c r="NEN2" s="10"/>
      <c r="NEO2" s="10"/>
      <c r="NEP2" s="10"/>
      <c r="NEQ2" s="10"/>
      <c r="NER2" s="10"/>
      <c r="NES2" s="10"/>
      <c r="NET2" s="10"/>
      <c r="NEU2" s="10"/>
      <c r="NEV2" s="10"/>
      <c r="NEW2" s="10"/>
      <c r="NEX2" s="10"/>
      <c r="NEY2" s="10"/>
      <c r="NEZ2" s="10"/>
      <c r="NFA2" s="10"/>
      <c r="NFB2" s="10"/>
      <c r="NFC2" s="10"/>
      <c r="NFD2" s="10"/>
      <c r="NFE2" s="10"/>
      <c r="NFF2" s="10"/>
      <c r="NFG2" s="10"/>
      <c r="NFH2" s="10"/>
      <c r="NFI2" s="10"/>
      <c r="NFJ2" s="10"/>
      <c r="NFK2" s="10"/>
      <c r="NFL2" s="10"/>
      <c r="NFM2" s="10"/>
      <c r="NFN2" s="10"/>
      <c r="NFO2" s="10"/>
      <c r="NFP2" s="10"/>
      <c r="NFQ2" s="10"/>
      <c r="NFR2" s="10"/>
      <c r="NFS2" s="10"/>
      <c r="NFT2" s="10"/>
      <c r="NFU2" s="10"/>
      <c r="NFV2" s="10"/>
      <c r="NFW2" s="10"/>
      <c r="NFX2" s="10"/>
      <c r="NFY2" s="10"/>
      <c r="NFZ2" s="10"/>
      <c r="NGA2" s="10"/>
      <c r="NGB2" s="10"/>
      <c r="NGC2" s="10"/>
      <c r="NGD2" s="10"/>
      <c r="NGE2" s="10"/>
      <c r="NGF2" s="10"/>
      <c r="NGG2" s="10"/>
      <c r="NGH2" s="10"/>
      <c r="NGI2" s="10"/>
      <c r="NGJ2" s="10"/>
      <c r="NGK2" s="10"/>
      <c r="NGL2" s="10"/>
      <c r="NGM2" s="10"/>
      <c r="NGN2" s="10"/>
      <c r="NGO2" s="10"/>
      <c r="NGP2" s="10"/>
      <c r="NGQ2" s="10"/>
      <c r="NGR2" s="10"/>
      <c r="NGS2" s="10"/>
      <c r="NGT2" s="10"/>
      <c r="NGU2" s="10"/>
      <c r="NGV2" s="10"/>
      <c r="NGW2" s="10"/>
      <c r="NGX2" s="10"/>
      <c r="NGY2" s="10"/>
      <c r="NGZ2" s="10"/>
      <c r="NHA2" s="10"/>
      <c r="NHB2" s="10"/>
      <c r="NHC2" s="10"/>
      <c r="NHD2" s="10"/>
      <c r="NHE2" s="10"/>
      <c r="NHF2" s="10"/>
      <c r="NHG2" s="10"/>
      <c r="NHH2" s="10"/>
      <c r="NHI2" s="10"/>
      <c r="NHJ2" s="10"/>
      <c r="NHK2" s="10"/>
      <c r="NHL2" s="10"/>
      <c r="NHM2" s="10"/>
      <c r="NHN2" s="10"/>
      <c r="NHO2" s="10"/>
      <c r="NHP2" s="10"/>
      <c r="NHQ2" s="10"/>
      <c r="NHR2" s="10"/>
      <c r="NHS2" s="10"/>
      <c r="NHT2" s="10"/>
      <c r="NHU2" s="10"/>
      <c r="NHV2" s="10"/>
      <c r="NHW2" s="10"/>
      <c r="NHX2" s="10"/>
      <c r="NHY2" s="10"/>
      <c r="NHZ2" s="10"/>
      <c r="NIA2" s="10"/>
      <c r="NIB2" s="10"/>
      <c r="NIC2" s="10"/>
      <c r="NID2" s="10"/>
      <c r="NIE2" s="10"/>
      <c r="NIF2" s="10"/>
      <c r="NIG2" s="10"/>
      <c r="NIH2" s="10"/>
      <c r="NII2" s="10"/>
      <c r="NIJ2" s="10"/>
      <c r="NIK2" s="10"/>
      <c r="NIL2" s="10"/>
      <c r="NIM2" s="10"/>
      <c r="NIN2" s="10"/>
      <c r="NIO2" s="10"/>
      <c r="NIP2" s="10"/>
      <c r="NIQ2" s="10"/>
      <c r="NIR2" s="10"/>
      <c r="NIS2" s="10"/>
      <c r="NIT2" s="10"/>
      <c r="NIU2" s="10"/>
      <c r="NIV2" s="10"/>
      <c r="NIW2" s="10"/>
      <c r="NIX2" s="10"/>
      <c r="NIY2" s="10"/>
      <c r="NIZ2" s="10"/>
      <c r="NJA2" s="10"/>
      <c r="NJB2" s="10"/>
      <c r="NJC2" s="10"/>
      <c r="NJD2" s="10"/>
      <c r="NJE2" s="10"/>
      <c r="NJF2" s="10"/>
      <c r="NJG2" s="10"/>
      <c r="NJH2" s="10"/>
      <c r="NJI2" s="10"/>
      <c r="NJJ2" s="10"/>
      <c r="NJK2" s="10"/>
      <c r="NJL2" s="10"/>
      <c r="NJM2" s="10"/>
      <c r="NJN2" s="10"/>
      <c r="NJO2" s="10"/>
      <c r="NJP2" s="10"/>
      <c r="NJQ2" s="10"/>
      <c r="NJR2" s="10"/>
      <c r="NJS2" s="10"/>
      <c r="NJT2" s="10"/>
      <c r="NJU2" s="10"/>
      <c r="NJV2" s="10"/>
      <c r="NJW2" s="10"/>
      <c r="NJX2" s="10"/>
      <c r="NJY2" s="10"/>
      <c r="NJZ2" s="10"/>
      <c r="NKA2" s="10"/>
      <c r="NKB2" s="10"/>
      <c r="NKC2" s="10"/>
      <c r="NKD2" s="10"/>
      <c r="NKE2" s="10"/>
      <c r="NKF2" s="10"/>
      <c r="NKG2" s="10"/>
      <c r="NKH2" s="10"/>
      <c r="NKI2" s="10"/>
      <c r="NKJ2" s="10"/>
      <c r="NKK2" s="10"/>
      <c r="NKL2" s="10"/>
      <c r="NKM2" s="10"/>
      <c r="NKN2" s="10"/>
      <c r="NKO2" s="10"/>
      <c r="NKP2" s="10"/>
      <c r="NKQ2" s="10"/>
      <c r="NKR2" s="10"/>
      <c r="NKS2" s="10"/>
      <c r="NKT2" s="10"/>
      <c r="NKU2" s="10"/>
      <c r="NKV2" s="10"/>
      <c r="NKW2" s="10"/>
      <c r="NKX2" s="10"/>
      <c r="NKY2" s="10"/>
      <c r="NKZ2" s="10"/>
      <c r="NLA2" s="10"/>
      <c r="NLB2" s="10"/>
      <c r="NLC2" s="10"/>
      <c r="NLD2" s="10"/>
      <c r="NLE2" s="10"/>
      <c r="NLF2" s="10"/>
      <c r="NLG2" s="10"/>
      <c r="NLH2" s="10"/>
      <c r="NLI2" s="10"/>
      <c r="NLJ2" s="10"/>
      <c r="NLK2" s="10"/>
      <c r="NLL2" s="10"/>
      <c r="NLM2" s="10"/>
      <c r="NLN2" s="10"/>
      <c r="NLO2" s="10"/>
      <c r="NLP2" s="10"/>
      <c r="NLQ2" s="10"/>
      <c r="NLR2" s="10"/>
      <c r="NLS2" s="10"/>
      <c r="NLT2" s="10"/>
      <c r="NLU2" s="10"/>
      <c r="NLV2" s="10"/>
      <c r="NLW2" s="10"/>
      <c r="NLX2" s="10"/>
      <c r="NLY2" s="10"/>
      <c r="NLZ2" s="10"/>
      <c r="NMA2" s="10"/>
      <c r="NMB2" s="10"/>
      <c r="NMC2" s="10"/>
      <c r="NMD2" s="10"/>
      <c r="NME2" s="10"/>
      <c r="NMF2" s="10"/>
      <c r="NMG2" s="10"/>
      <c r="NMH2" s="10"/>
      <c r="NMI2" s="10"/>
      <c r="NMJ2" s="10"/>
      <c r="NMK2" s="10"/>
      <c r="NML2" s="10"/>
      <c r="NMM2" s="10"/>
      <c r="NMN2" s="10"/>
      <c r="NMO2" s="10"/>
      <c r="NMP2" s="10"/>
      <c r="NMQ2" s="10"/>
      <c r="NMR2" s="10"/>
      <c r="NMS2" s="10"/>
      <c r="NMT2" s="10"/>
      <c r="NMU2" s="10"/>
      <c r="NMV2" s="10"/>
      <c r="NMW2" s="10"/>
      <c r="NMX2" s="10"/>
      <c r="NMY2" s="10"/>
      <c r="NMZ2" s="10"/>
      <c r="NNA2" s="10"/>
      <c r="NNB2" s="10"/>
      <c r="NNC2" s="10"/>
      <c r="NND2" s="10"/>
      <c r="NNE2" s="10"/>
      <c r="NNF2" s="10"/>
      <c r="NNG2" s="10"/>
      <c r="NNH2" s="10"/>
      <c r="NNI2" s="10"/>
      <c r="NNJ2" s="10"/>
      <c r="NNK2" s="10"/>
      <c r="NNL2" s="10"/>
      <c r="NNM2" s="10"/>
      <c r="NNN2" s="10"/>
      <c r="NNO2" s="10"/>
      <c r="NNP2" s="10"/>
      <c r="NNQ2" s="10"/>
      <c r="NNR2" s="10"/>
      <c r="NNS2" s="10"/>
      <c r="NNT2" s="10"/>
      <c r="NNU2" s="10"/>
      <c r="NNV2" s="10"/>
      <c r="NNW2" s="10"/>
      <c r="NNX2" s="10"/>
      <c r="NNY2" s="10"/>
      <c r="NNZ2" s="10"/>
      <c r="NOA2" s="10"/>
      <c r="NOB2" s="10"/>
      <c r="NOC2" s="10"/>
      <c r="NOD2" s="10"/>
      <c r="NOE2" s="10"/>
      <c r="NOF2" s="10"/>
      <c r="NOG2" s="10"/>
      <c r="NOH2" s="10"/>
      <c r="NOI2" s="10"/>
      <c r="NOJ2" s="10"/>
      <c r="NOK2" s="10"/>
      <c r="NOL2" s="10"/>
      <c r="NOM2" s="10"/>
      <c r="NON2" s="10"/>
      <c r="NOO2" s="10"/>
      <c r="NOP2" s="10"/>
      <c r="NOQ2" s="10"/>
      <c r="NOR2" s="10"/>
      <c r="NOS2" s="10"/>
      <c r="NOT2" s="10"/>
      <c r="NOU2" s="10"/>
      <c r="NOV2" s="10"/>
      <c r="NOW2" s="10"/>
      <c r="NOX2" s="10"/>
      <c r="NOY2" s="10"/>
      <c r="NOZ2" s="10"/>
      <c r="NPA2" s="10"/>
      <c r="NPB2" s="10"/>
      <c r="NPC2" s="10"/>
      <c r="NPD2" s="10"/>
      <c r="NPE2" s="10"/>
      <c r="NPF2" s="10"/>
      <c r="NPG2" s="10"/>
      <c r="NPH2" s="10"/>
      <c r="NPI2" s="10"/>
      <c r="NPJ2" s="10"/>
      <c r="NPK2" s="10"/>
      <c r="NPL2" s="10"/>
      <c r="NPM2" s="10"/>
      <c r="NPN2" s="10"/>
      <c r="NPO2" s="10"/>
      <c r="NPP2" s="10"/>
      <c r="NPQ2" s="10"/>
      <c r="NPR2" s="10"/>
      <c r="NPS2" s="10"/>
      <c r="NPT2" s="10"/>
      <c r="NPU2" s="10"/>
      <c r="NPV2" s="10"/>
      <c r="NPW2" s="10"/>
      <c r="NPX2" s="10"/>
      <c r="NPY2" s="10"/>
      <c r="NPZ2" s="10"/>
      <c r="NQA2" s="10"/>
      <c r="NQB2" s="10"/>
      <c r="NQC2" s="10"/>
      <c r="NQD2" s="10"/>
      <c r="NQE2" s="10"/>
      <c r="NQF2" s="10"/>
      <c r="NQG2" s="10"/>
      <c r="NQH2" s="10"/>
      <c r="NQI2" s="10"/>
      <c r="NQJ2" s="10"/>
      <c r="NQK2" s="10"/>
      <c r="NQL2" s="10"/>
      <c r="NQM2" s="10"/>
      <c r="NQN2" s="10"/>
      <c r="NQO2" s="10"/>
      <c r="NQP2" s="10"/>
      <c r="NQQ2" s="10"/>
      <c r="NQR2" s="10"/>
      <c r="NQS2" s="10"/>
      <c r="NQT2" s="10"/>
      <c r="NQU2" s="10"/>
      <c r="NQV2" s="10"/>
      <c r="NQW2" s="10"/>
      <c r="NQX2" s="10"/>
      <c r="NQY2" s="10"/>
      <c r="NQZ2" s="10"/>
      <c r="NRA2" s="10"/>
      <c r="NRB2" s="10"/>
      <c r="NRC2" s="10"/>
      <c r="NRD2" s="10"/>
      <c r="NRE2" s="10"/>
      <c r="NRF2" s="10"/>
      <c r="NRG2" s="10"/>
      <c r="NRH2" s="10"/>
      <c r="NRI2" s="10"/>
      <c r="NRJ2" s="10"/>
      <c r="NRK2" s="10"/>
      <c r="NRL2" s="10"/>
      <c r="NRM2" s="10"/>
      <c r="NRN2" s="10"/>
      <c r="NRO2" s="10"/>
      <c r="NRP2" s="10"/>
      <c r="NRQ2" s="10"/>
      <c r="NRR2" s="10"/>
      <c r="NRS2" s="10"/>
      <c r="NRT2" s="10"/>
      <c r="NRU2" s="10"/>
      <c r="NRV2" s="10"/>
      <c r="NRW2" s="10"/>
      <c r="NRX2" s="10"/>
      <c r="NRY2" s="10"/>
      <c r="NRZ2" s="10"/>
      <c r="NSA2" s="10"/>
      <c r="NSB2" s="10"/>
      <c r="NSC2" s="10"/>
      <c r="NSD2" s="10"/>
      <c r="NSE2" s="10"/>
      <c r="NSF2" s="10"/>
      <c r="NSG2" s="10"/>
      <c r="NSH2" s="10"/>
      <c r="NSI2" s="10"/>
      <c r="NSJ2" s="10"/>
      <c r="NSK2" s="10"/>
      <c r="NSL2" s="10"/>
      <c r="NSM2" s="10"/>
      <c r="NSN2" s="10"/>
      <c r="NSO2" s="10"/>
      <c r="NSP2" s="10"/>
      <c r="NSQ2" s="10"/>
      <c r="NSR2" s="10"/>
      <c r="NSS2" s="10"/>
      <c r="NST2" s="10"/>
      <c r="NSU2" s="10"/>
      <c r="NSV2" s="10"/>
      <c r="NSW2" s="10"/>
      <c r="NSX2" s="10"/>
      <c r="NSY2" s="10"/>
      <c r="NSZ2" s="10"/>
      <c r="NTA2" s="10"/>
      <c r="NTB2" s="10"/>
      <c r="NTC2" s="10"/>
      <c r="NTD2" s="10"/>
      <c r="NTE2" s="10"/>
      <c r="NTF2" s="10"/>
      <c r="NTG2" s="10"/>
      <c r="NTH2" s="10"/>
      <c r="NTI2" s="10"/>
      <c r="NTJ2" s="10"/>
      <c r="NTK2" s="10"/>
      <c r="NTL2" s="10"/>
      <c r="NTM2" s="10"/>
      <c r="NTN2" s="10"/>
      <c r="NTO2" s="10"/>
      <c r="NTP2" s="10"/>
      <c r="NTQ2" s="10"/>
      <c r="NTR2" s="10"/>
      <c r="NTS2" s="10"/>
      <c r="NTT2" s="10"/>
      <c r="NTU2" s="10"/>
      <c r="NTV2" s="10"/>
      <c r="NTW2" s="10"/>
      <c r="NTX2" s="10"/>
      <c r="NTY2" s="10"/>
      <c r="NTZ2" s="10"/>
      <c r="NUA2" s="10"/>
      <c r="NUB2" s="10"/>
      <c r="NUC2" s="10"/>
      <c r="NUD2" s="10"/>
      <c r="NUE2" s="10"/>
      <c r="NUF2" s="10"/>
      <c r="NUG2" s="10"/>
      <c r="NUH2" s="10"/>
      <c r="NUI2" s="10"/>
      <c r="NUJ2" s="10"/>
      <c r="NUK2" s="10"/>
      <c r="NUL2" s="10"/>
      <c r="NUM2" s="10"/>
      <c r="NUN2" s="10"/>
      <c r="NUO2" s="10"/>
      <c r="NUP2" s="10"/>
      <c r="NUQ2" s="10"/>
      <c r="NUR2" s="10"/>
      <c r="NUS2" s="10"/>
      <c r="NUT2" s="10"/>
      <c r="NUU2" s="10"/>
      <c r="NUV2" s="10"/>
      <c r="NUW2" s="10"/>
      <c r="NUX2" s="10"/>
      <c r="NUY2" s="10"/>
      <c r="NUZ2" s="10"/>
      <c r="NVA2" s="10"/>
      <c r="NVB2" s="10"/>
      <c r="NVC2" s="10"/>
      <c r="NVD2" s="10"/>
      <c r="NVE2" s="10"/>
      <c r="NVF2" s="10"/>
      <c r="NVG2" s="10"/>
      <c r="NVH2" s="10"/>
      <c r="NVI2" s="10"/>
      <c r="NVJ2" s="10"/>
      <c r="NVK2" s="10"/>
      <c r="NVL2" s="10"/>
      <c r="NVM2" s="10"/>
      <c r="NVN2" s="10"/>
      <c r="NVO2" s="10"/>
      <c r="NVP2" s="10"/>
      <c r="NVQ2" s="10"/>
      <c r="NVR2" s="10"/>
      <c r="NVS2" s="10"/>
      <c r="NVT2" s="10"/>
      <c r="NVU2" s="10"/>
      <c r="NVV2" s="10"/>
      <c r="NVW2" s="10"/>
      <c r="NVX2" s="10"/>
      <c r="NVY2" s="10"/>
      <c r="NVZ2" s="10"/>
      <c r="NWA2" s="10"/>
      <c r="NWB2" s="10"/>
      <c r="NWC2" s="10"/>
      <c r="NWD2" s="10"/>
      <c r="NWE2" s="10"/>
      <c r="NWF2" s="10"/>
      <c r="NWG2" s="10"/>
      <c r="NWH2" s="10"/>
      <c r="NWI2" s="10"/>
      <c r="NWJ2" s="10"/>
      <c r="NWK2" s="10"/>
      <c r="NWL2" s="10"/>
      <c r="NWM2" s="10"/>
      <c r="NWN2" s="10"/>
      <c r="NWO2" s="10"/>
      <c r="NWP2" s="10"/>
      <c r="NWQ2" s="10"/>
      <c r="NWR2" s="10"/>
      <c r="NWS2" s="10"/>
      <c r="NWT2" s="10"/>
      <c r="NWU2" s="10"/>
      <c r="NWV2" s="10"/>
      <c r="NWW2" s="10"/>
      <c r="NWX2" s="10"/>
      <c r="NWY2" s="10"/>
      <c r="NWZ2" s="10"/>
      <c r="NXA2" s="10"/>
      <c r="NXB2" s="10"/>
      <c r="NXC2" s="10"/>
      <c r="NXD2" s="10"/>
      <c r="NXE2" s="10"/>
      <c r="NXF2" s="10"/>
      <c r="NXG2" s="10"/>
      <c r="NXH2" s="10"/>
      <c r="NXI2" s="10"/>
      <c r="NXJ2" s="10"/>
      <c r="NXK2" s="10"/>
      <c r="NXL2" s="10"/>
      <c r="NXM2" s="10"/>
      <c r="NXN2" s="10"/>
      <c r="NXO2" s="10"/>
      <c r="NXP2" s="10"/>
      <c r="NXQ2" s="10"/>
      <c r="NXR2" s="10"/>
      <c r="NXS2" s="10"/>
      <c r="NXT2" s="10"/>
      <c r="NXU2" s="10"/>
      <c r="NXV2" s="10"/>
      <c r="NXW2" s="10"/>
      <c r="NXX2" s="10"/>
      <c r="NXY2" s="10"/>
      <c r="NXZ2" s="10"/>
      <c r="NYA2" s="10"/>
      <c r="NYB2" s="10"/>
      <c r="NYC2" s="10"/>
      <c r="NYD2" s="10"/>
      <c r="NYE2" s="10"/>
      <c r="NYF2" s="10"/>
      <c r="NYG2" s="10"/>
      <c r="NYH2" s="10"/>
      <c r="NYI2" s="10"/>
      <c r="NYJ2" s="10"/>
      <c r="NYK2" s="10"/>
      <c r="NYL2" s="10"/>
      <c r="NYM2" s="10"/>
      <c r="NYN2" s="10"/>
      <c r="NYO2" s="10"/>
      <c r="NYP2" s="10"/>
      <c r="NYQ2" s="10"/>
      <c r="NYR2" s="10"/>
      <c r="NYS2" s="10"/>
      <c r="NYT2" s="10"/>
      <c r="NYU2" s="10"/>
      <c r="NYV2" s="10"/>
      <c r="NYW2" s="10"/>
      <c r="NYX2" s="10"/>
      <c r="NYY2" s="10"/>
      <c r="NYZ2" s="10"/>
      <c r="NZA2" s="10"/>
      <c r="NZB2" s="10"/>
      <c r="NZC2" s="10"/>
      <c r="NZD2" s="10"/>
      <c r="NZE2" s="10"/>
      <c r="NZF2" s="10"/>
      <c r="NZG2" s="10"/>
      <c r="NZH2" s="10"/>
      <c r="NZI2" s="10"/>
      <c r="NZJ2" s="10"/>
      <c r="NZK2" s="10"/>
      <c r="NZL2" s="10"/>
      <c r="NZM2" s="10"/>
      <c r="NZN2" s="10"/>
      <c r="NZO2" s="10"/>
      <c r="NZP2" s="10"/>
      <c r="NZQ2" s="10"/>
      <c r="NZR2" s="10"/>
      <c r="NZS2" s="10"/>
      <c r="NZT2" s="10"/>
      <c r="NZU2" s="10"/>
      <c r="NZV2" s="10"/>
      <c r="NZW2" s="10"/>
      <c r="NZX2" s="10"/>
      <c r="NZY2" s="10"/>
      <c r="NZZ2" s="10"/>
      <c r="OAA2" s="10"/>
      <c r="OAB2" s="10"/>
      <c r="OAC2" s="10"/>
      <c r="OAD2" s="10"/>
      <c r="OAE2" s="10"/>
      <c r="OAF2" s="10"/>
      <c r="OAG2" s="10"/>
      <c r="OAH2" s="10"/>
      <c r="OAI2" s="10"/>
      <c r="OAJ2" s="10"/>
      <c r="OAK2" s="10"/>
      <c r="OAL2" s="10"/>
      <c r="OAM2" s="10"/>
      <c r="OAN2" s="10"/>
      <c r="OAO2" s="10"/>
      <c r="OAP2" s="10"/>
      <c r="OAQ2" s="10"/>
      <c r="OAR2" s="10"/>
      <c r="OAS2" s="10"/>
      <c r="OAT2" s="10"/>
      <c r="OAU2" s="10"/>
      <c r="OAV2" s="10"/>
      <c r="OAW2" s="10"/>
      <c r="OAX2" s="10"/>
      <c r="OAY2" s="10"/>
      <c r="OAZ2" s="10"/>
      <c r="OBA2" s="10"/>
      <c r="OBB2" s="10"/>
      <c r="OBC2" s="10"/>
      <c r="OBD2" s="10"/>
      <c r="OBE2" s="10"/>
      <c r="OBF2" s="10"/>
      <c r="OBG2" s="10"/>
      <c r="OBH2" s="10"/>
      <c r="OBI2" s="10"/>
      <c r="OBJ2" s="10"/>
      <c r="OBK2" s="10"/>
      <c r="OBL2" s="10"/>
      <c r="OBM2" s="10"/>
      <c r="OBN2" s="10"/>
      <c r="OBO2" s="10"/>
      <c r="OBP2" s="10"/>
      <c r="OBQ2" s="10"/>
      <c r="OBR2" s="10"/>
      <c r="OBS2" s="10"/>
      <c r="OBT2" s="10"/>
      <c r="OBU2" s="10"/>
      <c r="OBV2" s="10"/>
      <c r="OBW2" s="10"/>
      <c r="OBX2" s="10"/>
      <c r="OBY2" s="10"/>
      <c r="OBZ2" s="10"/>
      <c r="OCA2" s="10"/>
      <c r="OCB2" s="10"/>
      <c r="OCC2" s="10"/>
      <c r="OCD2" s="10"/>
      <c r="OCE2" s="10"/>
      <c r="OCF2" s="10"/>
      <c r="OCG2" s="10"/>
      <c r="OCH2" s="10"/>
      <c r="OCI2" s="10"/>
      <c r="OCJ2" s="10"/>
      <c r="OCK2" s="10"/>
      <c r="OCL2" s="10"/>
      <c r="OCM2" s="10"/>
      <c r="OCN2" s="10"/>
      <c r="OCO2" s="10"/>
      <c r="OCP2" s="10"/>
      <c r="OCQ2" s="10"/>
      <c r="OCR2" s="10"/>
      <c r="OCS2" s="10"/>
      <c r="OCT2" s="10"/>
      <c r="OCU2" s="10"/>
      <c r="OCV2" s="10"/>
      <c r="OCW2" s="10"/>
      <c r="OCX2" s="10"/>
      <c r="OCY2" s="10"/>
      <c r="OCZ2" s="10"/>
      <c r="ODA2" s="10"/>
      <c r="ODB2" s="10"/>
      <c r="ODC2" s="10"/>
      <c r="ODD2" s="10"/>
      <c r="ODE2" s="10"/>
      <c r="ODF2" s="10"/>
      <c r="ODG2" s="10"/>
      <c r="ODH2" s="10"/>
      <c r="ODI2" s="10"/>
      <c r="ODJ2" s="10"/>
      <c r="ODK2" s="10"/>
      <c r="ODL2" s="10"/>
      <c r="ODM2" s="10"/>
      <c r="ODN2" s="10"/>
      <c r="ODO2" s="10"/>
      <c r="ODP2" s="10"/>
      <c r="ODQ2" s="10"/>
      <c r="ODR2" s="10"/>
      <c r="ODS2" s="10"/>
      <c r="ODT2" s="10"/>
      <c r="ODU2" s="10"/>
      <c r="ODV2" s="10"/>
      <c r="ODW2" s="10"/>
      <c r="ODX2" s="10"/>
      <c r="ODY2" s="10"/>
      <c r="ODZ2" s="10"/>
      <c r="OEA2" s="10"/>
      <c r="OEB2" s="10"/>
      <c r="OEC2" s="10"/>
      <c r="OED2" s="10"/>
      <c r="OEE2" s="10"/>
      <c r="OEF2" s="10"/>
      <c r="OEG2" s="10"/>
      <c r="OEH2" s="10"/>
      <c r="OEI2" s="10"/>
      <c r="OEJ2" s="10"/>
      <c r="OEK2" s="10"/>
      <c r="OEL2" s="10"/>
      <c r="OEM2" s="10"/>
      <c r="OEN2" s="10"/>
      <c r="OEO2" s="10"/>
      <c r="OEP2" s="10"/>
      <c r="OEQ2" s="10"/>
      <c r="OER2" s="10"/>
      <c r="OES2" s="10"/>
      <c r="OET2" s="10"/>
      <c r="OEU2" s="10"/>
      <c r="OEV2" s="10"/>
      <c r="OEW2" s="10"/>
      <c r="OEX2" s="10"/>
      <c r="OEY2" s="10"/>
      <c r="OEZ2" s="10"/>
      <c r="OFA2" s="10"/>
      <c r="OFB2" s="10"/>
      <c r="OFC2" s="10"/>
      <c r="OFD2" s="10"/>
      <c r="OFE2" s="10"/>
      <c r="OFF2" s="10"/>
      <c r="OFG2" s="10"/>
      <c r="OFH2" s="10"/>
      <c r="OFI2" s="10"/>
      <c r="OFJ2" s="10"/>
      <c r="OFK2" s="10"/>
      <c r="OFL2" s="10"/>
      <c r="OFM2" s="10"/>
      <c r="OFN2" s="10"/>
      <c r="OFO2" s="10"/>
      <c r="OFP2" s="10"/>
      <c r="OFQ2" s="10"/>
      <c r="OFR2" s="10"/>
      <c r="OFS2" s="10"/>
      <c r="OFT2" s="10"/>
      <c r="OFU2" s="10"/>
      <c r="OFV2" s="10"/>
      <c r="OFW2" s="10"/>
      <c r="OFX2" s="10"/>
      <c r="OFY2" s="10"/>
      <c r="OFZ2" s="10"/>
      <c r="OGA2" s="10"/>
      <c r="OGB2" s="10"/>
      <c r="OGC2" s="10"/>
      <c r="OGD2" s="10"/>
      <c r="OGE2" s="10"/>
      <c r="OGF2" s="10"/>
      <c r="OGG2" s="10"/>
      <c r="OGH2" s="10"/>
      <c r="OGI2" s="10"/>
      <c r="OGJ2" s="10"/>
      <c r="OGK2" s="10"/>
      <c r="OGL2" s="10"/>
      <c r="OGM2" s="10"/>
      <c r="OGN2" s="10"/>
      <c r="OGO2" s="10"/>
      <c r="OGP2" s="10"/>
      <c r="OGQ2" s="10"/>
      <c r="OGR2" s="10"/>
      <c r="OGS2" s="10"/>
      <c r="OGT2" s="10"/>
      <c r="OGU2" s="10"/>
      <c r="OGV2" s="10"/>
      <c r="OGW2" s="10"/>
      <c r="OGX2" s="10"/>
      <c r="OGY2" s="10"/>
      <c r="OGZ2" s="10"/>
      <c r="OHA2" s="10"/>
      <c r="OHB2" s="10"/>
      <c r="OHC2" s="10"/>
      <c r="OHD2" s="10"/>
      <c r="OHE2" s="10"/>
      <c r="OHF2" s="10"/>
      <c r="OHG2" s="10"/>
      <c r="OHH2" s="10"/>
      <c r="OHI2" s="10"/>
      <c r="OHJ2" s="10"/>
      <c r="OHK2" s="10"/>
      <c r="OHL2" s="10"/>
      <c r="OHM2" s="10"/>
      <c r="OHN2" s="10"/>
      <c r="OHO2" s="10"/>
      <c r="OHP2" s="10"/>
      <c r="OHQ2" s="10"/>
      <c r="OHR2" s="10"/>
      <c r="OHS2" s="10"/>
      <c r="OHT2" s="10"/>
      <c r="OHU2" s="10"/>
      <c r="OHV2" s="10"/>
      <c r="OHW2" s="10"/>
      <c r="OHX2" s="10"/>
      <c r="OHY2" s="10"/>
      <c r="OHZ2" s="10"/>
      <c r="OIA2" s="10"/>
      <c r="OIB2" s="10"/>
      <c r="OIC2" s="10"/>
      <c r="OID2" s="10"/>
      <c r="OIE2" s="10"/>
      <c r="OIF2" s="10"/>
      <c r="OIG2" s="10"/>
      <c r="OIH2" s="10"/>
      <c r="OII2" s="10"/>
      <c r="OIJ2" s="10"/>
      <c r="OIK2" s="10"/>
      <c r="OIL2" s="10"/>
      <c r="OIM2" s="10"/>
      <c r="OIN2" s="10"/>
      <c r="OIO2" s="10"/>
      <c r="OIP2" s="10"/>
      <c r="OIQ2" s="10"/>
      <c r="OIR2" s="10"/>
      <c r="OIS2" s="10"/>
      <c r="OIT2" s="10"/>
      <c r="OIU2" s="10"/>
      <c r="OIV2" s="10"/>
      <c r="OIW2" s="10"/>
      <c r="OIX2" s="10"/>
      <c r="OIY2" s="10"/>
      <c r="OIZ2" s="10"/>
      <c r="OJA2" s="10"/>
      <c r="OJB2" s="10"/>
      <c r="OJC2" s="10"/>
      <c r="OJD2" s="10"/>
      <c r="OJE2" s="10"/>
      <c r="OJF2" s="10"/>
      <c r="OJG2" s="10"/>
      <c r="OJH2" s="10"/>
      <c r="OJI2" s="10"/>
      <c r="OJJ2" s="10"/>
      <c r="OJK2" s="10"/>
      <c r="OJL2" s="10"/>
      <c r="OJM2" s="10"/>
      <c r="OJN2" s="10"/>
      <c r="OJO2" s="10"/>
      <c r="OJP2" s="10"/>
      <c r="OJQ2" s="10"/>
      <c r="OJR2" s="10"/>
      <c r="OJS2" s="10"/>
      <c r="OJT2" s="10"/>
      <c r="OJU2" s="10"/>
      <c r="OJV2" s="10"/>
      <c r="OJW2" s="10"/>
      <c r="OJX2" s="10"/>
      <c r="OJY2" s="10"/>
      <c r="OJZ2" s="10"/>
      <c r="OKA2" s="10"/>
      <c r="OKB2" s="10"/>
      <c r="OKC2" s="10"/>
      <c r="OKD2" s="10"/>
      <c r="OKE2" s="10"/>
      <c r="OKF2" s="10"/>
      <c r="OKG2" s="10"/>
      <c r="OKH2" s="10"/>
      <c r="OKI2" s="10"/>
      <c r="OKJ2" s="10"/>
      <c r="OKK2" s="10"/>
      <c r="OKL2" s="10"/>
      <c r="OKM2" s="10"/>
      <c r="OKN2" s="10"/>
      <c r="OKO2" s="10"/>
      <c r="OKP2" s="10"/>
      <c r="OKQ2" s="10"/>
      <c r="OKR2" s="10"/>
      <c r="OKS2" s="10"/>
      <c r="OKT2" s="10"/>
      <c r="OKU2" s="10"/>
      <c r="OKV2" s="10"/>
      <c r="OKW2" s="10"/>
      <c r="OKX2" s="10"/>
      <c r="OKY2" s="10"/>
      <c r="OKZ2" s="10"/>
      <c r="OLA2" s="10"/>
      <c r="OLB2" s="10"/>
      <c r="OLC2" s="10"/>
      <c r="OLD2" s="10"/>
      <c r="OLE2" s="10"/>
      <c r="OLF2" s="10"/>
      <c r="OLG2" s="10"/>
      <c r="OLH2" s="10"/>
      <c r="OLI2" s="10"/>
      <c r="OLJ2" s="10"/>
      <c r="OLK2" s="10"/>
      <c r="OLL2" s="10"/>
      <c r="OLM2" s="10"/>
      <c r="OLN2" s="10"/>
      <c r="OLO2" s="10"/>
      <c r="OLP2" s="10"/>
      <c r="OLQ2" s="10"/>
      <c r="OLR2" s="10"/>
      <c r="OLS2" s="10"/>
      <c r="OLT2" s="10"/>
      <c r="OLU2" s="10"/>
      <c r="OLV2" s="10"/>
      <c r="OLW2" s="10"/>
      <c r="OLX2" s="10"/>
      <c r="OLY2" s="10"/>
      <c r="OLZ2" s="10"/>
      <c r="OMA2" s="10"/>
      <c r="OMB2" s="10"/>
      <c r="OMC2" s="10"/>
      <c r="OMD2" s="10"/>
      <c r="OME2" s="10"/>
      <c r="OMF2" s="10"/>
      <c r="OMG2" s="10"/>
      <c r="OMH2" s="10"/>
      <c r="OMI2" s="10"/>
      <c r="OMJ2" s="10"/>
      <c r="OMK2" s="10"/>
      <c r="OML2" s="10"/>
      <c r="OMM2" s="10"/>
      <c r="OMN2" s="10"/>
      <c r="OMO2" s="10"/>
      <c r="OMP2" s="10"/>
      <c r="OMQ2" s="10"/>
      <c r="OMR2" s="10"/>
      <c r="OMS2" s="10"/>
      <c r="OMT2" s="10"/>
      <c r="OMU2" s="10"/>
      <c r="OMV2" s="10"/>
      <c r="OMW2" s="10"/>
      <c r="OMX2" s="10"/>
      <c r="OMY2" s="10"/>
      <c r="OMZ2" s="10"/>
      <c r="ONA2" s="10"/>
      <c r="ONB2" s="10"/>
      <c r="ONC2" s="10"/>
      <c r="OND2" s="10"/>
      <c r="ONE2" s="10"/>
      <c r="ONF2" s="10"/>
      <c r="ONG2" s="10"/>
      <c r="ONH2" s="10"/>
      <c r="ONI2" s="10"/>
      <c r="ONJ2" s="10"/>
      <c r="ONK2" s="10"/>
      <c r="ONL2" s="10"/>
      <c r="ONM2" s="10"/>
      <c r="ONN2" s="10"/>
      <c r="ONO2" s="10"/>
      <c r="ONP2" s="10"/>
      <c r="ONQ2" s="10"/>
      <c r="ONR2" s="10"/>
      <c r="ONS2" s="10"/>
      <c r="ONT2" s="10"/>
      <c r="ONU2" s="10"/>
      <c r="ONV2" s="10"/>
      <c r="ONW2" s="10"/>
      <c r="ONX2" s="10"/>
      <c r="ONY2" s="10"/>
      <c r="ONZ2" s="10"/>
      <c r="OOA2" s="10"/>
      <c r="OOB2" s="10"/>
      <c r="OOC2" s="10"/>
      <c r="OOD2" s="10"/>
      <c r="OOE2" s="10"/>
      <c r="OOF2" s="10"/>
      <c r="OOG2" s="10"/>
      <c r="OOH2" s="10"/>
      <c r="OOI2" s="10"/>
      <c r="OOJ2" s="10"/>
      <c r="OOK2" s="10"/>
      <c r="OOL2" s="10"/>
      <c r="OOM2" s="10"/>
      <c r="OON2" s="10"/>
      <c r="OOO2" s="10"/>
      <c r="OOP2" s="10"/>
      <c r="OOQ2" s="10"/>
      <c r="OOR2" s="10"/>
      <c r="OOS2" s="10"/>
      <c r="OOT2" s="10"/>
      <c r="OOU2" s="10"/>
      <c r="OOV2" s="10"/>
      <c r="OOW2" s="10"/>
      <c r="OOX2" s="10"/>
      <c r="OOY2" s="10"/>
      <c r="OOZ2" s="10"/>
      <c r="OPA2" s="10"/>
      <c r="OPB2" s="10"/>
      <c r="OPC2" s="10"/>
      <c r="OPD2" s="10"/>
      <c r="OPE2" s="10"/>
      <c r="OPF2" s="10"/>
      <c r="OPG2" s="10"/>
      <c r="OPH2" s="10"/>
      <c r="OPI2" s="10"/>
      <c r="OPJ2" s="10"/>
      <c r="OPK2" s="10"/>
      <c r="OPL2" s="10"/>
      <c r="OPM2" s="10"/>
      <c r="OPN2" s="10"/>
      <c r="OPO2" s="10"/>
      <c r="OPP2" s="10"/>
      <c r="OPQ2" s="10"/>
      <c r="OPR2" s="10"/>
      <c r="OPS2" s="10"/>
      <c r="OPT2" s="10"/>
      <c r="OPU2" s="10"/>
      <c r="OPV2" s="10"/>
      <c r="OPW2" s="10"/>
      <c r="OPX2" s="10"/>
      <c r="OPY2" s="10"/>
      <c r="OPZ2" s="10"/>
      <c r="OQA2" s="10"/>
      <c r="OQB2" s="10"/>
      <c r="OQC2" s="10"/>
      <c r="OQD2" s="10"/>
      <c r="OQE2" s="10"/>
      <c r="OQF2" s="10"/>
      <c r="OQG2" s="10"/>
      <c r="OQH2" s="10"/>
      <c r="OQI2" s="10"/>
      <c r="OQJ2" s="10"/>
      <c r="OQK2" s="10"/>
      <c r="OQL2" s="10"/>
      <c r="OQM2" s="10"/>
      <c r="OQN2" s="10"/>
      <c r="OQO2" s="10"/>
      <c r="OQP2" s="10"/>
      <c r="OQQ2" s="10"/>
      <c r="OQR2" s="10"/>
      <c r="OQS2" s="10"/>
      <c r="OQT2" s="10"/>
      <c r="OQU2" s="10"/>
      <c r="OQV2" s="10"/>
      <c r="OQW2" s="10"/>
      <c r="OQX2" s="10"/>
      <c r="OQY2" s="10"/>
      <c r="OQZ2" s="10"/>
      <c r="ORA2" s="10"/>
      <c r="ORB2" s="10"/>
      <c r="ORC2" s="10"/>
      <c r="ORD2" s="10"/>
      <c r="ORE2" s="10"/>
      <c r="ORF2" s="10"/>
      <c r="ORG2" s="10"/>
      <c r="ORH2" s="10"/>
      <c r="ORI2" s="10"/>
      <c r="ORJ2" s="10"/>
      <c r="ORK2" s="10"/>
      <c r="ORL2" s="10"/>
      <c r="ORM2" s="10"/>
      <c r="ORN2" s="10"/>
      <c r="ORO2" s="10"/>
      <c r="ORP2" s="10"/>
      <c r="ORQ2" s="10"/>
      <c r="ORR2" s="10"/>
      <c r="ORS2" s="10"/>
      <c r="ORT2" s="10"/>
      <c r="ORU2" s="10"/>
      <c r="ORV2" s="10"/>
      <c r="ORW2" s="10"/>
      <c r="ORX2" s="10"/>
      <c r="ORY2" s="10"/>
      <c r="ORZ2" s="10"/>
      <c r="OSA2" s="10"/>
      <c r="OSB2" s="10"/>
      <c r="OSC2" s="10"/>
      <c r="OSD2" s="10"/>
      <c r="OSE2" s="10"/>
      <c r="OSF2" s="10"/>
      <c r="OSG2" s="10"/>
      <c r="OSH2" s="10"/>
      <c r="OSI2" s="10"/>
      <c r="OSJ2" s="10"/>
      <c r="OSK2" s="10"/>
      <c r="OSL2" s="10"/>
      <c r="OSM2" s="10"/>
      <c r="OSN2" s="10"/>
      <c r="OSO2" s="10"/>
      <c r="OSP2" s="10"/>
      <c r="OSQ2" s="10"/>
      <c r="OSR2" s="10"/>
      <c r="OSS2" s="10"/>
      <c r="OST2" s="10"/>
      <c r="OSU2" s="10"/>
      <c r="OSV2" s="10"/>
      <c r="OSW2" s="10"/>
      <c r="OSX2" s="10"/>
      <c r="OSY2" s="10"/>
      <c r="OSZ2" s="10"/>
      <c r="OTA2" s="10"/>
      <c r="OTB2" s="10"/>
      <c r="OTC2" s="10"/>
      <c r="OTD2" s="10"/>
      <c r="OTE2" s="10"/>
      <c r="OTF2" s="10"/>
      <c r="OTG2" s="10"/>
      <c r="OTH2" s="10"/>
      <c r="OTI2" s="10"/>
      <c r="OTJ2" s="10"/>
      <c r="OTK2" s="10"/>
      <c r="OTL2" s="10"/>
      <c r="OTM2" s="10"/>
      <c r="OTN2" s="10"/>
      <c r="OTO2" s="10"/>
      <c r="OTP2" s="10"/>
      <c r="OTQ2" s="10"/>
      <c r="OTR2" s="10"/>
      <c r="OTS2" s="10"/>
      <c r="OTT2" s="10"/>
      <c r="OTU2" s="10"/>
      <c r="OTV2" s="10"/>
      <c r="OTW2" s="10"/>
      <c r="OTX2" s="10"/>
      <c r="OTY2" s="10"/>
      <c r="OTZ2" s="10"/>
      <c r="OUA2" s="10"/>
      <c r="OUB2" s="10"/>
      <c r="OUC2" s="10"/>
      <c r="OUD2" s="10"/>
      <c r="OUE2" s="10"/>
      <c r="OUF2" s="10"/>
      <c r="OUG2" s="10"/>
      <c r="OUH2" s="10"/>
      <c r="OUI2" s="10"/>
      <c r="OUJ2" s="10"/>
      <c r="OUK2" s="10"/>
      <c r="OUL2" s="10"/>
      <c r="OUM2" s="10"/>
      <c r="OUN2" s="10"/>
      <c r="OUO2" s="10"/>
      <c r="OUP2" s="10"/>
      <c r="OUQ2" s="10"/>
      <c r="OUR2" s="10"/>
      <c r="OUS2" s="10"/>
      <c r="OUT2" s="10"/>
      <c r="OUU2" s="10"/>
      <c r="OUV2" s="10"/>
      <c r="OUW2" s="10"/>
      <c r="OUX2" s="10"/>
      <c r="OUY2" s="10"/>
      <c r="OUZ2" s="10"/>
      <c r="OVA2" s="10"/>
      <c r="OVB2" s="10"/>
      <c r="OVC2" s="10"/>
      <c r="OVD2" s="10"/>
      <c r="OVE2" s="10"/>
      <c r="OVF2" s="10"/>
      <c r="OVG2" s="10"/>
      <c r="OVH2" s="10"/>
      <c r="OVI2" s="10"/>
      <c r="OVJ2" s="10"/>
      <c r="OVK2" s="10"/>
      <c r="OVL2" s="10"/>
      <c r="OVM2" s="10"/>
      <c r="OVN2" s="10"/>
      <c r="OVO2" s="10"/>
      <c r="OVP2" s="10"/>
      <c r="OVQ2" s="10"/>
      <c r="OVR2" s="10"/>
      <c r="OVS2" s="10"/>
      <c r="OVT2" s="10"/>
      <c r="OVU2" s="10"/>
      <c r="OVV2" s="10"/>
      <c r="OVW2" s="10"/>
      <c r="OVX2" s="10"/>
      <c r="OVY2" s="10"/>
      <c r="OVZ2" s="10"/>
      <c r="OWA2" s="10"/>
      <c r="OWB2" s="10"/>
      <c r="OWC2" s="10"/>
      <c r="OWD2" s="10"/>
      <c r="OWE2" s="10"/>
      <c r="OWF2" s="10"/>
      <c r="OWG2" s="10"/>
      <c r="OWH2" s="10"/>
      <c r="OWI2" s="10"/>
      <c r="OWJ2" s="10"/>
      <c r="OWK2" s="10"/>
      <c r="OWL2" s="10"/>
      <c r="OWM2" s="10"/>
      <c r="OWN2" s="10"/>
      <c r="OWO2" s="10"/>
      <c r="OWP2" s="10"/>
      <c r="OWQ2" s="10"/>
      <c r="OWR2" s="10"/>
      <c r="OWS2" s="10"/>
      <c r="OWT2" s="10"/>
      <c r="OWU2" s="10"/>
      <c r="OWV2" s="10"/>
      <c r="OWW2" s="10"/>
      <c r="OWX2" s="10"/>
      <c r="OWY2" s="10"/>
      <c r="OWZ2" s="10"/>
      <c r="OXA2" s="10"/>
      <c r="OXB2" s="10"/>
      <c r="OXC2" s="10"/>
      <c r="OXD2" s="10"/>
      <c r="OXE2" s="10"/>
      <c r="OXF2" s="10"/>
      <c r="OXG2" s="10"/>
      <c r="OXH2" s="10"/>
      <c r="OXI2" s="10"/>
      <c r="OXJ2" s="10"/>
      <c r="OXK2" s="10"/>
      <c r="OXL2" s="10"/>
      <c r="OXM2" s="10"/>
      <c r="OXN2" s="10"/>
      <c r="OXO2" s="10"/>
      <c r="OXP2" s="10"/>
      <c r="OXQ2" s="10"/>
      <c r="OXR2" s="10"/>
      <c r="OXS2" s="10"/>
      <c r="OXT2" s="10"/>
      <c r="OXU2" s="10"/>
      <c r="OXV2" s="10"/>
      <c r="OXW2" s="10"/>
      <c r="OXX2" s="10"/>
      <c r="OXY2" s="10"/>
      <c r="OXZ2" s="10"/>
      <c r="OYA2" s="10"/>
      <c r="OYB2" s="10"/>
      <c r="OYC2" s="10"/>
      <c r="OYD2" s="10"/>
      <c r="OYE2" s="10"/>
      <c r="OYF2" s="10"/>
      <c r="OYG2" s="10"/>
      <c r="OYH2" s="10"/>
      <c r="OYI2" s="10"/>
      <c r="OYJ2" s="10"/>
      <c r="OYK2" s="10"/>
      <c r="OYL2" s="10"/>
      <c r="OYM2" s="10"/>
      <c r="OYN2" s="10"/>
      <c r="OYO2" s="10"/>
      <c r="OYP2" s="10"/>
      <c r="OYQ2" s="10"/>
      <c r="OYR2" s="10"/>
      <c r="OYS2" s="10"/>
      <c r="OYT2" s="10"/>
      <c r="OYU2" s="10"/>
      <c r="OYV2" s="10"/>
      <c r="OYW2" s="10"/>
      <c r="OYX2" s="10"/>
      <c r="OYY2" s="10"/>
      <c r="OYZ2" s="10"/>
      <c r="OZA2" s="10"/>
      <c r="OZB2" s="10"/>
      <c r="OZC2" s="10"/>
      <c r="OZD2" s="10"/>
      <c r="OZE2" s="10"/>
      <c r="OZF2" s="10"/>
      <c r="OZG2" s="10"/>
      <c r="OZH2" s="10"/>
      <c r="OZI2" s="10"/>
      <c r="OZJ2" s="10"/>
      <c r="OZK2" s="10"/>
      <c r="OZL2" s="10"/>
      <c r="OZM2" s="10"/>
      <c r="OZN2" s="10"/>
      <c r="OZO2" s="10"/>
      <c r="OZP2" s="10"/>
      <c r="OZQ2" s="10"/>
      <c r="OZR2" s="10"/>
      <c r="OZS2" s="10"/>
      <c r="OZT2" s="10"/>
      <c r="OZU2" s="10"/>
      <c r="OZV2" s="10"/>
      <c r="OZW2" s="10"/>
      <c r="OZX2" s="10"/>
      <c r="OZY2" s="10"/>
      <c r="OZZ2" s="10"/>
      <c r="PAA2" s="10"/>
      <c r="PAB2" s="10"/>
      <c r="PAC2" s="10"/>
      <c r="PAD2" s="10"/>
      <c r="PAE2" s="10"/>
      <c r="PAF2" s="10"/>
      <c r="PAG2" s="10"/>
      <c r="PAH2" s="10"/>
      <c r="PAI2" s="10"/>
      <c r="PAJ2" s="10"/>
      <c r="PAK2" s="10"/>
      <c r="PAL2" s="10"/>
      <c r="PAM2" s="10"/>
      <c r="PAN2" s="10"/>
      <c r="PAO2" s="10"/>
      <c r="PAP2" s="10"/>
      <c r="PAQ2" s="10"/>
      <c r="PAR2" s="10"/>
      <c r="PAS2" s="10"/>
      <c r="PAT2" s="10"/>
      <c r="PAU2" s="10"/>
      <c r="PAV2" s="10"/>
      <c r="PAW2" s="10"/>
      <c r="PAX2" s="10"/>
      <c r="PAY2" s="10"/>
      <c r="PAZ2" s="10"/>
      <c r="PBA2" s="10"/>
      <c r="PBB2" s="10"/>
      <c r="PBC2" s="10"/>
      <c r="PBD2" s="10"/>
      <c r="PBE2" s="10"/>
      <c r="PBF2" s="10"/>
      <c r="PBG2" s="10"/>
      <c r="PBH2" s="10"/>
      <c r="PBI2" s="10"/>
      <c r="PBJ2" s="10"/>
      <c r="PBK2" s="10"/>
      <c r="PBL2" s="10"/>
      <c r="PBM2" s="10"/>
      <c r="PBN2" s="10"/>
      <c r="PBO2" s="10"/>
      <c r="PBP2" s="10"/>
      <c r="PBQ2" s="10"/>
      <c r="PBR2" s="10"/>
      <c r="PBS2" s="10"/>
      <c r="PBT2" s="10"/>
      <c r="PBU2" s="10"/>
      <c r="PBV2" s="10"/>
      <c r="PBW2" s="10"/>
      <c r="PBX2" s="10"/>
      <c r="PBY2" s="10"/>
      <c r="PBZ2" s="10"/>
      <c r="PCA2" s="10"/>
      <c r="PCB2" s="10"/>
      <c r="PCC2" s="10"/>
      <c r="PCD2" s="10"/>
      <c r="PCE2" s="10"/>
      <c r="PCF2" s="10"/>
      <c r="PCG2" s="10"/>
      <c r="PCH2" s="10"/>
      <c r="PCI2" s="10"/>
      <c r="PCJ2" s="10"/>
      <c r="PCK2" s="10"/>
      <c r="PCL2" s="10"/>
      <c r="PCM2" s="10"/>
      <c r="PCN2" s="10"/>
      <c r="PCO2" s="10"/>
      <c r="PCP2" s="10"/>
      <c r="PCQ2" s="10"/>
      <c r="PCR2" s="10"/>
      <c r="PCS2" s="10"/>
      <c r="PCT2" s="10"/>
      <c r="PCU2" s="10"/>
      <c r="PCV2" s="10"/>
      <c r="PCW2" s="10"/>
      <c r="PCX2" s="10"/>
      <c r="PCY2" s="10"/>
      <c r="PCZ2" s="10"/>
      <c r="PDA2" s="10"/>
      <c r="PDB2" s="10"/>
      <c r="PDC2" s="10"/>
      <c r="PDD2" s="10"/>
      <c r="PDE2" s="10"/>
      <c r="PDF2" s="10"/>
      <c r="PDG2" s="10"/>
      <c r="PDH2" s="10"/>
      <c r="PDI2" s="10"/>
      <c r="PDJ2" s="10"/>
      <c r="PDK2" s="10"/>
      <c r="PDL2" s="10"/>
      <c r="PDM2" s="10"/>
      <c r="PDN2" s="10"/>
      <c r="PDO2" s="10"/>
      <c r="PDP2" s="10"/>
      <c r="PDQ2" s="10"/>
      <c r="PDR2" s="10"/>
      <c r="PDS2" s="10"/>
      <c r="PDT2" s="10"/>
      <c r="PDU2" s="10"/>
      <c r="PDV2" s="10"/>
      <c r="PDW2" s="10"/>
      <c r="PDX2" s="10"/>
      <c r="PDY2" s="10"/>
      <c r="PDZ2" s="10"/>
      <c r="PEA2" s="10"/>
      <c r="PEB2" s="10"/>
      <c r="PEC2" s="10"/>
      <c r="PED2" s="10"/>
      <c r="PEE2" s="10"/>
      <c r="PEF2" s="10"/>
      <c r="PEG2" s="10"/>
      <c r="PEH2" s="10"/>
      <c r="PEI2" s="10"/>
      <c r="PEJ2" s="10"/>
      <c r="PEK2" s="10"/>
      <c r="PEL2" s="10"/>
      <c r="PEM2" s="10"/>
      <c r="PEN2" s="10"/>
      <c r="PEO2" s="10"/>
      <c r="PEP2" s="10"/>
      <c r="PEQ2" s="10"/>
      <c r="PER2" s="10"/>
      <c r="PES2" s="10"/>
      <c r="PET2" s="10"/>
      <c r="PEU2" s="10"/>
      <c r="PEV2" s="10"/>
      <c r="PEW2" s="10"/>
      <c r="PEX2" s="10"/>
      <c r="PEY2" s="10"/>
      <c r="PEZ2" s="10"/>
      <c r="PFA2" s="10"/>
      <c r="PFB2" s="10"/>
      <c r="PFC2" s="10"/>
      <c r="PFD2" s="10"/>
      <c r="PFE2" s="10"/>
      <c r="PFF2" s="10"/>
      <c r="PFG2" s="10"/>
      <c r="PFH2" s="10"/>
      <c r="PFI2" s="10"/>
      <c r="PFJ2" s="10"/>
      <c r="PFK2" s="10"/>
      <c r="PFL2" s="10"/>
      <c r="PFM2" s="10"/>
      <c r="PFN2" s="10"/>
      <c r="PFO2" s="10"/>
      <c r="PFP2" s="10"/>
      <c r="PFQ2" s="10"/>
      <c r="PFR2" s="10"/>
      <c r="PFS2" s="10"/>
      <c r="PFT2" s="10"/>
      <c r="PFU2" s="10"/>
      <c r="PFV2" s="10"/>
      <c r="PFW2" s="10"/>
      <c r="PFX2" s="10"/>
      <c r="PFY2" s="10"/>
      <c r="PFZ2" s="10"/>
      <c r="PGA2" s="10"/>
      <c r="PGB2" s="10"/>
      <c r="PGC2" s="10"/>
      <c r="PGD2" s="10"/>
      <c r="PGE2" s="10"/>
      <c r="PGF2" s="10"/>
      <c r="PGG2" s="10"/>
      <c r="PGH2" s="10"/>
      <c r="PGI2" s="10"/>
      <c r="PGJ2" s="10"/>
      <c r="PGK2" s="10"/>
      <c r="PGL2" s="10"/>
      <c r="PGM2" s="10"/>
      <c r="PGN2" s="10"/>
      <c r="PGO2" s="10"/>
      <c r="PGP2" s="10"/>
      <c r="PGQ2" s="10"/>
      <c r="PGR2" s="10"/>
      <c r="PGS2" s="10"/>
      <c r="PGT2" s="10"/>
      <c r="PGU2" s="10"/>
      <c r="PGV2" s="10"/>
      <c r="PGW2" s="10"/>
      <c r="PGX2" s="10"/>
      <c r="PGY2" s="10"/>
      <c r="PGZ2" s="10"/>
      <c r="PHA2" s="10"/>
      <c r="PHB2" s="10"/>
      <c r="PHC2" s="10"/>
      <c r="PHD2" s="10"/>
      <c r="PHE2" s="10"/>
      <c r="PHF2" s="10"/>
      <c r="PHG2" s="10"/>
      <c r="PHH2" s="10"/>
      <c r="PHI2" s="10"/>
      <c r="PHJ2" s="10"/>
      <c r="PHK2" s="10"/>
      <c r="PHL2" s="10"/>
      <c r="PHM2" s="10"/>
      <c r="PHN2" s="10"/>
      <c r="PHO2" s="10"/>
      <c r="PHP2" s="10"/>
      <c r="PHQ2" s="10"/>
      <c r="PHR2" s="10"/>
      <c r="PHS2" s="10"/>
      <c r="PHT2" s="10"/>
      <c r="PHU2" s="10"/>
      <c r="PHV2" s="10"/>
      <c r="PHW2" s="10"/>
      <c r="PHX2" s="10"/>
      <c r="PHY2" s="10"/>
      <c r="PHZ2" s="10"/>
      <c r="PIA2" s="10"/>
      <c r="PIB2" s="10"/>
      <c r="PIC2" s="10"/>
      <c r="PID2" s="10"/>
      <c r="PIE2" s="10"/>
      <c r="PIF2" s="10"/>
      <c r="PIG2" s="10"/>
      <c r="PIH2" s="10"/>
      <c r="PII2" s="10"/>
      <c r="PIJ2" s="10"/>
      <c r="PIK2" s="10"/>
      <c r="PIL2" s="10"/>
      <c r="PIM2" s="10"/>
      <c r="PIN2" s="10"/>
      <c r="PIO2" s="10"/>
      <c r="PIP2" s="10"/>
      <c r="PIQ2" s="10"/>
      <c r="PIR2" s="10"/>
      <c r="PIS2" s="10"/>
      <c r="PIT2" s="10"/>
      <c r="PIU2" s="10"/>
      <c r="PIV2" s="10"/>
      <c r="PIW2" s="10"/>
      <c r="PIX2" s="10"/>
      <c r="PIY2" s="10"/>
      <c r="PIZ2" s="10"/>
      <c r="PJA2" s="10"/>
      <c r="PJB2" s="10"/>
      <c r="PJC2" s="10"/>
      <c r="PJD2" s="10"/>
      <c r="PJE2" s="10"/>
      <c r="PJF2" s="10"/>
      <c r="PJG2" s="10"/>
      <c r="PJH2" s="10"/>
      <c r="PJI2" s="10"/>
      <c r="PJJ2" s="10"/>
      <c r="PJK2" s="10"/>
      <c r="PJL2" s="10"/>
      <c r="PJM2" s="10"/>
      <c r="PJN2" s="10"/>
      <c r="PJO2" s="10"/>
      <c r="PJP2" s="10"/>
      <c r="PJQ2" s="10"/>
      <c r="PJR2" s="10"/>
      <c r="PJS2" s="10"/>
      <c r="PJT2" s="10"/>
      <c r="PJU2" s="10"/>
      <c r="PJV2" s="10"/>
      <c r="PJW2" s="10"/>
      <c r="PJX2" s="10"/>
      <c r="PJY2" s="10"/>
      <c r="PJZ2" s="10"/>
      <c r="PKA2" s="10"/>
      <c r="PKB2" s="10"/>
      <c r="PKC2" s="10"/>
      <c r="PKD2" s="10"/>
      <c r="PKE2" s="10"/>
      <c r="PKF2" s="10"/>
      <c r="PKG2" s="10"/>
      <c r="PKH2" s="10"/>
      <c r="PKI2" s="10"/>
      <c r="PKJ2" s="10"/>
      <c r="PKK2" s="10"/>
      <c r="PKL2" s="10"/>
      <c r="PKM2" s="10"/>
      <c r="PKN2" s="10"/>
      <c r="PKO2" s="10"/>
      <c r="PKP2" s="10"/>
      <c r="PKQ2" s="10"/>
      <c r="PKR2" s="10"/>
      <c r="PKS2" s="10"/>
      <c r="PKT2" s="10"/>
      <c r="PKU2" s="10"/>
      <c r="PKV2" s="10"/>
      <c r="PKW2" s="10"/>
      <c r="PKX2" s="10"/>
      <c r="PKY2" s="10"/>
      <c r="PKZ2" s="10"/>
      <c r="PLA2" s="10"/>
      <c r="PLB2" s="10"/>
      <c r="PLC2" s="10"/>
      <c r="PLD2" s="10"/>
      <c r="PLE2" s="10"/>
      <c r="PLF2" s="10"/>
      <c r="PLG2" s="10"/>
      <c r="PLH2" s="10"/>
      <c r="PLI2" s="10"/>
      <c r="PLJ2" s="10"/>
      <c r="PLK2" s="10"/>
      <c r="PLL2" s="10"/>
      <c r="PLM2" s="10"/>
      <c r="PLN2" s="10"/>
      <c r="PLO2" s="10"/>
      <c r="PLP2" s="10"/>
      <c r="PLQ2" s="10"/>
      <c r="PLR2" s="10"/>
      <c r="PLS2" s="10"/>
      <c r="PLT2" s="10"/>
      <c r="PLU2" s="10"/>
      <c r="PLV2" s="10"/>
      <c r="PLW2" s="10"/>
      <c r="PLX2" s="10"/>
      <c r="PLY2" s="10"/>
      <c r="PLZ2" s="10"/>
      <c r="PMA2" s="10"/>
      <c r="PMB2" s="10"/>
      <c r="PMC2" s="10"/>
      <c r="PMD2" s="10"/>
      <c r="PME2" s="10"/>
      <c r="PMF2" s="10"/>
      <c r="PMG2" s="10"/>
      <c r="PMH2" s="10"/>
      <c r="PMI2" s="10"/>
      <c r="PMJ2" s="10"/>
      <c r="PMK2" s="10"/>
      <c r="PML2" s="10"/>
      <c r="PMM2" s="10"/>
      <c r="PMN2" s="10"/>
      <c r="PMO2" s="10"/>
      <c r="PMP2" s="10"/>
      <c r="PMQ2" s="10"/>
      <c r="PMR2" s="10"/>
      <c r="PMS2" s="10"/>
      <c r="PMT2" s="10"/>
      <c r="PMU2" s="10"/>
      <c r="PMV2" s="10"/>
      <c r="PMW2" s="10"/>
      <c r="PMX2" s="10"/>
      <c r="PMY2" s="10"/>
      <c r="PMZ2" s="10"/>
      <c r="PNA2" s="10"/>
      <c r="PNB2" s="10"/>
      <c r="PNC2" s="10"/>
      <c r="PND2" s="10"/>
      <c r="PNE2" s="10"/>
      <c r="PNF2" s="10"/>
      <c r="PNG2" s="10"/>
      <c r="PNH2" s="10"/>
      <c r="PNI2" s="10"/>
      <c r="PNJ2" s="10"/>
      <c r="PNK2" s="10"/>
      <c r="PNL2" s="10"/>
      <c r="PNM2" s="10"/>
      <c r="PNN2" s="10"/>
      <c r="PNO2" s="10"/>
      <c r="PNP2" s="10"/>
      <c r="PNQ2" s="10"/>
      <c r="PNR2" s="10"/>
      <c r="PNS2" s="10"/>
      <c r="PNT2" s="10"/>
      <c r="PNU2" s="10"/>
      <c r="PNV2" s="10"/>
      <c r="PNW2" s="10"/>
      <c r="PNX2" s="10"/>
      <c r="PNY2" s="10"/>
      <c r="PNZ2" s="10"/>
      <c r="POA2" s="10"/>
      <c r="POB2" s="10"/>
      <c r="POC2" s="10"/>
      <c r="POD2" s="10"/>
      <c r="POE2" s="10"/>
      <c r="POF2" s="10"/>
      <c r="POG2" s="10"/>
      <c r="POH2" s="10"/>
      <c r="POI2" s="10"/>
      <c r="POJ2" s="10"/>
      <c r="POK2" s="10"/>
      <c r="POL2" s="10"/>
      <c r="POM2" s="10"/>
      <c r="PON2" s="10"/>
      <c r="POO2" s="10"/>
      <c r="POP2" s="10"/>
      <c r="POQ2" s="10"/>
      <c r="POR2" s="10"/>
      <c r="POS2" s="10"/>
      <c r="POT2" s="10"/>
      <c r="POU2" s="10"/>
      <c r="POV2" s="10"/>
      <c r="POW2" s="10"/>
      <c r="POX2" s="10"/>
      <c r="POY2" s="10"/>
      <c r="POZ2" s="10"/>
      <c r="PPA2" s="10"/>
      <c r="PPB2" s="10"/>
      <c r="PPC2" s="10"/>
      <c r="PPD2" s="10"/>
      <c r="PPE2" s="10"/>
      <c r="PPF2" s="10"/>
      <c r="PPG2" s="10"/>
      <c r="PPH2" s="10"/>
      <c r="PPI2" s="10"/>
      <c r="PPJ2" s="10"/>
      <c r="PPK2" s="10"/>
      <c r="PPL2" s="10"/>
      <c r="PPM2" s="10"/>
      <c r="PPN2" s="10"/>
      <c r="PPO2" s="10"/>
      <c r="PPP2" s="10"/>
      <c r="PPQ2" s="10"/>
      <c r="PPR2" s="10"/>
      <c r="PPS2" s="10"/>
      <c r="PPT2" s="10"/>
      <c r="PPU2" s="10"/>
      <c r="PPV2" s="10"/>
      <c r="PPW2" s="10"/>
      <c r="PPX2" s="10"/>
      <c r="PPY2" s="10"/>
      <c r="PPZ2" s="10"/>
      <c r="PQA2" s="10"/>
      <c r="PQB2" s="10"/>
      <c r="PQC2" s="10"/>
      <c r="PQD2" s="10"/>
      <c r="PQE2" s="10"/>
      <c r="PQF2" s="10"/>
      <c r="PQG2" s="10"/>
      <c r="PQH2" s="10"/>
      <c r="PQI2" s="10"/>
      <c r="PQJ2" s="10"/>
      <c r="PQK2" s="10"/>
      <c r="PQL2" s="10"/>
      <c r="PQM2" s="10"/>
      <c r="PQN2" s="10"/>
      <c r="PQO2" s="10"/>
      <c r="PQP2" s="10"/>
      <c r="PQQ2" s="10"/>
      <c r="PQR2" s="10"/>
      <c r="PQS2" s="10"/>
      <c r="PQT2" s="10"/>
      <c r="PQU2" s="10"/>
      <c r="PQV2" s="10"/>
      <c r="PQW2" s="10"/>
      <c r="PQX2" s="10"/>
      <c r="PQY2" s="10"/>
      <c r="PQZ2" s="10"/>
      <c r="PRA2" s="10"/>
      <c r="PRB2" s="10"/>
      <c r="PRC2" s="10"/>
      <c r="PRD2" s="10"/>
      <c r="PRE2" s="10"/>
      <c r="PRF2" s="10"/>
      <c r="PRG2" s="10"/>
      <c r="PRH2" s="10"/>
      <c r="PRI2" s="10"/>
      <c r="PRJ2" s="10"/>
      <c r="PRK2" s="10"/>
      <c r="PRL2" s="10"/>
      <c r="PRM2" s="10"/>
      <c r="PRN2" s="10"/>
      <c r="PRO2" s="10"/>
      <c r="PRP2" s="10"/>
      <c r="PRQ2" s="10"/>
      <c r="PRR2" s="10"/>
      <c r="PRS2" s="10"/>
      <c r="PRT2" s="10"/>
      <c r="PRU2" s="10"/>
      <c r="PRV2" s="10"/>
      <c r="PRW2" s="10"/>
      <c r="PRX2" s="10"/>
      <c r="PRY2" s="10"/>
      <c r="PRZ2" s="10"/>
      <c r="PSA2" s="10"/>
      <c r="PSB2" s="10"/>
      <c r="PSC2" s="10"/>
      <c r="PSD2" s="10"/>
      <c r="PSE2" s="10"/>
      <c r="PSF2" s="10"/>
      <c r="PSG2" s="10"/>
      <c r="PSH2" s="10"/>
      <c r="PSI2" s="10"/>
      <c r="PSJ2" s="10"/>
      <c r="PSK2" s="10"/>
      <c r="PSL2" s="10"/>
      <c r="PSM2" s="10"/>
      <c r="PSN2" s="10"/>
      <c r="PSO2" s="10"/>
      <c r="PSP2" s="10"/>
      <c r="PSQ2" s="10"/>
      <c r="PSR2" s="10"/>
      <c r="PSS2" s="10"/>
      <c r="PST2" s="10"/>
      <c r="PSU2" s="10"/>
      <c r="PSV2" s="10"/>
      <c r="PSW2" s="10"/>
      <c r="PSX2" s="10"/>
      <c r="PSY2" s="10"/>
      <c r="PSZ2" s="10"/>
      <c r="PTA2" s="10"/>
      <c r="PTB2" s="10"/>
      <c r="PTC2" s="10"/>
      <c r="PTD2" s="10"/>
      <c r="PTE2" s="10"/>
      <c r="PTF2" s="10"/>
      <c r="PTG2" s="10"/>
      <c r="PTH2" s="10"/>
      <c r="PTI2" s="10"/>
      <c r="PTJ2" s="10"/>
      <c r="PTK2" s="10"/>
      <c r="PTL2" s="10"/>
      <c r="PTM2" s="10"/>
      <c r="PTN2" s="10"/>
      <c r="PTO2" s="10"/>
      <c r="PTP2" s="10"/>
      <c r="PTQ2" s="10"/>
      <c r="PTR2" s="10"/>
      <c r="PTS2" s="10"/>
      <c r="PTT2" s="10"/>
      <c r="PTU2" s="10"/>
      <c r="PTV2" s="10"/>
      <c r="PTW2" s="10"/>
      <c r="PTX2" s="10"/>
      <c r="PTY2" s="10"/>
      <c r="PTZ2" s="10"/>
      <c r="PUA2" s="10"/>
      <c r="PUB2" s="10"/>
      <c r="PUC2" s="10"/>
      <c r="PUD2" s="10"/>
      <c r="PUE2" s="10"/>
      <c r="PUF2" s="10"/>
      <c r="PUG2" s="10"/>
      <c r="PUH2" s="10"/>
      <c r="PUI2" s="10"/>
      <c r="PUJ2" s="10"/>
      <c r="PUK2" s="10"/>
      <c r="PUL2" s="10"/>
      <c r="PUM2" s="10"/>
      <c r="PUN2" s="10"/>
      <c r="PUO2" s="10"/>
      <c r="PUP2" s="10"/>
      <c r="PUQ2" s="10"/>
      <c r="PUR2" s="10"/>
      <c r="PUS2" s="10"/>
      <c r="PUT2" s="10"/>
      <c r="PUU2" s="10"/>
      <c r="PUV2" s="10"/>
      <c r="PUW2" s="10"/>
      <c r="PUX2" s="10"/>
      <c r="PUY2" s="10"/>
      <c r="PUZ2" s="10"/>
      <c r="PVA2" s="10"/>
      <c r="PVB2" s="10"/>
      <c r="PVC2" s="10"/>
      <c r="PVD2" s="10"/>
      <c r="PVE2" s="10"/>
      <c r="PVF2" s="10"/>
      <c r="PVG2" s="10"/>
      <c r="PVH2" s="10"/>
      <c r="PVI2" s="10"/>
      <c r="PVJ2" s="10"/>
      <c r="PVK2" s="10"/>
      <c r="PVL2" s="10"/>
      <c r="PVM2" s="10"/>
      <c r="PVN2" s="10"/>
      <c r="PVO2" s="10"/>
      <c r="PVP2" s="10"/>
      <c r="PVQ2" s="10"/>
      <c r="PVR2" s="10"/>
      <c r="PVS2" s="10"/>
      <c r="PVT2" s="10"/>
      <c r="PVU2" s="10"/>
      <c r="PVV2" s="10"/>
      <c r="PVW2" s="10"/>
      <c r="PVX2" s="10"/>
      <c r="PVY2" s="10"/>
      <c r="PVZ2" s="10"/>
      <c r="PWA2" s="10"/>
      <c r="PWB2" s="10"/>
      <c r="PWC2" s="10"/>
      <c r="PWD2" s="10"/>
      <c r="PWE2" s="10"/>
      <c r="PWF2" s="10"/>
      <c r="PWG2" s="10"/>
      <c r="PWH2" s="10"/>
      <c r="PWI2" s="10"/>
      <c r="PWJ2" s="10"/>
      <c r="PWK2" s="10"/>
      <c r="PWL2" s="10"/>
      <c r="PWM2" s="10"/>
      <c r="PWN2" s="10"/>
      <c r="PWO2" s="10"/>
      <c r="PWP2" s="10"/>
      <c r="PWQ2" s="10"/>
      <c r="PWR2" s="10"/>
      <c r="PWS2" s="10"/>
      <c r="PWT2" s="10"/>
      <c r="PWU2" s="10"/>
      <c r="PWV2" s="10"/>
      <c r="PWW2" s="10"/>
      <c r="PWX2" s="10"/>
      <c r="PWY2" s="10"/>
      <c r="PWZ2" s="10"/>
      <c r="PXA2" s="10"/>
      <c r="PXB2" s="10"/>
      <c r="PXC2" s="10"/>
      <c r="PXD2" s="10"/>
      <c r="PXE2" s="10"/>
      <c r="PXF2" s="10"/>
      <c r="PXG2" s="10"/>
      <c r="PXH2" s="10"/>
      <c r="PXI2" s="10"/>
      <c r="PXJ2" s="10"/>
      <c r="PXK2" s="10"/>
      <c r="PXL2" s="10"/>
      <c r="PXM2" s="10"/>
      <c r="PXN2" s="10"/>
      <c r="PXO2" s="10"/>
      <c r="PXP2" s="10"/>
      <c r="PXQ2" s="10"/>
      <c r="PXR2" s="10"/>
      <c r="PXS2" s="10"/>
      <c r="PXT2" s="10"/>
      <c r="PXU2" s="10"/>
      <c r="PXV2" s="10"/>
      <c r="PXW2" s="10"/>
      <c r="PXX2" s="10"/>
      <c r="PXY2" s="10"/>
      <c r="PXZ2" s="10"/>
      <c r="PYA2" s="10"/>
      <c r="PYB2" s="10"/>
      <c r="PYC2" s="10"/>
      <c r="PYD2" s="10"/>
      <c r="PYE2" s="10"/>
      <c r="PYF2" s="10"/>
      <c r="PYG2" s="10"/>
      <c r="PYH2" s="10"/>
      <c r="PYI2" s="10"/>
      <c r="PYJ2" s="10"/>
      <c r="PYK2" s="10"/>
      <c r="PYL2" s="10"/>
      <c r="PYM2" s="10"/>
      <c r="PYN2" s="10"/>
      <c r="PYO2" s="10"/>
      <c r="PYP2" s="10"/>
      <c r="PYQ2" s="10"/>
      <c r="PYR2" s="10"/>
      <c r="PYS2" s="10"/>
      <c r="PYT2" s="10"/>
      <c r="PYU2" s="10"/>
      <c r="PYV2" s="10"/>
      <c r="PYW2" s="10"/>
      <c r="PYX2" s="10"/>
      <c r="PYY2" s="10"/>
      <c r="PYZ2" s="10"/>
      <c r="PZA2" s="10"/>
      <c r="PZB2" s="10"/>
      <c r="PZC2" s="10"/>
      <c r="PZD2" s="10"/>
      <c r="PZE2" s="10"/>
      <c r="PZF2" s="10"/>
      <c r="PZG2" s="10"/>
      <c r="PZH2" s="10"/>
      <c r="PZI2" s="10"/>
      <c r="PZJ2" s="10"/>
      <c r="PZK2" s="10"/>
      <c r="PZL2" s="10"/>
      <c r="PZM2" s="10"/>
      <c r="PZN2" s="10"/>
      <c r="PZO2" s="10"/>
      <c r="PZP2" s="10"/>
      <c r="PZQ2" s="10"/>
      <c r="PZR2" s="10"/>
      <c r="PZS2" s="10"/>
      <c r="PZT2" s="10"/>
      <c r="PZU2" s="10"/>
      <c r="PZV2" s="10"/>
      <c r="PZW2" s="10"/>
      <c r="PZX2" s="10"/>
      <c r="PZY2" s="10"/>
      <c r="PZZ2" s="10"/>
      <c r="QAA2" s="10"/>
      <c r="QAB2" s="10"/>
      <c r="QAC2" s="10"/>
      <c r="QAD2" s="10"/>
      <c r="QAE2" s="10"/>
      <c r="QAF2" s="10"/>
      <c r="QAG2" s="10"/>
      <c r="QAH2" s="10"/>
      <c r="QAI2" s="10"/>
      <c r="QAJ2" s="10"/>
      <c r="QAK2" s="10"/>
      <c r="QAL2" s="10"/>
      <c r="QAM2" s="10"/>
      <c r="QAN2" s="10"/>
      <c r="QAO2" s="10"/>
      <c r="QAP2" s="10"/>
      <c r="QAQ2" s="10"/>
      <c r="QAR2" s="10"/>
      <c r="QAS2" s="10"/>
      <c r="QAT2" s="10"/>
      <c r="QAU2" s="10"/>
      <c r="QAV2" s="10"/>
      <c r="QAW2" s="10"/>
      <c r="QAX2" s="10"/>
      <c r="QAY2" s="10"/>
      <c r="QAZ2" s="10"/>
      <c r="QBA2" s="10"/>
      <c r="QBB2" s="10"/>
      <c r="QBC2" s="10"/>
      <c r="QBD2" s="10"/>
      <c r="QBE2" s="10"/>
      <c r="QBF2" s="10"/>
      <c r="QBG2" s="10"/>
      <c r="QBH2" s="10"/>
      <c r="QBI2" s="10"/>
      <c r="QBJ2" s="10"/>
      <c r="QBK2" s="10"/>
      <c r="QBL2" s="10"/>
      <c r="QBM2" s="10"/>
      <c r="QBN2" s="10"/>
      <c r="QBO2" s="10"/>
      <c r="QBP2" s="10"/>
      <c r="QBQ2" s="10"/>
      <c r="QBR2" s="10"/>
      <c r="QBS2" s="10"/>
      <c r="QBT2" s="10"/>
      <c r="QBU2" s="10"/>
      <c r="QBV2" s="10"/>
      <c r="QBW2" s="10"/>
      <c r="QBX2" s="10"/>
      <c r="QBY2" s="10"/>
      <c r="QBZ2" s="10"/>
      <c r="QCA2" s="10"/>
      <c r="QCB2" s="10"/>
      <c r="QCC2" s="10"/>
      <c r="QCD2" s="10"/>
      <c r="QCE2" s="10"/>
      <c r="QCF2" s="10"/>
      <c r="QCG2" s="10"/>
      <c r="QCH2" s="10"/>
      <c r="QCI2" s="10"/>
      <c r="QCJ2" s="10"/>
      <c r="QCK2" s="10"/>
      <c r="QCL2" s="10"/>
      <c r="QCM2" s="10"/>
      <c r="QCN2" s="10"/>
      <c r="QCO2" s="10"/>
      <c r="QCP2" s="10"/>
      <c r="QCQ2" s="10"/>
      <c r="QCR2" s="10"/>
      <c r="QCS2" s="10"/>
      <c r="QCT2" s="10"/>
      <c r="QCU2" s="10"/>
      <c r="QCV2" s="10"/>
      <c r="QCW2" s="10"/>
      <c r="QCX2" s="10"/>
      <c r="QCY2" s="10"/>
      <c r="QCZ2" s="10"/>
      <c r="QDA2" s="10"/>
      <c r="QDB2" s="10"/>
      <c r="QDC2" s="10"/>
      <c r="QDD2" s="10"/>
      <c r="QDE2" s="10"/>
      <c r="QDF2" s="10"/>
      <c r="QDG2" s="10"/>
      <c r="QDH2" s="10"/>
      <c r="QDI2" s="10"/>
      <c r="QDJ2" s="10"/>
      <c r="QDK2" s="10"/>
      <c r="QDL2" s="10"/>
      <c r="QDM2" s="10"/>
      <c r="QDN2" s="10"/>
      <c r="QDO2" s="10"/>
      <c r="QDP2" s="10"/>
      <c r="QDQ2" s="10"/>
      <c r="QDR2" s="10"/>
      <c r="QDS2" s="10"/>
      <c r="QDT2" s="10"/>
      <c r="QDU2" s="10"/>
      <c r="QDV2" s="10"/>
      <c r="QDW2" s="10"/>
      <c r="QDX2" s="10"/>
      <c r="QDY2" s="10"/>
      <c r="QDZ2" s="10"/>
      <c r="QEA2" s="10"/>
      <c r="QEB2" s="10"/>
      <c r="QEC2" s="10"/>
      <c r="QED2" s="10"/>
      <c r="QEE2" s="10"/>
      <c r="QEF2" s="10"/>
      <c r="QEG2" s="10"/>
      <c r="QEH2" s="10"/>
      <c r="QEI2" s="10"/>
      <c r="QEJ2" s="10"/>
      <c r="QEK2" s="10"/>
      <c r="QEL2" s="10"/>
      <c r="QEM2" s="10"/>
      <c r="QEN2" s="10"/>
      <c r="QEO2" s="10"/>
      <c r="QEP2" s="10"/>
      <c r="QEQ2" s="10"/>
      <c r="QER2" s="10"/>
      <c r="QES2" s="10"/>
      <c r="QET2" s="10"/>
      <c r="QEU2" s="10"/>
      <c r="QEV2" s="10"/>
      <c r="QEW2" s="10"/>
      <c r="QEX2" s="10"/>
      <c r="QEY2" s="10"/>
      <c r="QEZ2" s="10"/>
      <c r="QFA2" s="10"/>
      <c r="QFB2" s="10"/>
      <c r="QFC2" s="10"/>
      <c r="QFD2" s="10"/>
      <c r="QFE2" s="10"/>
      <c r="QFF2" s="10"/>
      <c r="QFG2" s="10"/>
      <c r="QFH2" s="10"/>
      <c r="QFI2" s="10"/>
      <c r="QFJ2" s="10"/>
      <c r="QFK2" s="10"/>
      <c r="QFL2" s="10"/>
      <c r="QFM2" s="10"/>
      <c r="QFN2" s="10"/>
      <c r="QFO2" s="10"/>
      <c r="QFP2" s="10"/>
      <c r="QFQ2" s="10"/>
      <c r="QFR2" s="10"/>
      <c r="QFS2" s="10"/>
      <c r="QFT2" s="10"/>
      <c r="QFU2" s="10"/>
      <c r="QFV2" s="10"/>
      <c r="QFW2" s="10"/>
      <c r="QFX2" s="10"/>
      <c r="QFY2" s="10"/>
      <c r="QFZ2" s="10"/>
      <c r="QGA2" s="10"/>
      <c r="QGB2" s="10"/>
      <c r="QGC2" s="10"/>
      <c r="QGD2" s="10"/>
      <c r="QGE2" s="10"/>
      <c r="QGF2" s="10"/>
      <c r="QGG2" s="10"/>
      <c r="QGH2" s="10"/>
      <c r="QGI2" s="10"/>
      <c r="QGJ2" s="10"/>
      <c r="QGK2" s="10"/>
      <c r="QGL2" s="10"/>
      <c r="QGM2" s="10"/>
      <c r="QGN2" s="10"/>
      <c r="QGO2" s="10"/>
      <c r="QGP2" s="10"/>
      <c r="QGQ2" s="10"/>
      <c r="QGR2" s="10"/>
      <c r="QGS2" s="10"/>
      <c r="QGT2" s="10"/>
      <c r="QGU2" s="10"/>
      <c r="QGV2" s="10"/>
      <c r="QGW2" s="10"/>
      <c r="QGX2" s="10"/>
      <c r="QGY2" s="10"/>
      <c r="QGZ2" s="10"/>
      <c r="QHA2" s="10"/>
      <c r="QHB2" s="10"/>
      <c r="QHC2" s="10"/>
      <c r="QHD2" s="10"/>
      <c r="QHE2" s="10"/>
      <c r="QHF2" s="10"/>
      <c r="QHG2" s="10"/>
      <c r="QHH2" s="10"/>
      <c r="QHI2" s="10"/>
      <c r="QHJ2" s="10"/>
      <c r="QHK2" s="10"/>
      <c r="QHL2" s="10"/>
      <c r="QHM2" s="10"/>
      <c r="QHN2" s="10"/>
      <c r="QHO2" s="10"/>
      <c r="QHP2" s="10"/>
      <c r="QHQ2" s="10"/>
      <c r="QHR2" s="10"/>
      <c r="QHS2" s="10"/>
      <c r="QHT2" s="10"/>
      <c r="QHU2" s="10"/>
      <c r="QHV2" s="10"/>
      <c r="QHW2" s="10"/>
      <c r="QHX2" s="10"/>
      <c r="QHY2" s="10"/>
      <c r="QHZ2" s="10"/>
      <c r="QIA2" s="10"/>
      <c r="QIB2" s="10"/>
      <c r="QIC2" s="10"/>
      <c r="QID2" s="10"/>
      <c r="QIE2" s="10"/>
      <c r="QIF2" s="10"/>
      <c r="QIG2" s="10"/>
      <c r="QIH2" s="10"/>
      <c r="QII2" s="10"/>
      <c r="QIJ2" s="10"/>
      <c r="QIK2" s="10"/>
      <c r="QIL2" s="10"/>
      <c r="QIM2" s="10"/>
      <c r="QIN2" s="10"/>
      <c r="QIO2" s="10"/>
      <c r="QIP2" s="10"/>
      <c r="QIQ2" s="10"/>
      <c r="QIR2" s="10"/>
      <c r="QIS2" s="10"/>
      <c r="QIT2" s="10"/>
      <c r="QIU2" s="10"/>
      <c r="QIV2" s="10"/>
      <c r="QIW2" s="10"/>
      <c r="QIX2" s="10"/>
      <c r="QIY2" s="10"/>
      <c r="QIZ2" s="10"/>
      <c r="QJA2" s="10"/>
      <c r="QJB2" s="10"/>
      <c r="QJC2" s="10"/>
      <c r="QJD2" s="10"/>
      <c r="QJE2" s="10"/>
      <c r="QJF2" s="10"/>
      <c r="QJG2" s="10"/>
      <c r="QJH2" s="10"/>
      <c r="QJI2" s="10"/>
      <c r="QJJ2" s="10"/>
      <c r="QJK2" s="10"/>
      <c r="QJL2" s="10"/>
      <c r="QJM2" s="10"/>
      <c r="QJN2" s="10"/>
      <c r="QJO2" s="10"/>
      <c r="QJP2" s="10"/>
      <c r="QJQ2" s="10"/>
      <c r="QJR2" s="10"/>
      <c r="QJS2" s="10"/>
      <c r="QJT2" s="10"/>
      <c r="QJU2" s="10"/>
      <c r="QJV2" s="10"/>
      <c r="QJW2" s="10"/>
      <c r="QJX2" s="10"/>
      <c r="QJY2" s="10"/>
      <c r="QJZ2" s="10"/>
      <c r="QKA2" s="10"/>
      <c r="QKB2" s="10"/>
      <c r="QKC2" s="10"/>
      <c r="QKD2" s="10"/>
      <c r="QKE2" s="10"/>
      <c r="QKF2" s="10"/>
      <c r="QKG2" s="10"/>
      <c r="QKH2" s="10"/>
      <c r="QKI2" s="10"/>
      <c r="QKJ2" s="10"/>
      <c r="QKK2" s="10"/>
      <c r="QKL2" s="10"/>
      <c r="QKM2" s="10"/>
      <c r="QKN2" s="10"/>
      <c r="QKO2" s="10"/>
      <c r="QKP2" s="10"/>
      <c r="QKQ2" s="10"/>
      <c r="QKR2" s="10"/>
      <c r="QKS2" s="10"/>
      <c r="QKT2" s="10"/>
      <c r="QKU2" s="10"/>
      <c r="QKV2" s="10"/>
      <c r="QKW2" s="10"/>
      <c r="QKX2" s="10"/>
      <c r="QKY2" s="10"/>
      <c r="QKZ2" s="10"/>
      <c r="QLA2" s="10"/>
      <c r="QLB2" s="10"/>
      <c r="QLC2" s="10"/>
      <c r="QLD2" s="10"/>
      <c r="QLE2" s="10"/>
      <c r="QLF2" s="10"/>
      <c r="QLG2" s="10"/>
      <c r="QLH2" s="10"/>
      <c r="QLI2" s="10"/>
      <c r="QLJ2" s="10"/>
      <c r="QLK2" s="10"/>
      <c r="QLL2" s="10"/>
      <c r="QLM2" s="10"/>
      <c r="QLN2" s="10"/>
      <c r="QLO2" s="10"/>
      <c r="QLP2" s="10"/>
      <c r="QLQ2" s="10"/>
      <c r="QLR2" s="10"/>
      <c r="QLS2" s="10"/>
      <c r="QLT2" s="10"/>
      <c r="QLU2" s="10"/>
      <c r="QLV2" s="10"/>
      <c r="QLW2" s="10"/>
      <c r="QLX2" s="10"/>
      <c r="QLY2" s="10"/>
      <c r="QLZ2" s="10"/>
      <c r="QMA2" s="10"/>
      <c r="QMB2" s="10"/>
      <c r="QMC2" s="10"/>
      <c r="QMD2" s="10"/>
      <c r="QME2" s="10"/>
      <c r="QMF2" s="10"/>
      <c r="QMG2" s="10"/>
      <c r="QMH2" s="10"/>
      <c r="QMI2" s="10"/>
      <c r="QMJ2" s="10"/>
      <c r="QMK2" s="10"/>
      <c r="QML2" s="10"/>
      <c r="QMM2" s="10"/>
      <c r="QMN2" s="10"/>
      <c r="QMO2" s="10"/>
      <c r="QMP2" s="10"/>
      <c r="QMQ2" s="10"/>
      <c r="QMR2" s="10"/>
      <c r="QMS2" s="10"/>
      <c r="QMT2" s="10"/>
      <c r="QMU2" s="10"/>
      <c r="QMV2" s="10"/>
      <c r="QMW2" s="10"/>
      <c r="QMX2" s="10"/>
      <c r="QMY2" s="10"/>
      <c r="QMZ2" s="10"/>
      <c r="QNA2" s="10"/>
      <c r="QNB2" s="10"/>
      <c r="QNC2" s="10"/>
      <c r="QND2" s="10"/>
      <c r="QNE2" s="10"/>
      <c r="QNF2" s="10"/>
      <c r="QNG2" s="10"/>
      <c r="QNH2" s="10"/>
      <c r="QNI2" s="10"/>
      <c r="QNJ2" s="10"/>
      <c r="QNK2" s="10"/>
      <c r="QNL2" s="10"/>
      <c r="QNM2" s="10"/>
      <c r="QNN2" s="10"/>
      <c r="QNO2" s="10"/>
      <c r="QNP2" s="10"/>
      <c r="QNQ2" s="10"/>
      <c r="QNR2" s="10"/>
      <c r="QNS2" s="10"/>
      <c r="QNT2" s="10"/>
      <c r="QNU2" s="10"/>
      <c r="QNV2" s="10"/>
      <c r="QNW2" s="10"/>
      <c r="QNX2" s="10"/>
      <c r="QNY2" s="10"/>
      <c r="QNZ2" s="10"/>
      <c r="QOA2" s="10"/>
      <c r="QOB2" s="10"/>
      <c r="QOC2" s="10"/>
      <c r="QOD2" s="10"/>
      <c r="QOE2" s="10"/>
      <c r="QOF2" s="10"/>
      <c r="QOG2" s="10"/>
      <c r="QOH2" s="10"/>
      <c r="QOI2" s="10"/>
      <c r="QOJ2" s="10"/>
      <c r="QOK2" s="10"/>
      <c r="QOL2" s="10"/>
      <c r="QOM2" s="10"/>
      <c r="QON2" s="10"/>
      <c r="QOO2" s="10"/>
      <c r="QOP2" s="10"/>
      <c r="QOQ2" s="10"/>
      <c r="QOR2" s="10"/>
      <c r="QOS2" s="10"/>
      <c r="QOT2" s="10"/>
      <c r="QOU2" s="10"/>
      <c r="QOV2" s="10"/>
      <c r="QOW2" s="10"/>
      <c r="QOX2" s="10"/>
      <c r="QOY2" s="10"/>
      <c r="QOZ2" s="10"/>
      <c r="QPA2" s="10"/>
      <c r="QPB2" s="10"/>
      <c r="QPC2" s="10"/>
      <c r="QPD2" s="10"/>
      <c r="QPE2" s="10"/>
      <c r="QPF2" s="10"/>
      <c r="QPG2" s="10"/>
      <c r="QPH2" s="10"/>
      <c r="QPI2" s="10"/>
      <c r="QPJ2" s="10"/>
      <c r="QPK2" s="10"/>
      <c r="QPL2" s="10"/>
      <c r="QPM2" s="10"/>
      <c r="QPN2" s="10"/>
      <c r="QPO2" s="10"/>
      <c r="QPP2" s="10"/>
      <c r="QPQ2" s="10"/>
      <c r="QPR2" s="10"/>
      <c r="QPS2" s="10"/>
      <c r="QPT2" s="10"/>
      <c r="QPU2" s="10"/>
      <c r="QPV2" s="10"/>
      <c r="QPW2" s="10"/>
      <c r="QPX2" s="10"/>
      <c r="QPY2" s="10"/>
      <c r="QPZ2" s="10"/>
      <c r="QQA2" s="10"/>
      <c r="QQB2" s="10"/>
      <c r="QQC2" s="10"/>
      <c r="QQD2" s="10"/>
      <c r="QQE2" s="10"/>
      <c r="QQF2" s="10"/>
      <c r="QQG2" s="10"/>
      <c r="QQH2" s="10"/>
      <c r="QQI2" s="10"/>
      <c r="QQJ2" s="10"/>
      <c r="QQK2" s="10"/>
      <c r="QQL2" s="10"/>
      <c r="QQM2" s="10"/>
      <c r="QQN2" s="10"/>
      <c r="QQO2" s="10"/>
      <c r="QQP2" s="10"/>
      <c r="QQQ2" s="10"/>
      <c r="QQR2" s="10"/>
      <c r="QQS2" s="10"/>
      <c r="QQT2" s="10"/>
      <c r="QQU2" s="10"/>
      <c r="QQV2" s="10"/>
      <c r="QQW2" s="10"/>
      <c r="QQX2" s="10"/>
      <c r="QQY2" s="10"/>
      <c r="QQZ2" s="10"/>
      <c r="QRA2" s="10"/>
      <c r="QRB2" s="10"/>
      <c r="QRC2" s="10"/>
      <c r="QRD2" s="10"/>
      <c r="QRE2" s="10"/>
      <c r="QRF2" s="10"/>
      <c r="QRG2" s="10"/>
      <c r="QRH2" s="10"/>
      <c r="QRI2" s="10"/>
      <c r="QRJ2" s="10"/>
      <c r="QRK2" s="10"/>
      <c r="QRL2" s="10"/>
      <c r="QRM2" s="10"/>
      <c r="QRN2" s="10"/>
      <c r="QRO2" s="10"/>
      <c r="QRP2" s="10"/>
      <c r="QRQ2" s="10"/>
      <c r="QRR2" s="10"/>
      <c r="QRS2" s="10"/>
      <c r="QRT2" s="10"/>
      <c r="QRU2" s="10"/>
      <c r="QRV2" s="10"/>
      <c r="QRW2" s="10"/>
      <c r="QRX2" s="10"/>
      <c r="QRY2" s="10"/>
      <c r="QRZ2" s="10"/>
      <c r="QSA2" s="10"/>
      <c r="QSB2" s="10"/>
      <c r="QSC2" s="10"/>
      <c r="QSD2" s="10"/>
      <c r="QSE2" s="10"/>
      <c r="QSF2" s="10"/>
      <c r="QSG2" s="10"/>
      <c r="QSH2" s="10"/>
      <c r="QSI2" s="10"/>
      <c r="QSJ2" s="10"/>
      <c r="QSK2" s="10"/>
      <c r="QSL2" s="10"/>
      <c r="QSM2" s="10"/>
      <c r="QSN2" s="10"/>
      <c r="QSO2" s="10"/>
      <c r="QSP2" s="10"/>
      <c r="QSQ2" s="10"/>
      <c r="QSR2" s="10"/>
      <c r="QSS2" s="10"/>
      <c r="QST2" s="10"/>
      <c r="QSU2" s="10"/>
      <c r="QSV2" s="10"/>
      <c r="QSW2" s="10"/>
      <c r="QSX2" s="10"/>
      <c r="QSY2" s="10"/>
      <c r="QSZ2" s="10"/>
      <c r="QTA2" s="10"/>
      <c r="QTB2" s="10"/>
      <c r="QTC2" s="10"/>
      <c r="QTD2" s="10"/>
      <c r="QTE2" s="10"/>
      <c r="QTF2" s="10"/>
      <c r="QTG2" s="10"/>
      <c r="QTH2" s="10"/>
      <c r="QTI2" s="10"/>
      <c r="QTJ2" s="10"/>
      <c r="QTK2" s="10"/>
      <c r="QTL2" s="10"/>
      <c r="QTM2" s="10"/>
      <c r="QTN2" s="10"/>
      <c r="QTO2" s="10"/>
      <c r="QTP2" s="10"/>
      <c r="QTQ2" s="10"/>
      <c r="QTR2" s="10"/>
      <c r="QTS2" s="10"/>
      <c r="QTT2" s="10"/>
      <c r="QTU2" s="10"/>
      <c r="QTV2" s="10"/>
      <c r="QTW2" s="10"/>
      <c r="QTX2" s="10"/>
      <c r="QTY2" s="10"/>
      <c r="QTZ2" s="10"/>
      <c r="QUA2" s="10"/>
      <c r="QUB2" s="10"/>
      <c r="QUC2" s="10"/>
      <c r="QUD2" s="10"/>
      <c r="QUE2" s="10"/>
      <c r="QUF2" s="10"/>
      <c r="QUG2" s="10"/>
      <c r="QUH2" s="10"/>
      <c r="QUI2" s="10"/>
      <c r="QUJ2" s="10"/>
      <c r="QUK2" s="10"/>
      <c r="QUL2" s="10"/>
      <c r="QUM2" s="10"/>
      <c r="QUN2" s="10"/>
      <c r="QUO2" s="10"/>
      <c r="QUP2" s="10"/>
      <c r="QUQ2" s="10"/>
      <c r="QUR2" s="10"/>
      <c r="QUS2" s="10"/>
      <c r="QUT2" s="10"/>
      <c r="QUU2" s="10"/>
      <c r="QUV2" s="10"/>
      <c r="QUW2" s="10"/>
      <c r="QUX2" s="10"/>
      <c r="QUY2" s="10"/>
      <c r="QUZ2" s="10"/>
      <c r="QVA2" s="10"/>
      <c r="QVB2" s="10"/>
      <c r="QVC2" s="10"/>
      <c r="QVD2" s="10"/>
      <c r="QVE2" s="10"/>
      <c r="QVF2" s="10"/>
      <c r="QVG2" s="10"/>
      <c r="QVH2" s="10"/>
      <c r="QVI2" s="10"/>
      <c r="QVJ2" s="10"/>
      <c r="QVK2" s="10"/>
      <c r="QVL2" s="10"/>
      <c r="QVM2" s="10"/>
      <c r="QVN2" s="10"/>
      <c r="QVO2" s="10"/>
      <c r="QVP2" s="10"/>
      <c r="QVQ2" s="10"/>
      <c r="QVR2" s="10"/>
      <c r="QVS2" s="10"/>
      <c r="QVT2" s="10"/>
      <c r="QVU2" s="10"/>
      <c r="QVV2" s="10"/>
      <c r="QVW2" s="10"/>
      <c r="QVX2" s="10"/>
      <c r="QVY2" s="10"/>
      <c r="QVZ2" s="10"/>
      <c r="QWA2" s="10"/>
      <c r="QWB2" s="10"/>
      <c r="QWC2" s="10"/>
      <c r="QWD2" s="10"/>
      <c r="QWE2" s="10"/>
      <c r="QWF2" s="10"/>
      <c r="QWG2" s="10"/>
      <c r="QWH2" s="10"/>
      <c r="QWI2" s="10"/>
      <c r="QWJ2" s="10"/>
      <c r="QWK2" s="10"/>
      <c r="QWL2" s="10"/>
      <c r="QWM2" s="10"/>
      <c r="QWN2" s="10"/>
      <c r="QWO2" s="10"/>
      <c r="QWP2" s="10"/>
      <c r="QWQ2" s="10"/>
      <c r="QWR2" s="10"/>
      <c r="QWS2" s="10"/>
      <c r="QWT2" s="10"/>
      <c r="QWU2" s="10"/>
      <c r="QWV2" s="10"/>
      <c r="QWW2" s="10"/>
      <c r="QWX2" s="10"/>
      <c r="QWY2" s="10"/>
      <c r="QWZ2" s="10"/>
      <c r="QXA2" s="10"/>
      <c r="QXB2" s="10"/>
      <c r="QXC2" s="10"/>
      <c r="QXD2" s="10"/>
      <c r="QXE2" s="10"/>
      <c r="QXF2" s="10"/>
      <c r="QXG2" s="10"/>
      <c r="QXH2" s="10"/>
      <c r="QXI2" s="10"/>
      <c r="QXJ2" s="10"/>
      <c r="QXK2" s="10"/>
      <c r="QXL2" s="10"/>
      <c r="QXM2" s="10"/>
      <c r="QXN2" s="10"/>
      <c r="QXO2" s="10"/>
      <c r="QXP2" s="10"/>
      <c r="QXQ2" s="10"/>
      <c r="QXR2" s="10"/>
      <c r="QXS2" s="10"/>
      <c r="QXT2" s="10"/>
      <c r="QXU2" s="10"/>
      <c r="QXV2" s="10"/>
      <c r="QXW2" s="10"/>
      <c r="QXX2" s="10"/>
      <c r="QXY2" s="10"/>
      <c r="QXZ2" s="10"/>
      <c r="QYA2" s="10"/>
      <c r="QYB2" s="10"/>
      <c r="QYC2" s="10"/>
      <c r="QYD2" s="10"/>
      <c r="QYE2" s="10"/>
      <c r="QYF2" s="10"/>
      <c r="QYG2" s="10"/>
      <c r="QYH2" s="10"/>
      <c r="QYI2" s="10"/>
      <c r="QYJ2" s="10"/>
      <c r="QYK2" s="10"/>
      <c r="QYL2" s="10"/>
      <c r="QYM2" s="10"/>
      <c r="QYN2" s="10"/>
      <c r="QYO2" s="10"/>
      <c r="QYP2" s="10"/>
      <c r="QYQ2" s="10"/>
      <c r="QYR2" s="10"/>
      <c r="QYS2" s="10"/>
      <c r="QYT2" s="10"/>
      <c r="QYU2" s="10"/>
      <c r="QYV2" s="10"/>
      <c r="QYW2" s="10"/>
      <c r="QYX2" s="10"/>
      <c r="QYY2" s="10"/>
      <c r="QYZ2" s="10"/>
      <c r="QZA2" s="10"/>
      <c r="QZB2" s="10"/>
      <c r="QZC2" s="10"/>
      <c r="QZD2" s="10"/>
      <c r="QZE2" s="10"/>
      <c r="QZF2" s="10"/>
      <c r="QZG2" s="10"/>
      <c r="QZH2" s="10"/>
      <c r="QZI2" s="10"/>
      <c r="QZJ2" s="10"/>
      <c r="QZK2" s="10"/>
      <c r="QZL2" s="10"/>
      <c r="QZM2" s="10"/>
      <c r="QZN2" s="10"/>
      <c r="QZO2" s="10"/>
      <c r="QZP2" s="10"/>
      <c r="QZQ2" s="10"/>
      <c r="QZR2" s="10"/>
      <c r="QZS2" s="10"/>
      <c r="QZT2" s="10"/>
      <c r="QZU2" s="10"/>
      <c r="QZV2" s="10"/>
      <c r="QZW2" s="10"/>
      <c r="QZX2" s="10"/>
      <c r="QZY2" s="10"/>
      <c r="QZZ2" s="10"/>
      <c r="RAA2" s="10"/>
      <c r="RAB2" s="10"/>
      <c r="RAC2" s="10"/>
      <c r="RAD2" s="10"/>
      <c r="RAE2" s="10"/>
      <c r="RAF2" s="10"/>
      <c r="RAG2" s="10"/>
      <c r="RAH2" s="10"/>
      <c r="RAI2" s="10"/>
      <c r="RAJ2" s="10"/>
      <c r="RAK2" s="10"/>
      <c r="RAL2" s="10"/>
      <c r="RAM2" s="10"/>
      <c r="RAN2" s="10"/>
      <c r="RAO2" s="10"/>
      <c r="RAP2" s="10"/>
      <c r="RAQ2" s="10"/>
      <c r="RAR2" s="10"/>
      <c r="RAS2" s="10"/>
      <c r="RAT2" s="10"/>
      <c r="RAU2" s="10"/>
      <c r="RAV2" s="10"/>
      <c r="RAW2" s="10"/>
      <c r="RAX2" s="10"/>
      <c r="RAY2" s="10"/>
      <c r="RAZ2" s="10"/>
      <c r="RBA2" s="10"/>
      <c r="RBB2" s="10"/>
      <c r="RBC2" s="10"/>
      <c r="RBD2" s="10"/>
      <c r="RBE2" s="10"/>
      <c r="RBF2" s="10"/>
      <c r="RBG2" s="10"/>
      <c r="RBH2" s="10"/>
      <c r="RBI2" s="10"/>
      <c r="RBJ2" s="10"/>
      <c r="RBK2" s="10"/>
      <c r="RBL2" s="10"/>
      <c r="RBM2" s="10"/>
      <c r="RBN2" s="10"/>
      <c r="RBO2" s="10"/>
      <c r="RBP2" s="10"/>
      <c r="RBQ2" s="10"/>
      <c r="RBR2" s="10"/>
      <c r="RBS2" s="10"/>
      <c r="RBT2" s="10"/>
      <c r="RBU2" s="10"/>
      <c r="RBV2" s="10"/>
      <c r="RBW2" s="10"/>
      <c r="RBX2" s="10"/>
      <c r="RBY2" s="10"/>
      <c r="RBZ2" s="10"/>
      <c r="RCA2" s="10"/>
      <c r="RCB2" s="10"/>
      <c r="RCC2" s="10"/>
      <c r="RCD2" s="10"/>
      <c r="RCE2" s="10"/>
      <c r="RCF2" s="10"/>
      <c r="RCG2" s="10"/>
      <c r="RCH2" s="10"/>
      <c r="RCI2" s="10"/>
      <c r="RCJ2" s="10"/>
      <c r="RCK2" s="10"/>
      <c r="RCL2" s="10"/>
      <c r="RCM2" s="10"/>
      <c r="RCN2" s="10"/>
      <c r="RCO2" s="10"/>
      <c r="RCP2" s="10"/>
      <c r="RCQ2" s="10"/>
      <c r="RCR2" s="10"/>
      <c r="RCS2" s="10"/>
      <c r="RCT2" s="10"/>
      <c r="RCU2" s="10"/>
      <c r="RCV2" s="10"/>
      <c r="RCW2" s="10"/>
      <c r="RCX2" s="10"/>
      <c r="RCY2" s="10"/>
      <c r="RCZ2" s="10"/>
      <c r="RDA2" s="10"/>
      <c r="RDB2" s="10"/>
      <c r="RDC2" s="10"/>
      <c r="RDD2" s="10"/>
      <c r="RDE2" s="10"/>
      <c r="RDF2" s="10"/>
      <c r="RDG2" s="10"/>
      <c r="RDH2" s="10"/>
      <c r="RDI2" s="10"/>
      <c r="RDJ2" s="10"/>
      <c r="RDK2" s="10"/>
      <c r="RDL2" s="10"/>
      <c r="RDM2" s="10"/>
      <c r="RDN2" s="10"/>
      <c r="RDO2" s="10"/>
      <c r="RDP2" s="10"/>
      <c r="RDQ2" s="10"/>
      <c r="RDR2" s="10"/>
      <c r="RDS2" s="10"/>
      <c r="RDT2" s="10"/>
      <c r="RDU2" s="10"/>
      <c r="RDV2" s="10"/>
      <c r="RDW2" s="10"/>
      <c r="RDX2" s="10"/>
      <c r="RDY2" s="10"/>
      <c r="RDZ2" s="10"/>
      <c r="REA2" s="10"/>
      <c r="REB2" s="10"/>
      <c r="REC2" s="10"/>
      <c r="RED2" s="10"/>
      <c r="REE2" s="10"/>
      <c r="REF2" s="10"/>
      <c r="REG2" s="10"/>
      <c r="REH2" s="10"/>
      <c r="REI2" s="10"/>
      <c r="REJ2" s="10"/>
      <c r="REK2" s="10"/>
      <c r="REL2" s="10"/>
      <c r="REM2" s="10"/>
      <c r="REN2" s="10"/>
      <c r="REO2" s="10"/>
      <c r="REP2" s="10"/>
      <c r="REQ2" s="10"/>
      <c r="RER2" s="10"/>
      <c r="RES2" s="10"/>
      <c r="RET2" s="10"/>
      <c r="REU2" s="10"/>
      <c r="REV2" s="10"/>
      <c r="REW2" s="10"/>
      <c r="REX2" s="10"/>
      <c r="REY2" s="10"/>
      <c r="REZ2" s="10"/>
      <c r="RFA2" s="10"/>
      <c r="RFB2" s="10"/>
      <c r="RFC2" s="10"/>
      <c r="RFD2" s="10"/>
      <c r="RFE2" s="10"/>
      <c r="RFF2" s="10"/>
      <c r="RFG2" s="10"/>
      <c r="RFH2" s="10"/>
      <c r="RFI2" s="10"/>
      <c r="RFJ2" s="10"/>
      <c r="RFK2" s="10"/>
      <c r="RFL2" s="10"/>
      <c r="RFM2" s="10"/>
      <c r="RFN2" s="10"/>
      <c r="RFO2" s="10"/>
      <c r="RFP2" s="10"/>
      <c r="RFQ2" s="10"/>
      <c r="RFR2" s="10"/>
      <c r="RFS2" s="10"/>
      <c r="RFT2" s="10"/>
      <c r="RFU2" s="10"/>
      <c r="RFV2" s="10"/>
      <c r="RFW2" s="10"/>
      <c r="RFX2" s="10"/>
      <c r="RFY2" s="10"/>
      <c r="RFZ2" s="10"/>
      <c r="RGA2" s="10"/>
      <c r="RGB2" s="10"/>
      <c r="RGC2" s="10"/>
      <c r="RGD2" s="10"/>
      <c r="RGE2" s="10"/>
      <c r="RGF2" s="10"/>
      <c r="RGG2" s="10"/>
      <c r="RGH2" s="10"/>
      <c r="RGI2" s="10"/>
      <c r="RGJ2" s="10"/>
      <c r="RGK2" s="10"/>
      <c r="RGL2" s="10"/>
      <c r="RGM2" s="10"/>
      <c r="RGN2" s="10"/>
      <c r="RGO2" s="10"/>
      <c r="RGP2" s="10"/>
      <c r="RGQ2" s="10"/>
      <c r="RGR2" s="10"/>
      <c r="RGS2" s="10"/>
      <c r="RGT2" s="10"/>
      <c r="RGU2" s="10"/>
      <c r="RGV2" s="10"/>
      <c r="RGW2" s="10"/>
      <c r="RGX2" s="10"/>
      <c r="RGY2" s="10"/>
      <c r="RGZ2" s="10"/>
      <c r="RHA2" s="10"/>
      <c r="RHB2" s="10"/>
      <c r="RHC2" s="10"/>
      <c r="RHD2" s="10"/>
      <c r="RHE2" s="10"/>
      <c r="RHF2" s="10"/>
      <c r="RHG2" s="10"/>
      <c r="RHH2" s="10"/>
      <c r="RHI2" s="10"/>
      <c r="RHJ2" s="10"/>
      <c r="RHK2" s="10"/>
      <c r="RHL2" s="10"/>
      <c r="RHM2" s="10"/>
      <c r="RHN2" s="10"/>
      <c r="RHO2" s="10"/>
      <c r="RHP2" s="10"/>
      <c r="RHQ2" s="10"/>
      <c r="RHR2" s="10"/>
      <c r="RHS2" s="10"/>
      <c r="RHT2" s="10"/>
      <c r="RHU2" s="10"/>
      <c r="RHV2" s="10"/>
      <c r="RHW2" s="10"/>
      <c r="RHX2" s="10"/>
      <c r="RHY2" s="10"/>
      <c r="RHZ2" s="10"/>
      <c r="RIA2" s="10"/>
      <c r="RIB2" s="10"/>
      <c r="RIC2" s="10"/>
      <c r="RID2" s="10"/>
      <c r="RIE2" s="10"/>
      <c r="RIF2" s="10"/>
      <c r="RIG2" s="10"/>
      <c r="RIH2" s="10"/>
      <c r="RII2" s="10"/>
      <c r="RIJ2" s="10"/>
      <c r="RIK2" s="10"/>
      <c r="RIL2" s="10"/>
      <c r="RIM2" s="10"/>
      <c r="RIN2" s="10"/>
      <c r="RIO2" s="10"/>
      <c r="RIP2" s="10"/>
      <c r="RIQ2" s="10"/>
      <c r="RIR2" s="10"/>
      <c r="RIS2" s="10"/>
      <c r="RIT2" s="10"/>
      <c r="RIU2" s="10"/>
      <c r="RIV2" s="10"/>
      <c r="RIW2" s="10"/>
      <c r="RIX2" s="10"/>
      <c r="RIY2" s="10"/>
      <c r="RIZ2" s="10"/>
      <c r="RJA2" s="10"/>
      <c r="RJB2" s="10"/>
      <c r="RJC2" s="10"/>
      <c r="RJD2" s="10"/>
      <c r="RJE2" s="10"/>
      <c r="RJF2" s="10"/>
      <c r="RJG2" s="10"/>
      <c r="RJH2" s="10"/>
      <c r="RJI2" s="10"/>
      <c r="RJJ2" s="10"/>
      <c r="RJK2" s="10"/>
      <c r="RJL2" s="10"/>
      <c r="RJM2" s="10"/>
      <c r="RJN2" s="10"/>
      <c r="RJO2" s="10"/>
      <c r="RJP2" s="10"/>
      <c r="RJQ2" s="10"/>
      <c r="RJR2" s="10"/>
      <c r="RJS2" s="10"/>
      <c r="RJT2" s="10"/>
      <c r="RJU2" s="10"/>
      <c r="RJV2" s="10"/>
      <c r="RJW2" s="10"/>
      <c r="RJX2" s="10"/>
      <c r="RJY2" s="10"/>
      <c r="RJZ2" s="10"/>
      <c r="RKA2" s="10"/>
      <c r="RKB2" s="10"/>
      <c r="RKC2" s="10"/>
      <c r="RKD2" s="10"/>
      <c r="RKE2" s="10"/>
      <c r="RKF2" s="10"/>
      <c r="RKG2" s="10"/>
      <c r="RKH2" s="10"/>
      <c r="RKI2" s="10"/>
      <c r="RKJ2" s="10"/>
      <c r="RKK2" s="10"/>
      <c r="RKL2" s="10"/>
      <c r="RKM2" s="10"/>
      <c r="RKN2" s="10"/>
      <c r="RKO2" s="10"/>
      <c r="RKP2" s="10"/>
      <c r="RKQ2" s="10"/>
      <c r="RKR2" s="10"/>
      <c r="RKS2" s="10"/>
      <c r="RKT2" s="10"/>
      <c r="RKU2" s="10"/>
      <c r="RKV2" s="10"/>
      <c r="RKW2" s="10"/>
      <c r="RKX2" s="10"/>
      <c r="RKY2" s="10"/>
      <c r="RKZ2" s="10"/>
      <c r="RLA2" s="10"/>
      <c r="RLB2" s="10"/>
      <c r="RLC2" s="10"/>
      <c r="RLD2" s="10"/>
      <c r="RLE2" s="10"/>
      <c r="RLF2" s="10"/>
      <c r="RLG2" s="10"/>
      <c r="RLH2" s="10"/>
      <c r="RLI2" s="10"/>
      <c r="RLJ2" s="10"/>
      <c r="RLK2" s="10"/>
      <c r="RLL2" s="10"/>
      <c r="RLM2" s="10"/>
      <c r="RLN2" s="10"/>
      <c r="RLO2" s="10"/>
      <c r="RLP2" s="10"/>
      <c r="RLQ2" s="10"/>
      <c r="RLR2" s="10"/>
      <c r="RLS2" s="10"/>
      <c r="RLT2" s="10"/>
      <c r="RLU2" s="10"/>
      <c r="RLV2" s="10"/>
      <c r="RLW2" s="10"/>
      <c r="RLX2" s="10"/>
      <c r="RLY2" s="10"/>
      <c r="RLZ2" s="10"/>
      <c r="RMA2" s="10"/>
      <c r="RMB2" s="10"/>
      <c r="RMC2" s="10"/>
      <c r="RMD2" s="10"/>
      <c r="RME2" s="10"/>
      <c r="RMF2" s="10"/>
      <c r="RMG2" s="10"/>
      <c r="RMH2" s="10"/>
      <c r="RMI2" s="10"/>
      <c r="RMJ2" s="10"/>
      <c r="RMK2" s="10"/>
      <c r="RML2" s="10"/>
      <c r="RMM2" s="10"/>
      <c r="RMN2" s="10"/>
      <c r="RMO2" s="10"/>
      <c r="RMP2" s="10"/>
      <c r="RMQ2" s="10"/>
      <c r="RMR2" s="10"/>
      <c r="RMS2" s="10"/>
      <c r="RMT2" s="10"/>
      <c r="RMU2" s="10"/>
      <c r="RMV2" s="10"/>
      <c r="RMW2" s="10"/>
      <c r="RMX2" s="10"/>
      <c r="RMY2" s="10"/>
      <c r="RMZ2" s="10"/>
      <c r="RNA2" s="10"/>
      <c r="RNB2" s="10"/>
      <c r="RNC2" s="10"/>
      <c r="RND2" s="10"/>
      <c r="RNE2" s="10"/>
      <c r="RNF2" s="10"/>
      <c r="RNG2" s="10"/>
      <c r="RNH2" s="10"/>
      <c r="RNI2" s="10"/>
      <c r="RNJ2" s="10"/>
      <c r="RNK2" s="10"/>
      <c r="RNL2" s="10"/>
      <c r="RNM2" s="10"/>
      <c r="RNN2" s="10"/>
      <c r="RNO2" s="10"/>
      <c r="RNP2" s="10"/>
      <c r="RNQ2" s="10"/>
      <c r="RNR2" s="10"/>
      <c r="RNS2" s="10"/>
      <c r="RNT2" s="10"/>
      <c r="RNU2" s="10"/>
      <c r="RNV2" s="10"/>
      <c r="RNW2" s="10"/>
      <c r="RNX2" s="10"/>
      <c r="RNY2" s="10"/>
      <c r="RNZ2" s="10"/>
      <c r="ROA2" s="10"/>
      <c r="ROB2" s="10"/>
      <c r="ROC2" s="10"/>
      <c r="ROD2" s="10"/>
      <c r="ROE2" s="10"/>
      <c r="ROF2" s="10"/>
      <c r="ROG2" s="10"/>
      <c r="ROH2" s="10"/>
      <c r="ROI2" s="10"/>
      <c r="ROJ2" s="10"/>
      <c r="ROK2" s="10"/>
      <c r="ROL2" s="10"/>
      <c r="ROM2" s="10"/>
      <c r="RON2" s="10"/>
      <c r="ROO2" s="10"/>
      <c r="ROP2" s="10"/>
      <c r="ROQ2" s="10"/>
      <c r="ROR2" s="10"/>
      <c r="ROS2" s="10"/>
      <c r="ROT2" s="10"/>
      <c r="ROU2" s="10"/>
      <c r="ROV2" s="10"/>
      <c r="ROW2" s="10"/>
      <c r="ROX2" s="10"/>
      <c r="ROY2" s="10"/>
      <c r="ROZ2" s="10"/>
      <c r="RPA2" s="10"/>
      <c r="RPB2" s="10"/>
      <c r="RPC2" s="10"/>
      <c r="RPD2" s="10"/>
      <c r="RPE2" s="10"/>
      <c r="RPF2" s="10"/>
      <c r="RPG2" s="10"/>
      <c r="RPH2" s="10"/>
      <c r="RPI2" s="10"/>
      <c r="RPJ2" s="10"/>
      <c r="RPK2" s="10"/>
      <c r="RPL2" s="10"/>
      <c r="RPM2" s="10"/>
      <c r="RPN2" s="10"/>
      <c r="RPO2" s="10"/>
      <c r="RPP2" s="10"/>
      <c r="RPQ2" s="10"/>
      <c r="RPR2" s="10"/>
      <c r="RPS2" s="10"/>
      <c r="RPT2" s="10"/>
      <c r="RPU2" s="10"/>
      <c r="RPV2" s="10"/>
      <c r="RPW2" s="10"/>
      <c r="RPX2" s="10"/>
      <c r="RPY2" s="10"/>
      <c r="RPZ2" s="10"/>
      <c r="RQA2" s="10"/>
      <c r="RQB2" s="10"/>
      <c r="RQC2" s="10"/>
      <c r="RQD2" s="10"/>
      <c r="RQE2" s="10"/>
      <c r="RQF2" s="10"/>
      <c r="RQG2" s="10"/>
      <c r="RQH2" s="10"/>
      <c r="RQI2" s="10"/>
      <c r="RQJ2" s="10"/>
      <c r="RQK2" s="10"/>
      <c r="RQL2" s="10"/>
      <c r="RQM2" s="10"/>
      <c r="RQN2" s="10"/>
      <c r="RQO2" s="10"/>
      <c r="RQP2" s="10"/>
      <c r="RQQ2" s="10"/>
      <c r="RQR2" s="10"/>
      <c r="RQS2" s="10"/>
      <c r="RQT2" s="10"/>
      <c r="RQU2" s="10"/>
      <c r="RQV2" s="10"/>
      <c r="RQW2" s="10"/>
      <c r="RQX2" s="10"/>
      <c r="RQY2" s="10"/>
      <c r="RQZ2" s="10"/>
      <c r="RRA2" s="10"/>
      <c r="RRB2" s="10"/>
      <c r="RRC2" s="10"/>
      <c r="RRD2" s="10"/>
      <c r="RRE2" s="10"/>
      <c r="RRF2" s="10"/>
      <c r="RRG2" s="10"/>
      <c r="RRH2" s="10"/>
      <c r="RRI2" s="10"/>
      <c r="RRJ2" s="10"/>
      <c r="RRK2" s="10"/>
      <c r="RRL2" s="10"/>
      <c r="RRM2" s="10"/>
      <c r="RRN2" s="10"/>
      <c r="RRO2" s="10"/>
      <c r="RRP2" s="10"/>
      <c r="RRQ2" s="10"/>
      <c r="RRR2" s="10"/>
      <c r="RRS2" s="10"/>
      <c r="RRT2" s="10"/>
      <c r="RRU2" s="10"/>
      <c r="RRV2" s="10"/>
      <c r="RRW2" s="10"/>
      <c r="RRX2" s="10"/>
      <c r="RRY2" s="10"/>
      <c r="RRZ2" s="10"/>
      <c r="RSA2" s="10"/>
      <c r="RSB2" s="10"/>
      <c r="RSC2" s="10"/>
      <c r="RSD2" s="10"/>
      <c r="RSE2" s="10"/>
      <c r="RSF2" s="10"/>
      <c r="RSG2" s="10"/>
      <c r="RSH2" s="10"/>
      <c r="RSI2" s="10"/>
      <c r="RSJ2" s="10"/>
      <c r="RSK2" s="10"/>
      <c r="RSL2" s="10"/>
      <c r="RSM2" s="10"/>
      <c r="RSN2" s="10"/>
      <c r="RSO2" s="10"/>
      <c r="RSP2" s="10"/>
      <c r="RSQ2" s="10"/>
      <c r="RSR2" s="10"/>
      <c r="RSS2" s="10"/>
      <c r="RST2" s="10"/>
      <c r="RSU2" s="10"/>
      <c r="RSV2" s="10"/>
      <c r="RSW2" s="10"/>
      <c r="RSX2" s="10"/>
      <c r="RSY2" s="10"/>
      <c r="RSZ2" s="10"/>
      <c r="RTA2" s="10"/>
      <c r="RTB2" s="10"/>
      <c r="RTC2" s="10"/>
      <c r="RTD2" s="10"/>
      <c r="RTE2" s="10"/>
      <c r="RTF2" s="10"/>
      <c r="RTG2" s="10"/>
      <c r="RTH2" s="10"/>
      <c r="RTI2" s="10"/>
      <c r="RTJ2" s="10"/>
      <c r="RTK2" s="10"/>
      <c r="RTL2" s="10"/>
      <c r="RTM2" s="10"/>
      <c r="RTN2" s="10"/>
      <c r="RTO2" s="10"/>
      <c r="RTP2" s="10"/>
      <c r="RTQ2" s="10"/>
      <c r="RTR2" s="10"/>
      <c r="RTS2" s="10"/>
      <c r="RTT2" s="10"/>
      <c r="RTU2" s="10"/>
      <c r="RTV2" s="10"/>
      <c r="RTW2" s="10"/>
      <c r="RTX2" s="10"/>
      <c r="RTY2" s="10"/>
      <c r="RTZ2" s="10"/>
      <c r="RUA2" s="10"/>
      <c r="RUB2" s="10"/>
      <c r="RUC2" s="10"/>
      <c r="RUD2" s="10"/>
      <c r="RUE2" s="10"/>
      <c r="RUF2" s="10"/>
      <c r="RUG2" s="10"/>
      <c r="RUH2" s="10"/>
      <c r="RUI2" s="10"/>
      <c r="RUJ2" s="10"/>
      <c r="RUK2" s="10"/>
      <c r="RUL2" s="10"/>
      <c r="RUM2" s="10"/>
      <c r="RUN2" s="10"/>
      <c r="RUO2" s="10"/>
      <c r="RUP2" s="10"/>
      <c r="RUQ2" s="10"/>
      <c r="RUR2" s="10"/>
      <c r="RUS2" s="10"/>
      <c r="RUT2" s="10"/>
      <c r="RUU2" s="10"/>
      <c r="RUV2" s="10"/>
      <c r="RUW2" s="10"/>
      <c r="RUX2" s="10"/>
      <c r="RUY2" s="10"/>
      <c r="RUZ2" s="10"/>
      <c r="RVA2" s="10"/>
      <c r="RVB2" s="10"/>
      <c r="RVC2" s="10"/>
      <c r="RVD2" s="10"/>
      <c r="RVE2" s="10"/>
      <c r="RVF2" s="10"/>
      <c r="RVG2" s="10"/>
      <c r="RVH2" s="10"/>
      <c r="RVI2" s="10"/>
      <c r="RVJ2" s="10"/>
      <c r="RVK2" s="10"/>
      <c r="RVL2" s="10"/>
      <c r="RVM2" s="10"/>
      <c r="RVN2" s="10"/>
      <c r="RVO2" s="10"/>
      <c r="RVP2" s="10"/>
      <c r="RVQ2" s="10"/>
      <c r="RVR2" s="10"/>
      <c r="RVS2" s="10"/>
      <c r="RVT2" s="10"/>
      <c r="RVU2" s="10"/>
      <c r="RVV2" s="10"/>
      <c r="RVW2" s="10"/>
      <c r="RVX2" s="10"/>
      <c r="RVY2" s="10"/>
      <c r="RVZ2" s="10"/>
      <c r="RWA2" s="10"/>
      <c r="RWB2" s="10"/>
      <c r="RWC2" s="10"/>
      <c r="RWD2" s="10"/>
      <c r="RWE2" s="10"/>
      <c r="RWF2" s="10"/>
      <c r="RWG2" s="10"/>
      <c r="RWH2" s="10"/>
      <c r="RWI2" s="10"/>
      <c r="RWJ2" s="10"/>
      <c r="RWK2" s="10"/>
      <c r="RWL2" s="10"/>
      <c r="RWM2" s="10"/>
      <c r="RWN2" s="10"/>
      <c r="RWO2" s="10"/>
      <c r="RWP2" s="10"/>
      <c r="RWQ2" s="10"/>
      <c r="RWR2" s="10"/>
      <c r="RWS2" s="10"/>
      <c r="RWT2" s="10"/>
      <c r="RWU2" s="10"/>
      <c r="RWV2" s="10"/>
      <c r="RWW2" s="10"/>
      <c r="RWX2" s="10"/>
      <c r="RWY2" s="10"/>
      <c r="RWZ2" s="10"/>
      <c r="RXA2" s="10"/>
      <c r="RXB2" s="10"/>
      <c r="RXC2" s="10"/>
      <c r="RXD2" s="10"/>
      <c r="RXE2" s="10"/>
      <c r="RXF2" s="10"/>
      <c r="RXG2" s="10"/>
      <c r="RXH2" s="10"/>
      <c r="RXI2" s="10"/>
      <c r="RXJ2" s="10"/>
      <c r="RXK2" s="10"/>
      <c r="RXL2" s="10"/>
      <c r="RXM2" s="10"/>
      <c r="RXN2" s="10"/>
      <c r="RXO2" s="10"/>
      <c r="RXP2" s="10"/>
      <c r="RXQ2" s="10"/>
      <c r="RXR2" s="10"/>
      <c r="RXS2" s="10"/>
      <c r="RXT2" s="10"/>
      <c r="RXU2" s="10"/>
      <c r="RXV2" s="10"/>
      <c r="RXW2" s="10"/>
      <c r="RXX2" s="10"/>
      <c r="RXY2" s="10"/>
      <c r="RXZ2" s="10"/>
      <c r="RYA2" s="10"/>
      <c r="RYB2" s="10"/>
      <c r="RYC2" s="10"/>
      <c r="RYD2" s="10"/>
      <c r="RYE2" s="10"/>
      <c r="RYF2" s="10"/>
      <c r="RYG2" s="10"/>
      <c r="RYH2" s="10"/>
      <c r="RYI2" s="10"/>
      <c r="RYJ2" s="10"/>
      <c r="RYK2" s="10"/>
      <c r="RYL2" s="10"/>
      <c r="RYM2" s="10"/>
      <c r="RYN2" s="10"/>
      <c r="RYO2" s="10"/>
      <c r="RYP2" s="10"/>
      <c r="RYQ2" s="10"/>
      <c r="RYR2" s="10"/>
      <c r="RYS2" s="10"/>
      <c r="RYT2" s="10"/>
      <c r="RYU2" s="10"/>
      <c r="RYV2" s="10"/>
      <c r="RYW2" s="10"/>
      <c r="RYX2" s="10"/>
      <c r="RYY2" s="10"/>
      <c r="RYZ2" s="10"/>
      <c r="RZA2" s="10"/>
      <c r="RZB2" s="10"/>
      <c r="RZC2" s="10"/>
      <c r="RZD2" s="10"/>
      <c r="RZE2" s="10"/>
      <c r="RZF2" s="10"/>
      <c r="RZG2" s="10"/>
      <c r="RZH2" s="10"/>
      <c r="RZI2" s="10"/>
      <c r="RZJ2" s="10"/>
      <c r="RZK2" s="10"/>
      <c r="RZL2" s="10"/>
      <c r="RZM2" s="10"/>
      <c r="RZN2" s="10"/>
      <c r="RZO2" s="10"/>
      <c r="RZP2" s="10"/>
      <c r="RZQ2" s="10"/>
      <c r="RZR2" s="10"/>
      <c r="RZS2" s="10"/>
      <c r="RZT2" s="10"/>
      <c r="RZU2" s="10"/>
      <c r="RZV2" s="10"/>
      <c r="RZW2" s="10"/>
      <c r="RZX2" s="10"/>
      <c r="RZY2" s="10"/>
      <c r="RZZ2" s="10"/>
      <c r="SAA2" s="10"/>
      <c r="SAB2" s="10"/>
      <c r="SAC2" s="10"/>
      <c r="SAD2" s="10"/>
      <c r="SAE2" s="10"/>
      <c r="SAF2" s="10"/>
      <c r="SAG2" s="10"/>
      <c r="SAH2" s="10"/>
      <c r="SAI2" s="10"/>
      <c r="SAJ2" s="10"/>
      <c r="SAK2" s="10"/>
      <c r="SAL2" s="10"/>
      <c r="SAM2" s="10"/>
      <c r="SAN2" s="10"/>
      <c r="SAO2" s="10"/>
      <c r="SAP2" s="10"/>
      <c r="SAQ2" s="10"/>
      <c r="SAR2" s="10"/>
      <c r="SAS2" s="10"/>
      <c r="SAT2" s="10"/>
      <c r="SAU2" s="10"/>
      <c r="SAV2" s="10"/>
      <c r="SAW2" s="10"/>
      <c r="SAX2" s="10"/>
      <c r="SAY2" s="10"/>
      <c r="SAZ2" s="10"/>
      <c r="SBA2" s="10"/>
      <c r="SBB2" s="10"/>
      <c r="SBC2" s="10"/>
      <c r="SBD2" s="10"/>
      <c r="SBE2" s="10"/>
      <c r="SBF2" s="10"/>
      <c r="SBG2" s="10"/>
      <c r="SBH2" s="10"/>
      <c r="SBI2" s="10"/>
      <c r="SBJ2" s="10"/>
      <c r="SBK2" s="10"/>
      <c r="SBL2" s="10"/>
      <c r="SBM2" s="10"/>
      <c r="SBN2" s="10"/>
      <c r="SBO2" s="10"/>
      <c r="SBP2" s="10"/>
      <c r="SBQ2" s="10"/>
      <c r="SBR2" s="10"/>
      <c r="SBS2" s="10"/>
      <c r="SBT2" s="10"/>
      <c r="SBU2" s="10"/>
      <c r="SBV2" s="10"/>
      <c r="SBW2" s="10"/>
      <c r="SBX2" s="10"/>
      <c r="SBY2" s="10"/>
      <c r="SBZ2" s="10"/>
      <c r="SCA2" s="10"/>
      <c r="SCB2" s="10"/>
      <c r="SCC2" s="10"/>
      <c r="SCD2" s="10"/>
      <c r="SCE2" s="10"/>
      <c r="SCF2" s="10"/>
      <c r="SCG2" s="10"/>
      <c r="SCH2" s="10"/>
      <c r="SCI2" s="10"/>
      <c r="SCJ2" s="10"/>
      <c r="SCK2" s="10"/>
      <c r="SCL2" s="10"/>
      <c r="SCM2" s="10"/>
      <c r="SCN2" s="10"/>
      <c r="SCO2" s="10"/>
      <c r="SCP2" s="10"/>
      <c r="SCQ2" s="10"/>
      <c r="SCR2" s="10"/>
      <c r="SCS2" s="10"/>
      <c r="SCT2" s="10"/>
      <c r="SCU2" s="10"/>
      <c r="SCV2" s="10"/>
      <c r="SCW2" s="10"/>
      <c r="SCX2" s="10"/>
      <c r="SCY2" s="10"/>
      <c r="SCZ2" s="10"/>
      <c r="SDA2" s="10"/>
      <c r="SDB2" s="10"/>
      <c r="SDC2" s="10"/>
      <c r="SDD2" s="10"/>
      <c r="SDE2" s="10"/>
      <c r="SDF2" s="10"/>
      <c r="SDG2" s="10"/>
      <c r="SDH2" s="10"/>
      <c r="SDI2" s="10"/>
      <c r="SDJ2" s="10"/>
      <c r="SDK2" s="10"/>
      <c r="SDL2" s="10"/>
      <c r="SDM2" s="10"/>
      <c r="SDN2" s="10"/>
      <c r="SDO2" s="10"/>
      <c r="SDP2" s="10"/>
      <c r="SDQ2" s="10"/>
      <c r="SDR2" s="10"/>
      <c r="SDS2" s="10"/>
      <c r="SDT2" s="10"/>
      <c r="SDU2" s="10"/>
      <c r="SDV2" s="10"/>
      <c r="SDW2" s="10"/>
      <c r="SDX2" s="10"/>
      <c r="SDY2" s="10"/>
      <c r="SDZ2" s="10"/>
      <c r="SEA2" s="10"/>
      <c r="SEB2" s="10"/>
      <c r="SEC2" s="10"/>
      <c r="SED2" s="10"/>
      <c r="SEE2" s="10"/>
      <c r="SEF2" s="10"/>
      <c r="SEG2" s="10"/>
      <c r="SEH2" s="10"/>
      <c r="SEI2" s="10"/>
      <c r="SEJ2" s="10"/>
      <c r="SEK2" s="10"/>
      <c r="SEL2" s="10"/>
      <c r="SEM2" s="10"/>
      <c r="SEN2" s="10"/>
      <c r="SEO2" s="10"/>
      <c r="SEP2" s="10"/>
      <c r="SEQ2" s="10"/>
      <c r="SER2" s="10"/>
      <c r="SES2" s="10"/>
      <c r="SET2" s="10"/>
      <c r="SEU2" s="10"/>
      <c r="SEV2" s="10"/>
      <c r="SEW2" s="10"/>
      <c r="SEX2" s="10"/>
      <c r="SEY2" s="10"/>
      <c r="SEZ2" s="10"/>
      <c r="SFA2" s="10"/>
      <c r="SFB2" s="10"/>
      <c r="SFC2" s="10"/>
      <c r="SFD2" s="10"/>
      <c r="SFE2" s="10"/>
      <c r="SFF2" s="10"/>
      <c r="SFG2" s="10"/>
      <c r="SFH2" s="10"/>
      <c r="SFI2" s="10"/>
      <c r="SFJ2" s="10"/>
      <c r="SFK2" s="10"/>
      <c r="SFL2" s="10"/>
      <c r="SFM2" s="10"/>
      <c r="SFN2" s="10"/>
      <c r="SFO2" s="10"/>
      <c r="SFP2" s="10"/>
      <c r="SFQ2" s="10"/>
      <c r="SFR2" s="10"/>
      <c r="SFS2" s="10"/>
      <c r="SFT2" s="10"/>
      <c r="SFU2" s="10"/>
      <c r="SFV2" s="10"/>
      <c r="SFW2" s="10"/>
      <c r="SFX2" s="10"/>
      <c r="SFY2" s="10"/>
      <c r="SFZ2" s="10"/>
      <c r="SGA2" s="10"/>
      <c r="SGB2" s="10"/>
      <c r="SGC2" s="10"/>
      <c r="SGD2" s="10"/>
      <c r="SGE2" s="10"/>
      <c r="SGF2" s="10"/>
      <c r="SGG2" s="10"/>
      <c r="SGH2" s="10"/>
      <c r="SGI2" s="10"/>
      <c r="SGJ2" s="10"/>
      <c r="SGK2" s="10"/>
      <c r="SGL2" s="10"/>
      <c r="SGM2" s="10"/>
      <c r="SGN2" s="10"/>
      <c r="SGO2" s="10"/>
      <c r="SGP2" s="10"/>
      <c r="SGQ2" s="10"/>
      <c r="SGR2" s="10"/>
      <c r="SGS2" s="10"/>
      <c r="SGT2" s="10"/>
      <c r="SGU2" s="10"/>
      <c r="SGV2" s="10"/>
      <c r="SGW2" s="10"/>
      <c r="SGX2" s="10"/>
      <c r="SGY2" s="10"/>
      <c r="SGZ2" s="10"/>
      <c r="SHA2" s="10"/>
      <c r="SHB2" s="10"/>
      <c r="SHC2" s="10"/>
      <c r="SHD2" s="10"/>
      <c r="SHE2" s="10"/>
      <c r="SHF2" s="10"/>
      <c r="SHG2" s="10"/>
      <c r="SHH2" s="10"/>
      <c r="SHI2" s="10"/>
      <c r="SHJ2" s="10"/>
      <c r="SHK2" s="10"/>
      <c r="SHL2" s="10"/>
      <c r="SHM2" s="10"/>
      <c r="SHN2" s="10"/>
      <c r="SHO2" s="10"/>
      <c r="SHP2" s="10"/>
      <c r="SHQ2" s="10"/>
      <c r="SHR2" s="10"/>
      <c r="SHS2" s="10"/>
      <c r="SHT2" s="10"/>
      <c r="SHU2" s="10"/>
      <c r="SHV2" s="10"/>
      <c r="SHW2" s="10"/>
      <c r="SHX2" s="10"/>
      <c r="SHY2" s="10"/>
      <c r="SHZ2" s="10"/>
      <c r="SIA2" s="10"/>
      <c r="SIB2" s="10"/>
      <c r="SIC2" s="10"/>
      <c r="SID2" s="10"/>
      <c r="SIE2" s="10"/>
      <c r="SIF2" s="10"/>
      <c r="SIG2" s="10"/>
      <c r="SIH2" s="10"/>
      <c r="SII2" s="10"/>
      <c r="SIJ2" s="10"/>
      <c r="SIK2" s="10"/>
      <c r="SIL2" s="10"/>
      <c r="SIM2" s="10"/>
      <c r="SIN2" s="10"/>
      <c r="SIO2" s="10"/>
      <c r="SIP2" s="10"/>
      <c r="SIQ2" s="10"/>
      <c r="SIR2" s="10"/>
      <c r="SIS2" s="10"/>
      <c r="SIT2" s="10"/>
      <c r="SIU2" s="10"/>
      <c r="SIV2" s="10"/>
      <c r="SIW2" s="10"/>
      <c r="SIX2" s="10"/>
      <c r="SIY2" s="10"/>
      <c r="SIZ2" s="10"/>
      <c r="SJA2" s="10"/>
      <c r="SJB2" s="10"/>
      <c r="SJC2" s="10"/>
      <c r="SJD2" s="10"/>
      <c r="SJE2" s="10"/>
      <c r="SJF2" s="10"/>
      <c r="SJG2" s="10"/>
      <c r="SJH2" s="10"/>
      <c r="SJI2" s="10"/>
      <c r="SJJ2" s="10"/>
      <c r="SJK2" s="10"/>
      <c r="SJL2" s="10"/>
      <c r="SJM2" s="10"/>
      <c r="SJN2" s="10"/>
      <c r="SJO2" s="10"/>
      <c r="SJP2" s="10"/>
      <c r="SJQ2" s="10"/>
      <c r="SJR2" s="10"/>
      <c r="SJS2" s="10"/>
      <c r="SJT2" s="10"/>
      <c r="SJU2" s="10"/>
      <c r="SJV2" s="10"/>
      <c r="SJW2" s="10"/>
      <c r="SJX2" s="10"/>
      <c r="SJY2" s="10"/>
      <c r="SJZ2" s="10"/>
      <c r="SKA2" s="10"/>
      <c r="SKB2" s="10"/>
      <c r="SKC2" s="10"/>
      <c r="SKD2" s="10"/>
      <c r="SKE2" s="10"/>
      <c r="SKF2" s="10"/>
      <c r="SKG2" s="10"/>
      <c r="SKH2" s="10"/>
      <c r="SKI2" s="10"/>
      <c r="SKJ2" s="10"/>
      <c r="SKK2" s="10"/>
      <c r="SKL2" s="10"/>
      <c r="SKM2" s="10"/>
      <c r="SKN2" s="10"/>
      <c r="SKO2" s="10"/>
      <c r="SKP2" s="10"/>
      <c r="SKQ2" s="10"/>
      <c r="SKR2" s="10"/>
      <c r="SKS2" s="10"/>
      <c r="SKT2" s="10"/>
      <c r="SKU2" s="10"/>
      <c r="SKV2" s="10"/>
      <c r="SKW2" s="10"/>
      <c r="SKX2" s="10"/>
      <c r="SKY2" s="10"/>
      <c r="SKZ2" s="10"/>
      <c r="SLA2" s="10"/>
      <c r="SLB2" s="10"/>
      <c r="SLC2" s="10"/>
      <c r="SLD2" s="10"/>
      <c r="SLE2" s="10"/>
      <c r="SLF2" s="10"/>
      <c r="SLG2" s="10"/>
      <c r="SLH2" s="10"/>
      <c r="SLI2" s="10"/>
      <c r="SLJ2" s="10"/>
      <c r="SLK2" s="10"/>
      <c r="SLL2" s="10"/>
      <c r="SLM2" s="10"/>
      <c r="SLN2" s="10"/>
      <c r="SLO2" s="10"/>
      <c r="SLP2" s="10"/>
      <c r="SLQ2" s="10"/>
      <c r="SLR2" s="10"/>
      <c r="SLS2" s="10"/>
      <c r="SLT2" s="10"/>
      <c r="SLU2" s="10"/>
      <c r="SLV2" s="10"/>
      <c r="SLW2" s="10"/>
      <c r="SLX2" s="10"/>
      <c r="SLY2" s="10"/>
      <c r="SLZ2" s="10"/>
      <c r="SMA2" s="10"/>
      <c r="SMB2" s="10"/>
      <c r="SMC2" s="10"/>
      <c r="SMD2" s="10"/>
      <c r="SME2" s="10"/>
      <c r="SMF2" s="10"/>
      <c r="SMG2" s="10"/>
      <c r="SMH2" s="10"/>
      <c r="SMI2" s="10"/>
      <c r="SMJ2" s="10"/>
      <c r="SMK2" s="10"/>
      <c r="SML2" s="10"/>
      <c r="SMM2" s="10"/>
      <c r="SMN2" s="10"/>
      <c r="SMO2" s="10"/>
      <c r="SMP2" s="10"/>
      <c r="SMQ2" s="10"/>
      <c r="SMR2" s="10"/>
      <c r="SMS2" s="10"/>
      <c r="SMT2" s="10"/>
      <c r="SMU2" s="10"/>
      <c r="SMV2" s="10"/>
      <c r="SMW2" s="10"/>
      <c r="SMX2" s="10"/>
      <c r="SMY2" s="10"/>
      <c r="SMZ2" s="10"/>
      <c r="SNA2" s="10"/>
      <c r="SNB2" s="10"/>
      <c r="SNC2" s="10"/>
      <c r="SND2" s="10"/>
      <c r="SNE2" s="10"/>
      <c r="SNF2" s="10"/>
      <c r="SNG2" s="10"/>
      <c r="SNH2" s="10"/>
      <c r="SNI2" s="10"/>
      <c r="SNJ2" s="10"/>
      <c r="SNK2" s="10"/>
      <c r="SNL2" s="10"/>
      <c r="SNM2" s="10"/>
      <c r="SNN2" s="10"/>
      <c r="SNO2" s="10"/>
      <c r="SNP2" s="10"/>
      <c r="SNQ2" s="10"/>
      <c r="SNR2" s="10"/>
      <c r="SNS2" s="10"/>
      <c r="SNT2" s="10"/>
      <c r="SNU2" s="10"/>
      <c r="SNV2" s="10"/>
      <c r="SNW2" s="10"/>
      <c r="SNX2" s="10"/>
      <c r="SNY2" s="10"/>
      <c r="SNZ2" s="10"/>
      <c r="SOA2" s="10"/>
      <c r="SOB2" s="10"/>
      <c r="SOC2" s="10"/>
      <c r="SOD2" s="10"/>
      <c r="SOE2" s="10"/>
      <c r="SOF2" s="10"/>
      <c r="SOG2" s="10"/>
      <c r="SOH2" s="10"/>
      <c r="SOI2" s="10"/>
      <c r="SOJ2" s="10"/>
      <c r="SOK2" s="10"/>
      <c r="SOL2" s="10"/>
      <c r="SOM2" s="10"/>
      <c r="SON2" s="10"/>
      <c r="SOO2" s="10"/>
      <c r="SOP2" s="10"/>
      <c r="SOQ2" s="10"/>
      <c r="SOR2" s="10"/>
      <c r="SOS2" s="10"/>
      <c r="SOT2" s="10"/>
      <c r="SOU2" s="10"/>
      <c r="SOV2" s="10"/>
      <c r="SOW2" s="10"/>
      <c r="SOX2" s="10"/>
      <c r="SOY2" s="10"/>
      <c r="SOZ2" s="10"/>
      <c r="SPA2" s="10"/>
      <c r="SPB2" s="10"/>
      <c r="SPC2" s="10"/>
      <c r="SPD2" s="10"/>
      <c r="SPE2" s="10"/>
      <c r="SPF2" s="10"/>
      <c r="SPG2" s="10"/>
      <c r="SPH2" s="10"/>
      <c r="SPI2" s="10"/>
      <c r="SPJ2" s="10"/>
      <c r="SPK2" s="10"/>
      <c r="SPL2" s="10"/>
      <c r="SPM2" s="10"/>
      <c r="SPN2" s="10"/>
      <c r="SPO2" s="10"/>
      <c r="SPP2" s="10"/>
      <c r="SPQ2" s="10"/>
      <c r="SPR2" s="10"/>
      <c r="SPS2" s="10"/>
      <c r="SPT2" s="10"/>
      <c r="SPU2" s="10"/>
      <c r="SPV2" s="10"/>
      <c r="SPW2" s="10"/>
      <c r="SPX2" s="10"/>
      <c r="SPY2" s="10"/>
      <c r="SPZ2" s="10"/>
      <c r="SQA2" s="10"/>
      <c r="SQB2" s="10"/>
      <c r="SQC2" s="10"/>
      <c r="SQD2" s="10"/>
      <c r="SQE2" s="10"/>
      <c r="SQF2" s="10"/>
      <c r="SQG2" s="10"/>
      <c r="SQH2" s="10"/>
      <c r="SQI2" s="10"/>
      <c r="SQJ2" s="10"/>
      <c r="SQK2" s="10"/>
      <c r="SQL2" s="10"/>
      <c r="SQM2" s="10"/>
      <c r="SQN2" s="10"/>
      <c r="SQO2" s="10"/>
      <c r="SQP2" s="10"/>
      <c r="SQQ2" s="10"/>
      <c r="SQR2" s="10"/>
      <c r="SQS2" s="10"/>
      <c r="SQT2" s="10"/>
      <c r="SQU2" s="10"/>
      <c r="SQV2" s="10"/>
      <c r="SQW2" s="10"/>
      <c r="SQX2" s="10"/>
      <c r="SQY2" s="10"/>
      <c r="SQZ2" s="10"/>
      <c r="SRA2" s="10"/>
      <c r="SRB2" s="10"/>
      <c r="SRC2" s="10"/>
      <c r="SRD2" s="10"/>
      <c r="SRE2" s="10"/>
      <c r="SRF2" s="10"/>
      <c r="SRG2" s="10"/>
      <c r="SRH2" s="10"/>
      <c r="SRI2" s="10"/>
      <c r="SRJ2" s="10"/>
      <c r="SRK2" s="10"/>
      <c r="SRL2" s="10"/>
      <c r="SRM2" s="10"/>
      <c r="SRN2" s="10"/>
      <c r="SRO2" s="10"/>
      <c r="SRP2" s="10"/>
      <c r="SRQ2" s="10"/>
      <c r="SRR2" s="10"/>
      <c r="SRS2" s="10"/>
      <c r="SRT2" s="10"/>
      <c r="SRU2" s="10"/>
      <c r="SRV2" s="10"/>
      <c r="SRW2" s="10"/>
      <c r="SRX2" s="10"/>
      <c r="SRY2" s="10"/>
      <c r="SRZ2" s="10"/>
      <c r="SSA2" s="10"/>
      <c r="SSB2" s="10"/>
      <c r="SSC2" s="10"/>
      <c r="SSD2" s="10"/>
      <c r="SSE2" s="10"/>
      <c r="SSF2" s="10"/>
      <c r="SSG2" s="10"/>
      <c r="SSH2" s="10"/>
      <c r="SSI2" s="10"/>
      <c r="SSJ2" s="10"/>
      <c r="SSK2" s="10"/>
      <c r="SSL2" s="10"/>
      <c r="SSM2" s="10"/>
      <c r="SSN2" s="10"/>
      <c r="SSO2" s="10"/>
      <c r="SSP2" s="10"/>
      <c r="SSQ2" s="10"/>
      <c r="SSR2" s="10"/>
      <c r="SSS2" s="10"/>
      <c r="SST2" s="10"/>
      <c r="SSU2" s="10"/>
      <c r="SSV2" s="10"/>
      <c r="SSW2" s="10"/>
      <c r="SSX2" s="10"/>
      <c r="SSY2" s="10"/>
      <c r="SSZ2" s="10"/>
      <c r="STA2" s="10"/>
      <c r="STB2" s="10"/>
      <c r="STC2" s="10"/>
      <c r="STD2" s="10"/>
      <c r="STE2" s="10"/>
      <c r="STF2" s="10"/>
      <c r="STG2" s="10"/>
      <c r="STH2" s="10"/>
      <c r="STI2" s="10"/>
      <c r="STJ2" s="10"/>
      <c r="STK2" s="10"/>
      <c r="STL2" s="10"/>
      <c r="STM2" s="10"/>
      <c r="STN2" s="10"/>
      <c r="STO2" s="10"/>
      <c r="STP2" s="10"/>
      <c r="STQ2" s="10"/>
      <c r="STR2" s="10"/>
      <c r="STS2" s="10"/>
      <c r="STT2" s="10"/>
      <c r="STU2" s="10"/>
      <c r="STV2" s="10"/>
      <c r="STW2" s="10"/>
      <c r="STX2" s="10"/>
      <c r="STY2" s="10"/>
      <c r="STZ2" s="10"/>
      <c r="SUA2" s="10"/>
      <c r="SUB2" s="10"/>
      <c r="SUC2" s="10"/>
      <c r="SUD2" s="10"/>
      <c r="SUE2" s="10"/>
      <c r="SUF2" s="10"/>
      <c r="SUG2" s="10"/>
      <c r="SUH2" s="10"/>
      <c r="SUI2" s="10"/>
      <c r="SUJ2" s="10"/>
      <c r="SUK2" s="10"/>
      <c r="SUL2" s="10"/>
      <c r="SUM2" s="10"/>
      <c r="SUN2" s="10"/>
      <c r="SUO2" s="10"/>
      <c r="SUP2" s="10"/>
      <c r="SUQ2" s="10"/>
      <c r="SUR2" s="10"/>
      <c r="SUS2" s="10"/>
      <c r="SUT2" s="10"/>
      <c r="SUU2" s="10"/>
      <c r="SUV2" s="10"/>
      <c r="SUW2" s="10"/>
      <c r="SUX2" s="10"/>
      <c r="SUY2" s="10"/>
      <c r="SUZ2" s="10"/>
      <c r="SVA2" s="10"/>
      <c r="SVB2" s="10"/>
      <c r="SVC2" s="10"/>
      <c r="SVD2" s="10"/>
      <c r="SVE2" s="10"/>
      <c r="SVF2" s="10"/>
      <c r="SVG2" s="10"/>
      <c r="SVH2" s="10"/>
      <c r="SVI2" s="10"/>
      <c r="SVJ2" s="10"/>
      <c r="SVK2" s="10"/>
      <c r="SVL2" s="10"/>
      <c r="SVM2" s="10"/>
      <c r="SVN2" s="10"/>
      <c r="SVO2" s="10"/>
      <c r="SVP2" s="10"/>
      <c r="SVQ2" s="10"/>
      <c r="SVR2" s="10"/>
      <c r="SVS2" s="10"/>
      <c r="SVT2" s="10"/>
      <c r="SVU2" s="10"/>
      <c r="SVV2" s="10"/>
      <c r="SVW2" s="10"/>
      <c r="SVX2" s="10"/>
      <c r="SVY2" s="10"/>
      <c r="SVZ2" s="10"/>
      <c r="SWA2" s="10"/>
      <c r="SWB2" s="10"/>
      <c r="SWC2" s="10"/>
      <c r="SWD2" s="10"/>
      <c r="SWE2" s="10"/>
      <c r="SWF2" s="10"/>
      <c r="SWG2" s="10"/>
      <c r="SWH2" s="10"/>
      <c r="SWI2" s="10"/>
      <c r="SWJ2" s="10"/>
      <c r="SWK2" s="10"/>
      <c r="SWL2" s="10"/>
      <c r="SWM2" s="10"/>
      <c r="SWN2" s="10"/>
      <c r="SWO2" s="10"/>
      <c r="SWP2" s="10"/>
      <c r="SWQ2" s="10"/>
      <c r="SWR2" s="10"/>
      <c r="SWS2" s="10"/>
      <c r="SWT2" s="10"/>
      <c r="SWU2" s="10"/>
      <c r="SWV2" s="10"/>
      <c r="SWW2" s="10"/>
      <c r="SWX2" s="10"/>
      <c r="SWY2" s="10"/>
      <c r="SWZ2" s="10"/>
      <c r="SXA2" s="10"/>
      <c r="SXB2" s="10"/>
      <c r="SXC2" s="10"/>
      <c r="SXD2" s="10"/>
      <c r="SXE2" s="10"/>
      <c r="SXF2" s="10"/>
      <c r="SXG2" s="10"/>
      <c r="SXH2" s="10"/>
      <c r="SXI2" s="10"/>
      <c r="SXJ2" s="10"/>
      <c r="SXK2" s="10"/>
      <c r="SXL2" s="10"/>
      <c r="SXM2" s="10"/>
      <c r="SXN2" s="10"/>
      <c r="SXO2" s="10"/>
      <c r="SXP2" s="10"/>
      <c r="SXQ2" s="10"/>
      <c r="SXR2" s="10"/>
      <c r="SXS2" s="10"/>
      <c r="SXT2" s="10"/>
      <c r="SXU2" s="10"/>
      <c r="SXV2" s="10"/>
      <c r="SXW2" s="10"/>
      <c r="SXX2" s="10"/>
      <c r="SXY2" s="10"/>
      <c r="SXZ2" s="10"/>
      <c r="SYA2" s="10"/>
      <c r="SYB2" s="10"/>
      <c r="SYC2" s="10"/>
      <c r="SYD2" s="10"/>
      <c r="SYE2" s="10"/>
      <c r="SYF2" s="10"/>
      <c r="SYG2" s="10"/>
      <c r="SYH2" s="10"/>
      <c r="SYI2" s="10"/>
      <c r="SYJ2" s="10"/>
      <c r="SYK2" s="10"/>
      <c r="SYL2" s="10"/>
      <c r="SYM2" s="10"/>
      <c r="SYN2" s="10"/>
      <c r="SYO2" s="10"/>
      <c r="SYP2" s="10"/>
      <c r="SYQ2" s="10"/>
      <c r="SYR2" s="10"/>
      <c r="SYS2" s="10"/>
      <c r="SYT2" s="10"/>
      <c r="SYU2" s="10"/>
      <c r="SYV2" s="10"/>
      <c r="SYW2" s="10"/>
      <c r="SYX2" s="10"/>
      <c r="SYY2" s="10"/>
      <c r="SYZ2" s="10"/>
      <c r="SZA2" s="10"/>
      <c r="SZB2" s="10"/>
      <c r="SZC2" s="10"/>
      <c r="SZD2" s="10"/>
      <c r="SZE2" s="10"/>
      <c r="SZF2" s="10"/>
      <c r="SZG2" s="10"/>
      <c r="SZH2" s="10"/>
      <c r="SZI2" s="10"/>
      <c r="SZJ2" s="10"/>
      <c r="SZK2" s="10"/>
      <c r="SZL2" s="10"/>
      <c r="SZM2" s="10"/>
      <c r="SZN2" s="10"/>
      <c r="SZO2" s="10"/>
      <c r="SZP2" s="10"/>
      <c r="SZQ2" s="10"/>
      <c r="SZR2" s="10"/>
      <c r="SZS2" s="10"/>
      <c r="SZT2" s="10"/>
      <c r="SZU2" s="10"/>
      <c r="SZV2" s="10"/>
      <c r="SZW2" s="10"/>
      <c r="SZX2" s="10"/>
      <c r="SZY2" s="10"/>
      <c r="SZZ2" s="10"/>
      <c r="TAA2" s="10"/>
      <c r="TAB2" s="10"/>
      <c r="TAC2" s="10"/>
      <c r="TAD2" s="10"/>
      <c r="TAE2" s="10"/>
      <c r="TAF2" s="10"/>
      <c r="TAG2" s="10"/>
      <c r="TAH2" s="10"/>
      <c r="TAI2" s="10"/>
      <c r="TAJ2" s="10"/>
      <c r="TAK2" s="10"/>
      <c r="TAL2" s="10"/>
      <c r="TAM2" s="10"/>
      <c r="TAN2" s="10"/>
      <c r="TAO2" s="10"/>
      <c r="TAP2" s="10"/>
      <c r="TAQ2" s="10"/>
      <c r="TAR2" s="10"/>
      <c r="TAS2" s="10"/>
      <c r="TAT2" s="10"/>
      <c r="TAU2" s="10"/>
      <c r="TAV2" s="10"/>
      <c r="TAW2" s="10"/>
      <c r="TAX2" s="10"/>
      <c r="TAY2" s="10"/>
      <c r="TAZ2" s="10"/>
      <c r="TBA2" s="10"/>
      <c r="TBB2" s="10"/>
      <c r="TBC2" s="10"/>
      <c r="TBD2" s="10"/>
      <c r="TBE2" s="10"/>
      <c r="TBF2" s="10"/>
      <c r="TBG2" s="10"/>
      <c r="TBH2" s="10"/>
      <c r="TBI2" s="10"/>
      <c r="TBJ2" s="10"/>
      <c r="TBK2" s="10"/>
      <c r="TBL2" s="10"/>
      <c r="TBM2" s="10"/>
      <c r="TBN2" s="10"/>
      <c r="TBO2" s="10"/>
      <c r="TBP2" s="10"/>
      <c r="TBQ2" s="10"/>
      <c r="TBR2" s="10"/>
      <c r="TBS2" s="10"/>
      <c r="TBT2" s="10"/>
      <c r="TBU2" s="10"/>
      <c r="TBV2" s="10"/>
      <c r="TBW2" s="10"/>
      <c r="TBX2" s="10"/>
      <c r="TBY2" s="10"/>
      <c r="TBZ2" s="10"/>
      <c r="TCA2" s="10"/>
      <c r="TCB2" s="10"/>
      <c r="TCC2" s="10"/>
      <c r="TCD2" s="10"/>
      <c r="TCE2" s="10"/>
      <c r="TCF2" s="10"/>
      <c r="TCG2" s="10"/>
      <c r="TCH2" s="10"/>
      <c r="TCI2" s="10"/>
      <c r="TCJ2" s="10"/>
      <c r="TCK2" s="10"/>
      <c r="TCL2" s="10"/>
      <c r="TCM2" s="10"/>
      <c r="TCN2" s="10"/>
      <c r="TCO2" s="10"/>
      <c r="TCP2" s="10"/>
      <c r="TCQ2" s="10"/>
      <c r="TCR2" s="10"/>
      <c r="TCS2" s="10"/>
      <c r="TCT2" s="10"/>
      <c r="TCU2" s="10"/>
      <c r="TCV2" s="10"/>
      <c r="TCW2" s="10"/>
      <c r="TCX2" s="10"/>
      <c r="TCY2" s="10"/>
      <c r="TCZ2" s="10"/>
      <c r="TDA2" s="10"/>
      <c r="TDB2" s="10"/>
      <c r="TDC2" s="10"/>
      <c r="TDD2" s="10"/>
      <c r="TDE2" s="10"/>
      <c r="TDF2" s="10"/>
      <c r="TDG2" s="10"/>
      <c r="TDH2" s="10"/>
      <c r="TDI2" s="10"/>
      <c r="TDJ2" s="10"/>
      <c r="TDK2" s="10"/>
      <c r="TDL2" s="10"/>
      <c r="TDM2" s="10"/>
      <c r="TDN2" s="10"/>
      <c r="TDO2" s="10"/>
      <c r="TDP2" s="10"/>
      <c r="TDQ2" s="10"/>
      <c r="TDR2" s="10"/>
      <c r="TDS2" s="10"/>
      <c r="TDT2" s="10"/>
      <c r="TDU2" s="10"/>
      <c r="TDV2" s="10"/>
      <c r="TDW2" s="10"/>
      <c r="TDX2" s="10"/>
      <c r="TDY2" s="10"/>
      <c r="TDZ2" s="10"/>
      <c r="TEA2" s="10"/>
      <c r="TEB2" s="10"/>
      <c r="TEC2" s="10"/>
      <c r="TED2" s="10"/>
      <c r="TEE2" s="10"/>
      <c r="TEF2" s="10"/>
      <c r="TEG2" s="10"/>
      <c r="TEH2" s="10"/>
      <c r="TEI2" s="10"/>
      <c r="TEJ2" s="10"/>
      <c r="TEK2" s="10"/>
      <c r="TEL2" s="10"/>
      <c r="TEM2" s="10"/>
      <c r="TEN2" s="10"/>
      <c r="TEO2" s="10"/>
      <c r="TEP2" s="10"/>
      <c r="TEQ2" s="10"/>
      <c r="TER2" s="10"/>
      <c r="TES2" s="10"/>
      <c r="TET2" s="10"/>
      <c r="TEU2" s="10"/>
      <c r="TEV2" s="10"/>
      <c r="TEW2" s="10"/>
      <c r="TEX2" s="10"/>
      <c r="TEY2" s="10"/>
      <c r="TEZ2" s="10"/>
      <c r="TFA2" s="10"/>
      <c r="TFB2" s="10"/>
      <c r="TFC2" s="10"/>
      <c r="TFD2" s="10"/>
      <c r="TFE2" s="10"/>
      <c r="TFF2" s="10"/>
      <c r="TFG2" s="10"/>
      <c r="TFH2" s="10"/>
      <c r="TFI2" s="10"/>
      <c r="TFJ2" s="10"/>
      <c r="TFK2" s="10"/>
      <c r="TFL2" s="10"/>
      <c r="TFM2" s="10"/>
      <c r="TFN2" s="10"/>
      <c r="TFO2" s="10"/>
      <c r="TFP2" s="10"/>
      <c r="TFQ2" s="10"/>
      <c r="TFR2" s="10"/>
      <c r="TFS2" s="10"/>
      <c r="TFT2" s="10"/>
      <c r="TFU2" s="10"/>
      <c r="TFV2" s="10"/>
      <c r="TFW2" s="10"/>
      <c r="TFX2" s="10"/>
      <c r="TFY2" s="10"/>
      <c r="TFZ2" s="10"/>
      <c r="TGA2" s="10"/>
      <c r="TGB2" s="10"/>
      <c r="TGC2" s="10"/>
      <c r="TGD2" s="10"/>
      <c r="TGE2" s="10"/>
      <c r="TGF2" s="10"/>
      <c r="TGG2" s="10"/>
      <c r="TGH2" s="10"/>
      <c r="TGI2" s="10"/>
      <c r="TGJ2" s="10"/>
      <c r="TGK2" s="10"/>
      <c r="TGL2" s="10"/>
      <c r="TGM2" s="10"/>
      <c r="TGN2" s="10"/>
      <c r="TGO2" s="10"/>
      <c r="TGP2" s="10"/>
      <c r="TGQ2" s="10"/>
      <c r="TGR2" s="10"/>
      <c r="TGS2" s="10"/>
      <c r="TGT2" s="10"/>
      <c r="TGU2" s="10"/>
      <c r="TGV2" s="10"/>
      <c r="TGW2" s="10"/>
      <c r="TGX2" s="10"/>
      <c r="TGY2" s="10"/>
      <c r="TGZ2" s="10"/>
      <c r="THA2" s="10"/>
      <c r="THB2" s="10"/>
      <c r="THC2" s="10"/>
      <c r="THD2" s="10"/>
      <c r="THE2" s="10"/>
      <c r="THF2" s="10"/>
      <c r="THG2" s="10"/>
      <c r="THH2" s="10"/>
      <c r="THI2" s="10"/>
      <c r="THJ2" s="10"/>
      <c r="THK2" s="10"/>
      <c r="THL2" s="10"/>
      <c r="THM2" s="10"/>
      <c r="THN2" s="10"/>
      <c r="THO2" s="10"/>
      <c r="THP2" s="10"/>
      <c r="THQ2" s="10"/>
      <c r="THR2" s="10"/>
      <c r="THS2" s="10"/>
      <c r="THT2" s="10"/>
      <c r="THU2" s="10"/>
      <c r="THV2" s="10"/>
      <c r="THW2" s="10"/>
      <c r="THX2" s="10"/>
      <c r="THY2" s="10"/>
      <c r="THZ2" s="10"/>
      <c r="TIA2" s="10"/>
      <c r="TIB2" s="10"/>
      <c r="TIC2" s="10"/>
      <c r="TID2" s="10"/>
      <c r="TIE2" s="10"/>
      <c r="TIF2" s="10"/>
      <c r="TIG2" s="10"/>
      <c r="TIH2" s="10"/>
      <c r="TII2" s="10"/>
      <c r="TIJ2" s="10"/>
      <c r="TIK2" s="10"/>
      <c r="TIL2" s="10"/>
      <c r="TIM2" s="10"/>
      <c r="TIN2" s="10"/>
      <c r="TIO2" s="10"/>
      <c r="TIP2" s="10"/>
      <c r="TIQ2" s="10"/>
      <c r="TIR2" s="10"/>
      <c r="TIS2" s="10"/>
      <c r="TIT2" s="10"/>
      <c r="TIU2" s="10"/>
      <c r="TIV2" s="10"/>
      <c r="TIW2" s="10"/>
      <c r="TIX2" s="10"/>
      <c r="TIY2" s="10"/>
      <c r="TIZ2" s="10"/>
      <c r="TJA2" s="10"/>
      <c r="TJB2" s="10"/>
      <c r="TJC2" s="10"/>
      <c r="TJD2" s="10"/>
      <c r="TJE2" s="10"/>
      <c r="TJF2" s="10"/>
      <c r="TJG2" s="10"/>
      <c r="TJH2" s="10"/>
      <c r="TJI2" s="10"/>
      <c r="TJJ2" s="10"/>
      <c r="TJK2" s="10"/>
      <c r="TJL2" s="10"/>
      <c r="TJM2" s="10"/>
      <c r="TJN2" s="10"/>
      <c r="TJO2" s="10"/>
      <c r="TJP2" s="10"/>
      <c r="TJQ2" s="10"/>
      <c r="TJR2" s="10"/>
      <c r="TJS2" s="10"/>
      <c r="TJT2" s="10"/>
      <c r="TJU2" s="10"/>
      <c r="TJV2" s="10"/>
      <c r="TJW2" s="10"/>
      <c r="TJX2" s="10"/>
      <c r="TJY2" s="10"/>
      <c r="TJZ2" s="10"/>
      <c r="TKA2" s="10"/>
      <c r="TKB2" s="10"/>
      <c r="TKC2" s="10"/>
      <c r="TKD2" s="10"/>
      <c r="TKE2" s="10"/>
      <c r="TKF2" s="10"/>
      <c r="TKG2" s="10"/>
      <c r="TKH2" s="10"/>
      <c r="TKI2" s="10"/>
      <c r="TKJ2" s="10"/>
      <c r="TKK2" s="10"/>
      <c r="TKL2" s="10"/>
      <c r="TKM2" s="10"/>
      <c r="TKN2" s="10"/>
      <c r="TKO2" s="10"/>
      <c r="TKP2" s="10"/>
      <c r="TKQ2" s="10"/>
      <c r="TKR2" s="10"/>
      <c r="TKS2" s="10"/>
      <c r="TKT2" s="10"/>
      <c r="TKU2" s="10"/>
      <c r="TKV2" s="10"/>
      <c r="TKW2" s="10"/>
      <c r="TKX2" s="10"/>
      <c r="TKY2" s="10"/>
      <c r="TKZ2" s="10"/>
      <c r="TLA2" s="10"/>
      <c r="TLB2" s="10"/>
      <c r="TLC2" s="10"/>
      <c r="TLD2" s="10"/>
      <c r="TLE2" s="10"/>
      <c r="TLF2" s="10"/>
      <c r="TLG2" s="10"/>
      <c r="TLH2" s="10"/>
      <c r="TLI2" s="10"/>
      <c r="TLJ2" s="10"/>
      <c r="TLK2" s="10"/>
      <c r="TLL2" s="10"/>
      <c r="TLM2" s="10"/>
      <c r="TLN2" s="10"/>
      <c r="TLO2" s="10"/>
      <c r="TLP2" s="10"/>
      <c r="TLQ2" s="10"/>
      <c r="TLR2" s="10"/>
      <c r="TLS2" s="10"/>
      <c r="TLT2" s="10"/>
      <c r="TLU2" s="10"/>
      <c r="TLV2" s="10"/>
      <c r="TLW2" s="10"/>
      <c r="TLX2" s="10"/>
      <c r="TLY2" s="10"/>
      <c r="TLZ2" s="10"/>
      <c r="TMA2" s="10"/>
      <c r="TMB2" s="10"/>
      <c r="TMC2" s="10"/>
      <c r="TMD2" s="10"/>
      <c r="TME2" s="10"/>
      <c r="TMF2" s="10"/>
      <c r="TMG2" s="10"/>
      <c r="TMH2" s="10"/>
      <c r="TMI2" s="10"/>
      <c r="TMJ2" s="10"/>
      <c r="TMK2" s="10"/>
      <c r="TML2" s="10"/>
      <c r="TMM2" s="10"/>
      <c r="TMN2" s="10"/>
      <c r="TMO2" s="10"/>
      <c r="TMP2" s="10"/>
      <c r="TMQ2" s="10"/>
      <c r="TMR2" s="10"/>
      <c r="TMS2" s="10"/>
      <c r="TMT2" s="10"/>
      <c r="TMU2" s="10"/>
      <c r="TMV2" s="10"/>
      <c r="TMW2" s="10"/>
      <c r="TMX2" s="10"/>
      <c r="TMY2" s="10"/>
      <c r="TMZ2" s="10"/>
      <c r="TNA2" s="10"/>
      <c r="TNB2" s="10"/>
      <c r="TNC2" s="10"/>
      <c r="TND2" s="10"/>
      <c r="TNE2" s="10"/>
      <c r="TNF2" s="10"/>
      <c r="TNG2" s="10"/>
      <c r="TNH2" s="10"/>
      <c r="TNI2" s="10"/>
      <c r="TNJ2" s="10"/>
      <c r="TNK2" s="10"/>
      <c r="TNL2" s="10"/>
      <c r="TNM2" s="10"/>
      <c r="TNN2" s="10"/>
      <c r="TNO2" s="10"/>
      <c r="TNP2" s="10"/>
      <c r="TNQ2" s="10"/>
      <c r="TNR2" s="10"/>
      <c r="TNS2" s="10"/>
      <c r="TNT2" s="10"/>
      <c r="TNU2" s="10"/>
      <c r="TNV2" s="10"/>
      <c r="TNW2" s="10"/>
      <c r="TNX2" s="10"/>
      <c r="TNY2" s="10"/>
      <c r="TNZ2" s="10"/>
      <c r="TOA2" s="10"/>
      <c r="TOB2" s="10"/>
      <c r="TOC2" s="10"/>
      <c r="TOD2" s="10"/>
      <c r="TOE2" s="10"/>
      <c r="TOF2" s="10"/>
      <c r="TOG2" s="10"/>
      <c r="TOH2" s="10"/>
      <c r="TOI2" s="10"/>
      <c r="TOJ2" s="10"/>
      <c r="TOK2" s="10"/>
      <c r="TOL2" s="10"/>
      <c r="TOM2" s="10"/>
      <c r="TON2" s="10"/>
      <c r="TOO2" s="10"/>
      <c r="TOP2" s="10"/>
      <c r="TOQ2" s="10"/>
      <c r="TOR2" s="10"/>
      <c r="TOS2" s="10"/>
      <c r="TOT2" s="10"/>
      <c r="TOU2" s="10"/>
      <c r="TOV2" s="10"/>
      <c r="TOW2" s="10"/>
      <c r="TOX2" s="10"/>
      <c r="TOY2" s="10"/>
      <c r="TOZ2" s="10"/>
      <c r="TPA2" s="10"/>
      <c r="TPB2" s="10"/>
      <c r="TPC2" s="10"/>
      <c r="TPD2" s="10"/>
      <c r="TPE2" s="10"/>
      <c r="TPF2" s="10"/>
      <c r="TPG2" s="10"/>
      <c r="TPH2" s="10"/>
      <c r="TPI2" s="10"/>
      <c r="TPJ2" s="10"/>
      <c r="TPK2" s="10"/>
      <c r="TPL2" s="10"/>
      <c r="TPM2" s="10"/>
      <c r="TPN2" s="10"/>
      <c r="TPO2" s="10"/>
      <c r="TPP2" s="10"/>
      <c r="TPQ2" s="10"/>
      <c r="TPR2" s="10"/>
      <c r="TPS2" s="10"/>
      <c r="TPT2" s="10"/>
      <c r="TPU2" s="10"/>
      <c r="TPV2" s="10"/>
      <c r="TPW2" s="10"/>
      <c r="TPX2" s="10"/>
      <c r="TPY2" s="10"/>
      <c r="TPZ2" s="10"/>
      <c r="TQA2" s="10"/>
      <c r="TQB2" s="10"/>
      <c r="TQC2" s="10"/>
      <c r="TQD2" s="10"/>
      <c r="TQE2" s="10"/>
      <c r="TQF2" s="10"/>
      <c r="TQG2" s="10"/>
      <c r="TQH2" s="10"/>
      <c r="TQI2" s="10"/>
      <c r="TQJ2" s="10"/>
      <c r="TQK2" s="10"/>
      <c r="TQL2" s="10"/>
      <c r="TQM2" s="10"/>
      <c r="TQN2" s="10"/>
      <c r="TQO2" s="10"/>
      <c r="TQP2" s="10"/>
      <c r="TQQ2" s="10"/>
      <c r="TQR2" s="10"/>
      <c r="TQS2" s="10"/>
      <c r="TQT2" s="10"/>
      <c r="TQU2" s="10"/>
      <c r="TQV2" s="10"/>
      <c r="TQW2" s="10"/>
      <c r="TQX2" s="10"/>
      <c r="TQY2" s="10"/>
      <c r="TQZ2" s="10"/>
      <c r="TRA2" s="10"/>
      <c r="TRB2" s="10"/>
      <c r="TRC2" s="10"/>
      <c r="TRD2" s="10"/>
      <c r="TRE2" s="10"/>
      <c r="TRF2" s="10"/>
      <c r="TRG2" s="10"/>
      <c r="TRH2" s="10"/>
      <c r="TRI2" s="10"/>
      <c r="TRJ2" s="10"/>
      <c r="TRK2" s="10"/>
      <c r="TRL2" s="10"/>
      <c r="TRM2" s="10"/>
      <c r="TRN2" s="10"/>
      <c r="TRO2" s="10"/>
      <c r="TRP2" s="10"/>
      <c r="TRQ2" s="10"/>
      <c r="TRR2" s="10"/>
      <c r="TRS2" s="10"/>
      <c r="TRT2" s="10"/>
      <c r="TRU2" s="10"/>
      <c r="TRV2" s="10"/>
      <c r="TRW2" s="10"/>
      <c r="TRX2" s="10"/>
      <c r="TRY2" s="10"/>
      <c r="TRZ2" s="10"/>
      <c r="TSA2" s="10"/>
      <c r="TSB2" s="10"/>
      <c r="TSC2" s="10"/>
      <c r="TSD2" s="10"/>
      <c r="TSE2" s="10"/>
      <c r="TSF2" s="10"/>
      <c r="TSG2" s="10"/>
      <c r="TSH2" s="10"/>
      <c r="TSI2" s="10"/>
      <c r="TSJ2" s="10"/>
      <c r="TSK2" s="10"/>
      <c r="TSL2" s="10"/>
      <c r="TSM2" s="10"/>
      <c r="TSN2" s="10"/>
      <c r="TSO2" s="10"/>
      <c r="TSP2" s="10"/>
      <c r="TSQ2" s="10"/>
      <c r="TSR2" s="10"/>
      <c r="TSS2" s="10"/>
      <c r="TST2" s="10"/>
      <c r="TSU2" s="10"/>
      <c r="TSV2" s="10"/>
      <c r="TSW2" s="10"/>
      <c r="TSX2" s="10"/>
      <c r="TSY2" s="10"/>
      <c r="TSZ2" s="10"/>
      <c r="TTA2" s="10"/>
      <c r="TTB2" s="10"/>
      <c r="TTC2" s="10"/>
      <c r="TTD2" s="10"/>
      <c r="TTE2" s="10"/>
      <c r="TTF2" s="10"/>
      <c r="TTG2" s="10"/>
      <c r="TTH2" s="10"/>
      <c r="TTI2" s="10"/>
      <c r="TTJ2" s="10"/>
      <c r="TTK2" s="10"/>
      <c r="TTL2" s="10"/>
      <c r="TTM2" s="10"/>
      <c r="TTN2" s="10"/>
      <c r="TTO2" s="10"/>
      <c r="TTP2" s="10"/>
      <c r="TTQ2" s="10"/>
      <c r="TTR2" s="10"/>
      <c r="TTS2" s="10"/>
      <c r="TTT2" s="10"/>
      <c r="TTU2" s="10"/>
      <c r="TTV2" s="10"/>
      <c r="TTW2" s="10"/>
      <c r="TTX2" s="10"/>
      <c r="TTY2" s="10"/>
      <c r="TTZ2" s="10"/>
      <c r="TUA2" s="10"/>
      <c r="TUB2" s="10"/>
      <c r="TUC2" s="10"/>
      <c r="TUD2" s="10"/>
      <c r="TUE2" s="10"/>
      <c r="TUF2" s="10"/>
      <c r="TUG2" s="10"/>
      <c r="TUH2" s="10"/>
      <c r="TUI2" s="10"/>
      <c r="TUJ2" s="10"/>
      <c r="TUK2" s="10"/>
      <c r="TUL2" s="10"/>
      <c r="TUM2" s="10"/>
      <c r="TUN2" s="10"/>
      <c r="TUO2" s="10"/>
      <c r="TUP2" s="10"/>
      <c r="TUQ2" s="10"/>
      <c r="TUR2" s="10"/>
      <c r="TUS2" s="10"/>
      <c r="TUT2" s="10"/>
      <c r="TUU2" s="10"/>
      <c r="TUV2" s="10"/>
      <c r="TUW2" s="10"/>
      <c r="TUX2" s="10"/>
      <c r="TUY2" s="10"/>
      <c r="TUZ2" s="10"/>
      <c r="TVA2" s="10"/>
      <c r="TVB2" s="10"/>
      <c r="TVC2" s="10"/>
      <c r="TVD2" s="10"/>
      <c r="TVE2" s="10"/>
      <c r="TVF2" s="10"/>
      <c r="TVG2" s="10"/>
      <c r="TVH2" s="10"/>
      <c r="TVI2" s="10"/>
      <c r="TVJ2" s="10"/>
      <c r="TVK2" s="10"/>
      <c r="TVL2" s="10"/>
      <c r="TVM2" s="10"/>
      <c r="TVN2" s="10"/>
      <c r="TVO2" s="10"/>
      <c r="TVP2" s="10"/>
      <c r="TVQ2" s="10"/>
      <c r="TVR2" s="10"/>
      <c r="TVS2" s="10"/>
      <c r="TVT2" s="10"/>
      <c r="TVU2" s="10"/>
      <c r="TVV2" s="10"/>
      <c r="TVW2" s="10"/>
      <c r="TVX2" s="10"/>
      <c r="TVY2" s="10"/>
      <c r="TVZ2" s="10"/>
      <c r="TWA2" s="10"/>
      <c r="TWB2" s="10"/>
      <c r="TWC2" s="10"/>
      <c r="TWD2" s="10"/>
      <c r="TWE2" s="10"/>
      <c r="TWF2" s="10"/>
      <c r="TWG2" s="10"/>
      <c r="TWH2" s="10"/>
      <c r="TWI2" s="10"/>
      <c r="TWJ2" s="10"/>
      <c r="TWK2" s="10"/>
      <c r="TWL2" s="10"/>
      <c r="TWM2" s="10"/>
      <c r="TWN2" s="10"/>
      <c r="TWO2" s="10"/>
      <c r="TWP2" s="10"/>
      <c r="TWQ2" s="10"/>
      <c r="TWR2" s="10"/>
      <c r="TWS2" s="10"/>
      <c r="TWT2" s="10"/>
      <c r="TWU2" s="10"/>
      <c r="TWV2" s="10"/>
      <c r="TWW2" s="10"/>
      <c r="TWX2" s="10"/>
      <c r="TWY2" s="10"/>
      <c r="TWZ2" s="10"/>
      <c r="TXA2" s="10"/>
      <c r="TXB2" s="10"/>
      <c r="TXC2" s="10"/>
      <c r="TXD2" s="10"/>
      <c r="TXE2" s="10"/>
      <c r="TXF2" s="10"/>
      <c r="TXG2" s="10"/>
      <c r="TXH2" s="10"/>
      <c r="TXI2" s="10"/>
      <c r="TXJ2" s="10"/>
      <c r="TXK2" s="10"/>
      <c r="TXL2" s="10"/>
      <c r="TXM2" s="10"/>
      <c r="TXN2" s="10"/>
      <c r="TXO2" s="10"/>
      <c r="TXP2" s="10"/>
      <c r="TXQ2" s="10"/>
      <c r="TXR2" s="10"/>
      <c r="TXS2" s="10"/>
      <c r="TXT2" s="10"/>
      <c r="TXU2" s="10"/>
      <c r="TXV2" s="10"/>
      <c r="TXW2" s="10"/>
      <c r="TXX2" s="10"/>
      <c r="TXY2" s="10"/>
      <c r="TXZ2" s="10"/>
      <c r="TYA2" s="10"/>
      <c r="TYB2" s="10"/>
      <c r="TYC2" s="10"/>
      <c r="TYD2" s="10"/>
      <c r="TYE2" s="10"/>
      <c r="TYF2" s="10"/>
      <c r="TYG2" s="10"/>
      <c r="TYH2" s="10"/>
      <c r="TYI2" s="10"/>
      <c r="TYJ2" s="10"/>
      <c r="TYK2" s="10"/>
      <c r="TYL2" s="10"/>
      <c r="TYM2" s="10"/>
      <c r="TYN2" s="10"/>
      <c r="TYO2" s="10"/>
      <c r="TYP2" s="10"/>
      <c r="TYQ2" s="10"/>
      <c r="TYR2" s="10"/>
      <c r="TYS2" s="10"/>
      <c r="TYT2" s="10"/>
      <c r="TYU2" s="10"/>
      <c r="TYV2" s="10"/>
      <c r="TYW2" s="10"/>
      <c r="TYX2" s="10"/>
      <c r="TYY2" s="10"/>
      <c r="TYZ2" s="10"/>
      <c r="TZA2" s="10"/>
      <c r="TZB2" s="10"/>
      <c r="TZC2" s="10"/>
      <c r="TZD2" s="10"/>
      <c r="TZE2" s="10"/>
      <c r="TZF2" s="10"/>
      <c r="TZG2" s="10"/>
      <c r="TZH2" s="10"/>
      <c r="TZI2" s="10"/>
      <c r="TZJ2" s="10"/>
      <c r="TZK2" s="10"/>
      <c r="TZL2" s="10"/>
      <c r="TZM2" s="10"/>
      <c r="TZN2" s="10"/>
      <c r="TZO2" s="10"/>
      <c r="TZP2" s="10"/>
      <c r="TZQ2" s="10"/>
      <c r="TZR2" s="10"/>
      <c r="TZS2" s="10"/>
      <c r="TZT2" s="10"/>
      <c r="TZU2" s="10"/>
      <c r="TZV2" s="10"/>
      <c r="TZW2" s="10"/>
      <c r="TZX2" s="10"/>
      <c r="TZY2" s="10"/>
      <c r="TZZ2" s="10"/>
      <c r="UAA2" s="10"/>
      <c r="UAB2" s="10"/>
      <c r="UAC2" s="10"/>
      <c r="UAD2" s="10"/>
      <c r="UAE2" s="10"/>
      <c r="UAF2" s="10"/>
      <c r="UAG2" s="10"/>
      <c r="UAH2" s="10"/>
      <c r="UAI2" s="10"/>
      <c r="UAJ2" s="10"/>
      <c r="UAK2" s="10"/>
      <c r="UAL2" s="10"/>
      <c r="UAM2" s="10"/>
      <c r="UAN2" s="10"/>
      <c r="UAO2" s="10"/>
      <c r="UAP2" s="10"/>
      <c r="UAQ2" s="10"/>
      <c r="UAR2" s="10"/>
      <c r="UAS2" s="10"/>
      <c r="UAT2" s="10"/>
      <c r="UAU2" s="10"/>
      <c r="UAV2" s="10"/>
      <c r="UAW2" s="10"/>
      <c r="UAX2" s="10"/>
      <c r="UAY2" s="10"/>
      <c r="UAZ2" s="10"/>
      <c r="UBA2" s="10"/>
      <c r="UBB2" s="10"/>
      <c r="UBC2" s="10"/>
      <c r="UBD2" s="10"/>
      <c r="UBE2" s="10"/>
      <c r="UBF2" s="10"/>
      <c r="UBG2" s="10"/>
      <c r="UBH2" s="10"/>
      <c r="UBI2" s="10"/>
      <c r="UBJ2" s="10"/>
      <c r="UBK2" s="10"/>
      <c r="UBL2" s="10"/>
      <c r="UBM2" s="10"/>
      <c r="UBN2" s="10"/>
      <c r="UBO2" s="10"/>
      <c r="UBP2" s="10"/>
      <c r="UBQ2" s="10"/>
      <c r="UBR2" s="10"/>
      <c r="UBS2" s="10"/>
      <c r="UBT2" s="10"/>
      <c r="UBU2" s="10"/>
      <c r="UBV2" s="10"/>
      <c r="UBW2" s="10"/>
      <c r="UBX2" s="10"/>
      <c r="UBY2" s="10"/>
      <c r="UBZ2" s="10"/>
      <c r="UCA2" s="10"/>
      <c r="UCB2" s="10"/>
      <c r="UCC2" s="10"/>
      <c r="UCD2" s="10"/>
      <c r="UCE2" s="10"/>
      <c r="UCF2" s="10"/>
      <c r="UCG2" s="10"/>
      <c r="UCH2" s="10"/>
      <c r="UCI2" s="10"/>
      <c r="UCJ2" s="10"/>
      <c r="UCK2" s="10"/>
      <c r="UCL2" s="10"/>
      <c r="UCM2" s="10"/>
      <c r="UCN2" s="10"/>
      <c r="UCO2" s="10"/>
      <c r="UCP2" s="10"/>
      <c r="UCQ2" s="10"/>
      <c r="UCR2" s="10"/>
      <c r="UCS2" s="10"/>
      <c r="UCT2" s="10"/>
      <c r="UCU2" s="10"/>
      <c r="UCV2" s="10"/>
      <c r="UCW2" s="10"/>
      <c r="UCX2" s="10"/>
      <c r="UCY2" s="10"/>
      <c r="UCZ2" s="10"/>
      <c r="UDA2" s="10"/>
      <c r="UDB2" s="10"/>
      <c r="UDC2" s="10"/>
      <c r="UDD2" s="10"/>
      <c r="UDE2" s="10"/>
      <c r="UDF2" s="10"/>
      <c r="UDG2" s="10"/>
      <c r="UDH2" s="10"/>
      <c r="UDI2" s="10"/>
      <c r="UDJ2" s="10"/>
      <c r="UDK2" s="10"/>
      <c r="UDL2" s="10"/>
      <c r="UDM2" s="10"/>
      <c r="UDN2" s="10"/>
      <c r="UDO2" s="10"/>
      <c r="UDP2" s="10"/>
      <c r="UDQ2" s="10"/>
      <c r="UDR2" s="10"/>
      <c r="UDS2" s="10"/>
      <c r="UDT2" s="10"/>
      <c r="UDU2" s="10"/>
      <c r="UDV2" s="10"/>
      <c r="UDW2" s="10"/>
      <c r="UDX2" s="10"/>
      <c r="UDY2" s="10"/>
      <c r="UDZ2" s="10"/>
      <c r="UEA2" s="10"/>
      <c r="UEB2" s="10"/>
      <c r="UEC2" s="10"/>
      <c r="UED2" s="10"/>
      <c r="UEE2" s="10"/>
      <c r="UEF2" s="10"/>
      <c r="UEG2" s="10"/>
      <c r="UEH2" s="10"/>
      <c r="UEI2" s="10"/>
      <c r="UEJ2" s="10"/>
      <c r="UEK2" s="10"/>
      <c r="UEL2" s="10"/>
      <c r="UEM2" s="10"/>
      <c r="UEN2" s="10"/>
      <c r="UEO2" s="10"/>
      <c r="UEP2" s="10"/>
      <c r="UEQ2" s="10"/>
      <c r="UER2" s="10"/>
      <c r="UES2" s="10"/>
      <c r="UET2" s="10"/>
      <c r="UEU2" s="10"/>
      <c r="UEV2" s="10"/>
      <c r="UEW2" s="10"/>
      <c r="UEX2" s="10"/>
      <c r="UEY2" s="10"/>
      <c r="UEZ2" s="10"/>
      <c r="UFA2" s="10"/>
      <c r="UFB2" s="10"/>
      <c r="UFC2" s="10"/>
      <c r="UFD2" s="10"/>
      <c r="UFE2" s="10"/>
      <c r="UFF2" s="10"/>
      <c r="UFG2" s="10"/>
      <c r="UFH2" s="10"/>
      <c r="UFI2" s="10"/>
      <c r="UFJ2" s="10"/>
      <c r="UFK2" s="10"/>
      <c r="UFL2" s="10"/>
      <c r="UFM2" s="10"/>
      <c r="UFN2" s="10"/>
      <c r="UFO2" s="10"/>
      <c r="UFP2" s="10"/>
      <c r="UFQ2" s="10"/>
      <c r="UFR2" s="10"/>
      <c r="UFS2" s="10"/>
      <c r="UFT2" s="10"/>
      <c r="UFU2" s="10"/>
      <c r="UFV2" s="10"/>
      <c r="UFW2" s="10"/>
      <c r="UFX2" s="10"/>
      <c r="UFY2" s="10"/>
      <c r="UFZ2" s="10"/>
      <c r="UGA2" s="10"/>
      <c r="UGB2" s="10"/>
      <c r="UGC2" s="10"/>
      <c r="UGD2" s="10"/>
      <c r="UGE2" s="10"/>
      <c r="UGF2" s="10"/>
      <c r="UGG2" s="10"/>
      <c r="UGH2" s="10"/>
      <c r="UGI2" s="10"/>
      <c r="UGJ2" s="10"/>
      <c r="UGK2" s="10"/>
      <c r="UGL2" s="10"/>
      <c r="UGM2" s="10"/>
      <c r="UGN2" s="10"/>
      <c r="UGO2" s="10"/>
      <c r="UGP2" s="10"/>
      <c r="UGQ2" s="10"/>
      <c r="UGR2" s="10"/>
      <c r="UGS2" s="10"/>
      <c r="UGT2" s="10"/>
      <c r="UGU2" s="10"/>
      <c r="UGV2" s="10"/>
      <c r="UGW2" s="10"/>
      <c r="UGX2" s="10"/>
      <c r="UGY2" s="10"/>
      <c r="UGZ2" s="10"/>
      <c r="UHA2" s="10"/>
      <c r="UHB2" s="10"/>
      <c r="UHC2" s="10"/>
      <c r="UHD2" s="10"/>
      <c r="UHE2" s="10"/>
      <c r="UHF2" s="10"/>
      <c r="UHG2" s="10"/>
      <c r="UHH2" s="10"/>
      <c r="UHI2" s="10"/>
      <c r="UHJ2" s="10"/>
      <c r="UHK2" s="10"/>
      <c r="UHL2" s="10"/>
      <c r="UHM2" s="10"/>
      <c r="UHN2" s="10"/>
      <c r="UHO2" s="10"/>
      <c r="UHP2" s="10"/>
      <c r="UHQ2" s="10"/>
      <c r="UHR2" s="10"/>
      <c r="UHS2" s="10"/>
      <c r="UHT2" s="10"/>
      <c r="UHU2" s="10"/>
      <c r="UHV2" s="10"/>
      <c r="UHW2" s="10"/>
      <c r="UHX2" s="10"/>
      <c r="UHY2" s="10"/>
      <c r="UHZ2" s="10"/>
      <c r="UIA2" s="10"/>
      <c r="UIB2" s="10"/>
      <c r="UIC2" s="10"/>
      <c r="UID2" s="10"/>
      <c r="UIE2" s="10"/>
      <c r="UIF2" s="10"/>
      <c r="UIG2" s="10"/>
      <c r="UIH2" s="10"/>
      <c r="UII2" s="10"/>
      <c r="UIJ2" s="10"/>
      <c r="UIK2" s="10"/>
      <c r="UIL2" s="10"/>
      <c r="UIM2" s="10"/>
      <c r="UIN2" s="10"/>
      <c r="UIO2" s="10"/>
      <c r="UIP2" s="10"/>
      <c r="UIQ2" s="10"/>
      <c r="UIR2" s="10"/>
      <c r="UIS2" s="10"/>
      <c r="UIT2" s="10"/>
      <c r="UIU2" s="10"/>
      <c r="UIV2" s="10"/>
      <c r="UIW2" s="10"/>
      <c r="UIX2" s="10"/>
      <c r="UIY2" s="10"/>
      <c r="UIZ2" s="10"/>
      <c r="UJA2" s="10"/>
      <c r="UJB2" s="10"/>
      <c r="UJC2" s="10"/>
      <c r="UJD2" s="10"/>
      <c r="UJE2" s="10"/>
      <c r="UJF2" s="10"/>
      <c r="UJG2" s="10"/>
      <c r="UJH2" s="10"/>
      <c r="UJI2" s="10"/>
      <c r="UJJ2" s="10"/>
      <c r="UJK2" s="10"/>
      <c r="UJL2" s="10"/>
      <c r="UJM2" s="10"/>
      <c r="UJN2" s="10"/>
      <c r="UJO2" s="10"/>
      <c r="UJP2" s="10"/>
      <c r="UJQ2" s="10"/>
      <c r="UJR2" s="10"/>
      <c r="UJS2" s="10"/>
      <c r="UJT2" s="10"/>
      <c r="UJU2" s="10"/>
      <c r="UJV2" s="10"/>
      <c r="UJW2" s="10"/>
      <c r="UJX2" s="10"/>
      <c r="UJY2" s="10"/>
      <c r="UJZ2" s="10"/>
      <c r="UKA2" s="10"/>
      <c r="UKB2" s="10"/>
      <c r="UKC2" s="10"/>
      <c r="UKD2" s="10"/>
      <c r="UKE2" s="10"/>
      <c r="UKF2" s="10"/>
      <c r="UKG2" s="10"/>
      <c r="UKH2" s="10"/>
      <c r="UKI2" s="10"/>
      <c r="UKJ2" s="10"/>
      <c r="UKK2" s="10"/>
      <c r="UKL2" s="10"/>
      <c r="UKM2" s="10"/>
      <c r="UKN2" s="10"/>
      <c r="UKO2" s="10"/>
      <c r="UKP2" s="10"/>
      <c r="UKQ2" s="10"/>
      <c r="UKR2" s="10"/>
      <c r="UKS2" s="10"/>
      <c r="UKT2" s="10"/>
      <c r="UKU2" s="10"/>
      <c r="UKV2" s="10"/>
      <c r="UKW2" s="10"/>
      <c r="UKX2" s="10"/>
      <c r="UKY2" s="10"/>
      <c r="UKZ2" s="10"/>
      <c r="ULA2" s="10"/>
      <c r="ULB2" s="10"/>
      <c r="ULC2" s="10"/>
      <c r="ULD2" s="10"/>
      <c r="ULE2" s="10"/>
      <c r="ULF2" s="10"/>
      <c r="ULG2" s="10"/>
      <c r="ULH2" s="10"/>
      <c r="ULI2" s="10"/>
      <c r="ULJ2" s="10"/>
      <c r="ULK2" s="10"/>
      <c r="ULL2" s="10"/>
      <c r="ULM2" s="10"/>
      <c r="ULN2" s="10"/>
      <c r="ULO2" s="10"/>
      <c r="ULP2" s="10"/>
      <c r="ULQ2" s="10"/>
      <c r="ULR2" s="10"/>
      <c r="ULS2" s="10"/>
      <c r="ULT2" s="10"/>
      <c r="ULU2" s="10"/>
      <c r="ULV2" s="10"/>
      <c r="ULW2" s="10"/>
      <c r="ULX2" s="10"/>
      <c r="ULY2" s="10"/>
      <c r="ULZ2" s="10"/>
      <c r="UMA2" s="10"/>
      <c r="UMB2" s="10"/>
      <c r="UMC2" s="10"/>
      <c r="UMD2" s="10"/>
      <c r="UME2" s="10"/>
      <c r="UMF2" s="10"/>
      <c r="UMG2" s="10"/>
      <c r="UMH2" s="10"/>
      <c r="UMI2" s="10"/>
      <c r="UMJ2" s="10"/>
      <c r="UMK2" s="10"/>
      <c r="UML2" s="10"/>
      <c r="UMM2" s="10"/>
      <c r="UMN2" s="10"/>
      <c r="UMO2" s="10"/>
      <c r="UMP2" s="10"/>
      <c r="UMQ2" s="10"/>
      <c r="UMR2" s="10"/>
      <c r="UMS2" s="10"/>
      <c r="UMT2" s="10"/>
      <c r="UMU2" s="10"/>
      <c r="UMV2" s="10"/>
      <c r="UMW2" s="10"/>
      <c r="UMX2" s="10"/>
      <c r="UMY2" s="10"/>
      <c r="UMZ2" s="10"/>
      <c r="UNA2" s="10"/>
      <c r="UNB2" s="10"/>
      <c r="UNC2" s="10"/>
      <c r="UND2" s="10"/>
      <c r="UNE2" s="10"/>
      <c r="UNF2" s="10"/>
      <c r="UNG2" s="10"/>
      <c r="UNH2" s="10"/>
      <c r="UNI2" s="10"/>
      <c r="UNJ2" s="10"/>
      <c r="UNK2" s="10"/>
      <c r="UNL2" s="10"/>
      <c r="UNM2" s="10"/>
      <c r="UNN2" s="10"/>
      <c r="UNO2" s="10"/>
      <c r="UNP2" s="10"/>
      <c r="UNQ2" s="10"/>
      <c r="UNR2" s="10"/>
      <c r="UNS2" s="10"/>
      <c r="UNT2" s="10"/>
      <c r="UNU2" s="10"/>
      <c r="UNV2" s="10"/>
      <c r="UNW2" s="10"/>
      <c r="UNX2" s="10"/>
      <c r="UNY2" s="10"/>
      <c r="UNZ2" s="10"/>
      <c r="UOA2" s="10"/>
      <c r="UOB2" s="10"/>
      <c r="UOC2" s="10"/>
      <c r="UOD2" s="10"/>
      <c r="UOE2" s="10"/>
      <c r="UOF2" s="10"/>
      <c r="UOG2" s="10"/>
      <c r="UOH2" s="10"/>
      <c r="UOI2" s="10"/>
      <c r="UOJ2" s="10"/>
      <c r="UOK2" s="10"/>
      <c r="UOL2" s="10"/>
      <c r="UOM2" s="10"/>
      <c r="UON2" s="10"/>
      <c r="UOO2" s="10"/>
      <c r="UOP2" s="10"/>
      <c r="UOQ2" s="10"/>
      <c r="UOR2" s="10"/>
      <c r="UOS2" s="10"/>
      <c r="UOT2" s="10"/>
      <c r="UOU2" s="10"/>
      <c r="UOV2" s="10"/>
      <c r="UOW2" s="10"/>
      <c r="UOX2" s="10"/>
      <c r="UOY2" s="10"/>
      <c r="UOZ2" s="10"/>
      <c r="UPA2" s="10"/>
      <c r="UPB2" s="10"/>
      <c r="UPC2" s="10"/>
      <c r="UPD2" s="10"/>
      <c r="UPE2" s="10"/>
      <c r="UPF2" s="10"/>
      <c r="UPG2" s="10"/>
      <c r="UPH2" s="10"/>
      <c r="UPI2" s="10"/>
      <c r="UPJ2" s="10"/>
      <c r="UPK2" s="10"/>
      <c r="UPL2" s="10"/>
      <c r="UPM2" s="10"/>
      <c r="UPN2" s="10"/>
      <c r="UPO2" s="10"/>
      <c r="UPP2" s="10"/>
      <c r="UPQ2" s="10"/>
      <c r="UPR2" s="10"/>
      <c r="UPS2" s="10"/>
      <c r="UPT2" s="10"/>
      <c r="UPU2" s="10"/>
      <c r="UPV2" s="10"/>
      <c r="UPW2" s="10"/>
      <c r="UPX2" s="10"/>
      <c r="UPY2" s="10"/>
      <c r="UPZ2" s="10"/>
      <c r="UQA2" s="10"/>
      <c r="UQB2" s="10"/>
      <c r="UQC2" s="10"/>
      <c r="UQD2" s="10"/>
      <c r="UQE2" s="10"/>
      <c r="UQF2" s="10"/>
      <c r="UQG2" s="10"/>
      <c r="UQH2" s="10"/>
      <c r="UQI2" s="10"/>
      <c r="UQJ2" s="10"/>
      <c r="UQK2" s="10"/>
      <c r="UQL2" s="10"/>
      <c r="UQM2" s="10"/>
      <c r="UQN2" s="10"/>
      <c r="UQO2" s="10"/>
      <c r="UQP2" s="10"/>
      <c r="UQQ2" s="10"/>
      <c r="UQR2" s="10"/>
      <c r="UQS2" s="10"/>
      <c r="UQT2" s="10"/>
      <c r="UQU2" s="10"/>
      <c r="UQV2" s="10"/>
      <c r="UQW2" s="10"/>
      <c r="UQX2" s="10"/>
      <c r="UQY2" s="10"/>
      <c r="UQZ2" s="10"/>
      <c r="URA2" s="10"/>
      <c r="URB2" s="10"/>
      <c r="URC2" s="10"/>
      <c r="URD2" s="10"/>
      <c r="URE2" s="10"/>
      <c r="URF2" s="10"/>
      <c r="URG2" s="10"/>
      <c r="URH2" s="10"/>
      <c r="URI2" s="10"/>
      <c r="URJ2" s="10"/>
      <c r="URK2" s="10"/>
      <c r="URL2" s="10"/>
      <c r="URM2" s="10"/>
      <c r="URN2" s="10"/>
      <c r="URO2" s="10"/>
      <c r="URP2" s="10"/>
      <c r="URQ2" s="10"/>
      <c r="URR2" s="10"/>
      <c r="URS2" s="10"/>
      <c r="URT2" s="10"/>
      <c r="URU2" s="10"/>
      <c r="URV2" s="10"/>
      <c r="URW2" s="10"/>
      <c r="URX2" s="10"/>
      <c r="URY2" s="10"/>
      <c r="URZ2" s="10"/>
      <c r="USA2" s="10"/>
      <c r="USB2" s="10"/>
      <c r="USC2" s="10"/>
      <c r="USD2" s="10"/>
      <c r="USE2" s="10"/>
      <c r="USF2" s="10"/>
      <c r="USG2" s="10"/>
      <c r="USH2" s="10"/>
      <c r="USI2" s="10"/>
      <c r="USJ2" s="10"/>
      <c r="USK2" s="10"/>
      <c r="USL2" s="10"/>
      <c r="USM2" s="10"/>
      <c r="USN2" s="10"/>
      <c r="USO2" s="10"/>
      <c r="USP2" s="10"/>
      <c r="USQ2" s="10"/>
      <c r="USR2" s="10"/>
      <c r="USS2" s="10"/>
      <c r="UST2" s="10"/>
      <c r="USU2" s="10"/>
      <c r="USV2" s="10"/>
      <c r="USW2" s="10"/>
      <c r="USX2" s="10"/>
      <c r="USY2" s="10"/>
      <c r="USZ2" s="10"/>
      <c r="UTA2" s="10"/>
      <c r="UTB2" s="10"/>
      <c r="UTC2" s="10"/>
      <c r="UTD2" s="10"/>
      <c r="UTE2" s="10"/>
      <c r="UTF2" s="10"/>
      <c r="UTG2" s="10"/>
      <c r="UTH2" s="10"/>
      <c r="UTI2" s="10"/>
      <c r="UTJ2" s="10"/>
      <c r="UTK2" s="10"/>
      <c r="UTL2" s="10"/>
      <c r="UTM2" s="10"/>
      <c r="UTN2" s="10"/>
      <c r="UTO2" s="10"/>
      <c r="UTP2" s="10"/>
      <c r="UTQ2" s="10"/>
      <c r="UTR2" s="10"/>
      <c r="UTS2" s="10"/>
      <c r="UTT2" s="10"/>
      <c r="UTU2" s="10"/>
      <c r="UTV2" s="10"/>
      <c r="UTW2" s="10"/>
      <c r="UTX2" s="10"/>
      <c r="UTY2" s="10"/>
      <c r="UTZ2" s="10"/>
      <c r="UUA2" s="10"/>
      <c r="UUB2" s="10"/>
      <c r="UUC2" s="10"/>
      <c r="UUD2" s="10"/>
      <c r="UUE2" s="10"/>
      <c r="UUF2" s="10"/>
      <c r="UUG2" s="10"/>
      <c r="UUH2" s="10"/>
      <c r="UUI2" s="10"/>
      <c r="UUJ2" s="10"/>
      <c r="UUK2" s="10"/>
      <c r="UUL2" s="10"/>
      <c r="UUM2" s="10"/>
      <c r="UUN2" s="10"/>
      <c r="UUO2" s="10"/>
      <c r="UUP2" s="10"/>
      <c r="UUQ2" s="10"/>
      <c r="UUR2" s="10"/>
      <c r="UUS2" s="10"/>
      <c r="UUT2" s="10"/>
      <c r="UUU2" s="10"/>
      <c r="UUV2" s="10"/>
      <c r="UUW2" s="10"/>
      <c r="UUX2" s="10"/>
      <c r="UUY2" s="10"/>
      <c r="UUZ2" s="10"/>
      <c r="UVA2" s="10"/>
      <c r="UVB2" s="10"/>
      <c r="UVC2" s="10"/>
      <c r="UVD2" s="10"/>
      <c r="UVE2" s="10"/>
      <c r="UVF2" s="10"/>
      <c r="UVG2" s="10"/>
      <c r="UVH2" s="10"/>
      <c r="UVI2" s="10"/>
      <c r="UVJ2" s="10"/>
      <c r="UVK2" s="10"/>
      <c r="UVL2" s="10"/>
      <c r="UVM2" s="10"/>
      <c r="UVN2" s="10"/>
      <c r="UVO2" s="10"/>
      <c r="UVP2" s="10"/>
      <c r="UVQ2" s="10"/>
      <c r="UVR2" s="10"/>
      <c r="UVS2" s="10"/>
      <c r="UVT2" s="10"/>
      <c r="UVU2" s="10"/>
      <c r="UVV2" s="10"/>
      <c r="UVW2" s="10"/>
      <c r="UVX2" s="10"/>
      <c r="UVY2" s="10"/>
      <c r="UVZ2" s="10"/>
      <c r="UWA2" s="10"/>
      <c r="UWB2" s="10"/>
      <c r="UWC2" s="10"/>
      <c r="UWD2" s="10"/>
      <c r="UWE2" s="10"/>
      <c r="UWF2" s="10"/>
      <c r="UWG2" s="10"/>
      <c r="UWH2" s="10"/>
      <c r="UWI2" s="10"/>
      <c r="UWJ2" s="10"/>
      <c r="UWK2" s="10"/>
      <c r="UWL2" s="10"/>
      <c r="UWM2" s="10"/>
      <c r="UWN2" s="10"/>
      <c r="UWO2" s="10"/>
      <c r="UWP2" s="10"/>
      <c r="UWQ2" s="10"/>
      <c r="UWR2" s="10"/>
      <c r="UWS2" s="10"/>
      <c r="UWT2" s="10"/>
      <c r="UWU2" s="10"/>
      <c r="UWV2" s="10"/>
      <c r="UWW2" s="10"/>
      <c r="UWX2" s="10"/>
      <c r="UWY2" s="10"/>
      <c r="UWZ2" s="10"/>
      <c r="UXA2" s="10"/>
      <c r="UXB2" s="10"/>
      <c r="UXC2" s="10"/>
      <c r="UXD2" s="10"/>
      <c r="UXE2" s="10"/>
      <c r="UXF2" s="10"/>
      <c r="UXG2" s="10"/>
      <c r="UXH2" s="10"/>
      <c r="UXI2" s="10"/>
      <c r="UXJ2" s="10"/>
      <c r="UXK2" s="10"/>
      <c r="UXL2" s="10"/>
      <c r="UXM2" s="10"/>
      <c r="UXN2" s="10"/>
      <c r="UXO2" s="10"/>
      <c r="UXP2" s="10"/>
      <c r="UXQ2" s="10"/>
      <c r="UXR2" s="10"/>
      <c r="UXS2" s="10"/>
      <c r="UXT2" s="10"/>
      <c r="UXU2" s="10"/>
      <c r="UXV2" s="10"/>
      <c r="UXW2" s="10"/>
      <c r="UXX2" s="10"/>
      <c r="UXY2" s="10"/>
      <c r="UXZ2" s="10"/>
      <c r="UYA2" s="10"/>
      <c r="UYB2" s="10"/>
      <c r="UYC2" s="10"/>
      <c r="UYD2" s="10"/>
      <c r="UYE2" s="10"/>
      <c r="UYF2" s="10"/>
      <c r="UYG2" s="10"/>
      <c r="UYH2" s="10"/>
      <c r="UYI2" s="10"/>
      <c r="UYJ2" s="10"/>
      <c r="UYK2" s="10"/>
      <c r="UYL2" s="10"/>
      <c r="UYM2" s="10"/>
      <c r="UYN2" s="10"/>
      <c r="UYO2" s="10"/>
      <c r="UYP2" s="10"/>
      <c r="UYQ2" s="10"/>
      <c r="UYR2" s="10"/>
      <c r="UYS2" s="10"/>
      <c r="UYT2" s="10"/>
      <c r="UYU2" s="10"/>
      <c r="UYV2" s="10"/>
      <c r="UYW2" s="10"/>
      <c r="UYX2" s="10"/>
      <c r="UYY2" s="10"/>
      <c r="UYZ2" s="10"/>
      <c r="UZA2" s="10"/>
      <c r="UZB2" s="10"/>
      <c r="UZC2" s="10"/>
      <c r="UZD2" s="10"/>
      <c r="UZE2" s="10"/>
      <c r="UZF2" s="10"/>
      <c r="UZG2" s="10"/>
      <c r="UZH2" s="10"/>
      <c r="UZI2" s="10"/>
      <c r="UZJ2" s="10"/>
      <c r="UZK2" s="10"/>
      <c r="UZL2" s="10"/>
      <c r="UZM2" s="10"/>
      <c r="UZN2" s="10"/>
      <c r="UZO2" s="10"/>
      <c r="UZP2" s="10"/>
      <c r="UZQ2" s="10"/>
      <c r="UZR2" s="10"/>
      <c r="UZS2" s="10"/>
      <c r="UZT2" s="10"/>
      <c r="UZU2" s="10"/>
      <c r="UZV2" s="10"/>
      <c r="UZW2" s="10"/>
      <c r="UZX2" s="10"/>
      <c r="UZY2" s="10"/>
      <c r="UZZ2" s="10"/>
      <c r="VAA2" s="10"/>
      <c r="VAB2" s="10"/>
      <c r="VAC2" s="10"/>
      <c r="VAD2" s="10"/>
      <c r="VAE2" s="10"/>
      <c r="VAF2" s="10"/>
      <c r="VAG2" s="10"/>
      <c r="VAH2" s="10"/>
      <c r="VAI2" s="10"/>
      <c r="VAJ2" s="10"/>
      <c r="VAK2" s="10"/>
      <c r="VAL2" s="10"/>
      <c r="VAM2" s="10"/>
      <c r="VAN2" s="10"/>
      <c r="VAO2" s="10"/>
      <c r="VAP2" s="10"/>
      <c r="VAQ2" s="10"/>
      <c r="VAR2" s="10"/>
      <c r="VAS2" s="10"/>
      <c r="VAT2" s="10"/>
      <c r="VAU2" s="10"/>
      <c r="VAV2" s="10"/>
      <c r="VAW2" s="10"/>
      <c r="VAX2" s="10"/>
      <c r="VAY2" s="10"/>
      <c r="VAZ2" s="10"/>
      <c r="VBA2" s="10"/>
      <c r="VBB2" s="10"/>
      <c r="VBC2" s="10"/>
      <c r="VBD2" s="10"/>
      <c r="VBE2" s="10"/>
      <c r="VBF2" s="10"/>
      <c r="VBG2" s="10"/>
      <c r="VBH2" s="10"/>
      <c r="VBI2" s="10"/>
      <c r="VBJ2" s="10"/>
      <c r="VBK2" s="10"/>
      <c r="VBL2" s="10"/>
      <c r="VBM2" s="10"/>
      <c r="VBN2" s="10"/>
      <c r="VBO2" s="10"/>
      <c r="VBP2" s="10"/>
      <c r="VBQ2" s="10"/>
      <c r="VBR2" s="10"/>
      <c r="VBS2" s="10"/>
      <c r="VBT2" s="10"/>
      <c r="VBU2" s="10"/>
      <c r="VBV2" s="10"/>
      <c r="VBW2" s="10"/>
      <c r="VBX2" s="10"/>
      <c r="VBY2" s="10"/>
      <c r="VBZ2" s="10"/>
      <c r="VCA2" s="10"/>
      <c r="VCB2" s="10"/>
      <c r="VCC2" s="10"/>
      <c r="VCD2" s="10"/>
      <c r="VCE2" s="10"/>
      <c r="VCF2" s="10"/>
      <c r="VCG2" s="10"/>
      <c r="VCH2" s="10"/>
      <c r="VCI2" s="10"/>
      <c r="VCJ2" s="10"/>
      <c r="VCK2" s="10"/>
      <c r="VCL2" s="10"/>
      <c r="VCM2" s="10"/>
      <c r="VCN2" s="10"/>
      <c r="VCO2" s="10"/>
      <c r="VCP2" s="10"/>
      <c r="VCQ2" s="10"/>
      <c r="VCR2" s="10"/>
      <c r="VCS2" s="10"/>
      <c r="VCT2" s="10"/>
      <c r="VCU2" s="10"/>
      <c r="VCV2" s="10"/>
      <c r="VCW2" s="10"/>
      <c r="VCX2" s="10"/>
      <c r="VCY2" s="10"/>
      <c r="VCZ2" s="10"/>
      <c r="VDA2" s="10"/>
      <c r="VDB2" s="10"/>
      <c r="VDC2" s="10"/>
      <c r="VDD2" s="10"/>
      <c r="VDE2" s="10"/>
      <c r="VDF2" s="10"/>
      <c r="VDG2" s="10"/>
      <c r="VDH2" s="10"/>
      <c r="VDI2" s="10"/>
      <c r="VDJ2" s="10"/>
      <c r="VDK2" s="10"/>
      <c r="VDL2" s="10"/>
      <c r="VDM2" s="10"/>
      <c r="VDN2" s="10"/>
      <c r="VDO2" s="10"/>
      <c r="VDP2" s="10"/>
      <c r="VDQ2" s="10"/>
      <c r="VDR2" s="10"/>
      <c r="VDS2" s="10"/>
      <c r="VDT2" s="10"/>
      <c r="VDU2" s="10"/>
      <c r="VDV2" s="10"/>
      <c r="VDW2" s="10"/>
      <c r="VDX2" s="10"/>
      <c r="VDY2" s="10"/>
      <c r="VDZ2" s="10"/>
      <c r="VEA2" s="10"/>
      <c r="VEB2" s="10"/>
      <c r="VEC2" s="10"/>
      <c r="VED2" s="10"/>
      <c r="VEE2" s="10"/>
      <c r="VEF2" s="10"/>
      <c r="VEG2" s="10"/>
      <c r="VEH2" s="10"/>
      <c r="VEI2" s="10"/>
      <c r="VEJ2" s="10"/>
      <c r="VEK2" s="10"/>
      <c r="VEL2" s="10"/>
      <c r="VEM2" s="10"/>
      <c r="VEN2" s="10"/>
      <c r="VEO2" s="10"/>
      <c r="VEP2" s="10"/>
      <c r="VEQ2" s="10"/>
      <c r="VER2" s="10"/>
      <c r="VES2" s="10"/>
      <c r="VET2" s="10"/>
      <c r="VEU2" s="10"/>
      <c r="VEV2" s="10"/>
      <c r="VEW2" s="10"/>
      <c r="VEX2" s="10"/>
      <c r="VEY2" s="10"/>
      <c r="VEZ2" s="10"/>
      <c r="VFA2" s="10"/>
      <c r="VFB2" s="10"/>
      <c r="VFC2" s="10"/>
      <c r="VFD2" s="10"/>
      <c r="VFE2" s="10"/>
      <c r="VFF2" s="10"/>
      <c r="VFG2" s="10"/>
      <c r="VFH2" s="10"/>
      <c r="VFI2" s="10"/>
      <c r="VFJ2" s="10"/>
      <c r="VFK2" s="10"/>
      <c r="VFL2" s="10"/>
      <c r="VFM2" s="10"/>
      <c r="VFN2" s="10"/>
      <c r="VFO2" s="10"/>
      <c r="VFP2" s="10"/>
      <c r="VFQ2" s="10"/>
      <c r="VFR2" s="10"/>
      <c r="VFS2" s="10"/>
      <c r="VFT2" s="10"/>
      <c r="VFU2" s="10"/>
      <c r="VFV2" s="10"/>
      <c r="VFW2" s="10"/>
      <c r="VFX2" s="10"/>
      <c r="VFY2" s="10"/>
      <c r="VFZ2" s="10"/>
      <c r="VGA2" s="10"/>
      <c r="VGB2" s="10"/>
      <c r="VGC2" s="10"/>
      <c r="VGD2" s="10"/>
      <c r="VGE2" s="10"/>
      <c r="VGF2" s="10"/>
      <c r="VGG2" s="10"/>
      <c r="VGH2" s="10"/>
      <c r="VGI2" s="10"/>
      <c r="VGJ2" s="10"/>
      <c r="VGK2" s="10"/>
      <c r="VGL2" s="10"/>
      <c r="VGM2" s="10"/>
      <c r="VGN2" s="10"/>
      <c r="VGO2" s="10"/>
      <c r="VGP2" s="10"/>
      <c r="VGQ2" s="10"/>
      <c r="VGR2" s="10"/>
      <c r="VGS2" s="10"/>
      <c r="VGT2" s="10"/>
      <c r="VGU2" s="10"/>
      <c r="VGV2" s="10"/>
      <c r="VGW2" s="10"/>
      <c r="VGX2" s="10"/>
      <c r="VGY2" s="10"/>
      <c r="VGZ2" s="10"/>
      <c r="VHA2" s="10"/>
      <c r="VHB2" s="10"/>
      <c r="VHC2" s="10"/>
      <c r="VHD2" s="10"/>
      <c r="VHE2" s="10"/>
      <c r="VHF2" s="10"/>
      <c r="VHG2" s="10"/>
      <c r="VHH2" s="10"/>
      <c r="VHI2" s="10"/>
      <c r="VHJ2" s="10"/>
      <c r="VHK2" s="10"/>
      <c r="VHL2" s="10"/>
      <c r="VHM2" s="10"/>
      <c r="VHN2" s="10"/>
      <c r="VHO2" s="10"/>
      <c r="VHP2" s="10"/>
      <c r="VHQ2" s="10"/>
      <c r="VHR2" s="10"/>
      <c r="VHS2" s="10"/>
      <c r="VHT2" s="10"/>
      <c r="VHU2" s="10"/>
      <c r="VHV2" s="10"/>
      <c r="VHW2" s="10"/>
      <c r="VHX2" s="10"/>
      <c r="VHY2" s="10"/>
      <c r="VHZ2" s="10"/>
      <c r="VIA2" s="10"/>
      <c r="VIB2" s="10"/>
      <c r="VIC2" s="10"/>
      <c r="VID2" s="10"/>
      <c r="VIE2" s="10"/>
      <c r="VIF2" s="10"/>
      <c r="VIG2" s="10"/>
      <c r="VIH2" s="10"/>
      <c r="VII2" s="10"/>
      <c r="VIJ2" s="10"/>
      <c r="VIK2" s="10"/>
      <c r="VIL2" s="10"/>
      <c r="VIM2" s="10"/>
      <c r="VIN2" s="10"/>
      <c r="VIO2" s="10"/>
      <c r="VIP2" s="10"/>
      <c r="VIQ2" s="10"/>
      <c r="VIR2" s="10"/>
      <c r="VIS2" s="10"/>
      <c r="VIT2" s="10"/>
      <c r="VIU2" s="10"/>
      <c r="VIV2" s="10"/>
      <c r="VIW2" s="10"/>
      <c r="VIX2" s="10"/>
      <c r="VIY2" s="10"/>
      <c r="VIZ2" s="10"/>
      <c r="VJA2" s="10"/>
      <c r="VJB2" s="10"/>
      <c r="VJC2" s="10"/>
      <c r="VJD2" s="10"/>
      <c r="VJE2" s="10"/>
      <c r="VJF2" s="10"/>
      <c r="VJG2" s="10"/>
      <c r="VJH2" s="10"/>
      <c r="VJI2" s="10"/>
      <c r="VJJ2" s="10"/>
      <c r="VJK2" s="10"/>
      <c r="VJL2" s="10"/>
      <c r="VJM2" s="10"/>
      <c r="VJN2" s="10"/>
      <c r="VJO2" s="10"/>
      <c r="VJP2" s="10"/>
      <c r="VJQ2" s="10"/>
      <c r="VJR2" s="10"/>
      <c r="VJS2" s="10"/>
      <c r="VJT2" s="10"/>
      <c r="VJU2" s="10"/>
      <c r="VJV2" s="10"/>
      <c r="VJW2" s="10"/>
      <c r="VJX2" s="10"/>
      <c r="VJY2" s="10"/>
      <c r="VJZ2" s="10"/>
      <c r="VKA2" s="10"/>
      <c r="VKB2" s="10"/>
      <c r="VKC2" s="10"/>
      <c r="VKD2" s="10"/>
      <c r="VKE2" s="10"/>
      <c r="VKF2" s="10"/>
      <c r="VKG2" s="10"/>
      <c r="VKH2" s="10"/>
      <c r="VKI2" s="10"/>
      <c r="VKJ2" s="10"/>
      <c r="VKK2" s="10"/>
      <c r="VKL2" s="10"/>
      <c r="VKM2" s="10"/>
      <c r="VKN2" s="10"/>
      <c r="VKO2" s="10"/>
      <c r="VKP2" s="10"/>
      <c r="VKQ2" s="10"/>
      <c r="VKR2" s="10"/>
      <c r="VKS2" s="10"/>
      <c r="VKT2" s="10"/>
      <c r="VKU2" s="10"/>
      <c r="VKV2" s="10"/>
      <c r="VKW2" s="10"/>
      <c r="VKX2" s="10"/>
      <c r="VKY2" s="10"/>
      <c r="VKZ2" s="10"/>
      <c r="VLA2" s="10"/>
      <c r="VLB2" s="10"/>
      <c r="VLC2" s="10"/>
      <c r="VLD2" s="10"/>
      <c r="VLE2" s="10"/>
      <c r="VLF2" s="10"/>
      <c r="VLG2" s="10"/>
      <c r="VLH2" s="10"/>
      <c r="VLI2" s="10"/>
      <c r="VLJ2" s="10"/>
      <c r="VLK2" s="10"/>
      <c r="VLL2" s="10"/>
      <c r="VLM2" s="10"/>
      <c r="VLN2" s="10"/>
      <c r="VLO2" s="10"/>
      <c r="VLP2" s="10"/>
      <c r="VLQ2" s="10"/>
      <c r="VLR2" s="10"/>
      <c r="VLS2" s="10"/>
      <c r="VLT2" s="10"/>
      <c r="VLU2" s="10"/>
      <c r="VLV2" s="10"/>
      <c r="VLW2" s="10"/>
      <c r="VLX2" s="10"/>
      <c r="VLY2" s="10"/>
      <c r="VLZ2" s="10"/>
      <c r="VMA2" s="10"/>
      <c r="VMB2" s="10"/>
      <c r="VMC2" s="10"/>
      <c r="VMD2" s="10"/>
      <c r="VME2" s="10"/>
      <c r="VMF2" s="10"/>
      <c r="VMG2" s="10"/>
      <c r="VMH2" s="10"/>
      <c r="VMI2" s="10"/>
      <c r="VMJ2" s="10"/>
      <c r="VMK2" s="10"/>
      <c r="VML2" s="10"/>
      <c r="VMM2" s="10"/>
      <c r="VMN2" s="10"/>
      <c r="VMO2" s="10"/>
      <c r="VMP2" s="10"/>
      <c r="VMQ2" s="10"/>
      <c r="VMR2" s="10"/>
      <c r="VMS2" s="10"/>
      <c r="VMT2" s="10"/>
      <c r="VMU2" s="10"/>
      <c r="VMV2" s="10"/>
      <c r="VMW2" s="10"/>
      <c r="VMX2" s="10"/>
      <c r="VMY2" s="10"/>
      <c r="VMZ2" s="10"/>
      <c r="VNA2" s="10"/>
      <c r="VNB2" s="10"/>
      <c r="VNC2" s="10"/>
      <c r="VND2" s="10"/>
      <c r="VNE2" s="10"/>
      <c r="VNF2" s="10"/>
      <c r="VNG2" s="10"/>
      <c r="VNH2" s="10"/>
      <c r="VNI2" s="10"/>
      <c r="VNJ2" s="10"/>
      <c r="VNK2" s="10"/>
      <c r="VNL2" s="10"/>
      <c r="VNM2" s="10"/>
      <c r="VNN2" s="10"/>
      <c r="VNO2" s="10"/>
      <c r="VNP2" s="10"/>
      <c r="VNQ2" s="10"/>
      <c r="VNR2" s="10"/>
      <c r="VNS2" s="10"/>
      <c r="VNT2" s="10"/>
      <c r="VNU2" s="10"/>
      <c r="VNV2" s="10"/>
      <c r="VNW2" s="10"/>
      <c r="VNX2" s="10"/>
      <c r="VNY2" s="10"/>
      <c r="VNZ2" s="10"/>
      <c r="VOA2" s="10"/>
      <c r="VOB2" s="10"/>
      <c r="VOC2" s="10"/>
      <c r="VOD2" s="10"/>
      <c r="VOE2" s="10"/>
      <c r="VOF2" s="10"/>
      <c r="VOG2" s="10"/>
      <c r="VOH2" s="10"/>
      <c r="VOI2" s="10"/>
      <c r="VOJ2" s="10"/>
      <c r="VOK2" s="10"/>
      <c r="VOL2" s="10"/>
      <c r="VOM2" s="10"/>
      <c r="VON2" s="10"/>
      <c r="VOO2" s="10"/>
      <c r="VOP2" s="10"/>
      <c r="VOQ2" s="10"/>
      <c r="VOR2" s="10"/>
      <c r="VOS2" s="10"/>
      <c r="VOT2" s="10"/>
      <c r="VOU2" s="10"/>
      <c r="VOV2" s="10"/>
      <c r="VOW2" s="10"/>
      <c r="VOX2" s="10"/>
      <c r="VOY2" s="10"/>
      <c r="VOZ2" s="10"/>
      <c r="VPA2" s="10"/>
      <c r="VPB2" s="10"/>
      <c r="VPC2" s="10"/>
      <c r="VPD2" s="10"/>
      <c r="VPE2" s="10"/>
      <c r="VPF2" s="10"/>
      <c r="VPG2" s="10"/>
      <c r="VPH2" s="10"/>
      <c r="VPI2" s="10"/>
      <c r="VPJ2" s="10"/>
      <c r="VPK2" s="10"/>
      <c r="VPL2" s="10"/>
      <c r="VPM2" s="10"/>
      <c r="VPN2" s="10"/>
      <c r="VPO2" s="10"/>
      <c r="VPP2" s="10"/>
      <c r="VPQ2" s="10"/>
      <c r="VPR2" s="10"/>
      <c r="VPS2" s="10"/>
      <c r="VPT2" s="10"/>
      <c r="VPU2" s="10"/>
      <c r="VPV2" s="10"/>
      <c r="VPW2" s="10"/>
      <c r="VPX2" s="10"/>
      <c r="VPY2" s="10"/>
      <c r="VPZ2" s="10"/>
      <c r="VQA2" s="10"/>
      <c r="VQB2" s="10"/>
      <c r="VQC2" s="10"/>
      <c r="VQD2" s="10"/>
      <c r="VQE2" s="10"/>
      <c r="VQF2" s="10"/>
      <c r="VQG2" s="10"/>
      <c r="VQH2" s="10"/>
      <c r="VQI2" s="10"/>
      <c r="VQJ2" s="10"/>
      <c r="VQK2" s="10"/>
      <c r="VQL2" s="10"/>
      <c r="VQM2" s="10"/>
      <c r="VQN2" s="10"/>
      <c r="VQO2" s="10"/>
      <c r="VQP2" s="10"/>
      <c r="VQQ2" s="10"/>
      <c r="VQR2" s="10"/>
      <c r="VQS2" s="10"/>
      <c r="VQT2" s="10"/>
      <c r="VQU2" s="10"/>
      <c r="VQV2" s="10"/>
      <c r="VQW2" s="10"/>
      <c r="VQX2" s="10"/>
      <c r="VQY2" s="10"/>
      <c r="VQZ2" s="10"/>
      <c r="VRA2" s="10"/>
      <c r="VRB2" s="10"/>
      <c r="VRC2" s="10"/>
      <c r="VRD2" s="10"/>
      <c r="VRE2" s="10"/>
      <c r="VRF2" s="10"/>
      <c r="VRG2" s="10"/>
      <c r="VRH2" s="10"/>
      <c r="VRI2" s="10"/>
      <c r="VRJ2" s="10"/>
      <c r="VRK2" s="10"/>
      <c r="VRL2" s="10"/>
      <c r="VRM2" s="10"/>
      <c r="VRN2" s="10"/>
      <c r="VRO2" s="10"/>
      <c r="VRP2" s="10"/>
      <c r="VRQ2" s="10"/>
      <c r="VRR2" s="10"/>
      <c r="VRS2" s="10"/>
      <c r="VRT2" s="10"/>
      <c r="VRU2" s="10"/>
      <c r="VRV2" s="10"/>
      <c r="VRW2" s="10"/>
      <c r="VRX2" s="10"/>
      <c r="VRY2" s="10"/>
      <c r="VRZ2" s="10"/>
      <c r="VSA2" s="10"/>
      <c r="VSB2" s="10"/>
      <c r="VSC2" s="10"/>
      <c r="VSD2" s="10"/>
      <c r="VSE2" s="10"/>
      <c r="VSF2" s="10"/>
      <c r="VSG2" s="10"/>
      <c r="VSH2" s="10"/>
      <c r="VSI2" s="10"/>
      <c r="VSJ2" s="10"/>
      <c r="VSK2" s="10"/>
      <c r="VSL2" s="10"/>
      <c r="VSM2" s="10"/>
      <c r="VSN2" s="10"/>
      <c r="VSO2" s="10"/>
      <c r="VSP2" s="10"/>
      <c r="VSQ2" s="10"/>
      <c r="VSR2" s="10"/>
      <c r="VSS2" s="10"/>
      <c r="VST2" s="10"/>
      <c r="VSU2" s="10"/>
      <c r="VSV2" s="10"/>
      <c r="VSW2" s="10"/>
      <c r="VSX2" s="10"/>
      <c r="VSY2" s="10"/>
      <c r="VSZ2" s="10"/>
      <c r="VTA2" s="10"/>
      <c r="VTB2" s="10"/>
      <c r="VTC2" s="10"/>
      <c r="VTD2" s="10"/>
      <c r="VTE2" s="10"/>
      <c r="VTF2" s="10"/>
      <c r="VTG2" s="10"/>
      <c r="VTH2" s="10"/>
      <c r="VTI2" s="10"/>
      <c r="VTJ2" s="10"/>
      <c r="VTK2" s="10"/>
      <c r="VTL2" s="10"/>
      <c r="VTM2" s="10"/>
      <c r="VTN2" s="10"/>
      <c r="VTO2" s="10"/>
      <c r="VTP2" s="10"/>
      <c r="VTQ2" s="10"/>
      <c r="VTR2" s="10"/>
      <c r="VTS2" s="10"/>
      <c r="VTT2" s="10"/>
      <c r="VTU2" s="10"/>
      <c r="VTV2" s="10"/>
      <c r="VTW2" s="10"/>
      <c r="VTX2" s="10"/>
      <c r="VTY2" s="10"/>
      <c r="VTZ2" s="10"/>
      <c r="VUA2" s="10"/>
      <c r="VUB2" s="10"/>
      <c r="VUC2" s="10"/>
      <c r="VUD2" s="10"/>
      <c r="VUE2" s="10"/>
      <c r="VUF2" s="10"/>
      <c r="VUG2" s="10"/>
      <c r="VUH2" s="10"/>
      <c r="VUI2" s="10"/>
      <c r="VUJ2" s="10"/>
      <c r="VUK2" s="10"/>
      <c r="VUL2" s="10"/>
      <c r="VUM2" s="10"/>
      <c r="VUN2" s="10"/>
      <c r="VUO2" s="10"/>
      <c r="VUP2" s="10"/>
      <c r="VUQ2" s="10"/>
      <c r="VUR2" s="10"/>
      <c r="VUS2" s="10"/>
      <c r="VUT2" s="10"/>
      <c r="VUU2" s="10"/>
      <c r="VUV2" s="10"/>
      <c r="VUW2" s="10"/>
      <c r="VUX2" s="10"/>
      <c r="VUY2" s="10"/>
      <c r="VUZ2" s="10"/>
      <c r="VVA2" s="10"/>
      <c r="VVB2" s="10"/>
      <c r="VVC2" s="10"/>
      <c r="VVD2" s="10"/>
      <c r="VVE2" s="10"/>
      <c r="VVF2" s="10"/>
      <c r="VVG2" s="10"/>
      <c r="VVH2" s="10"/>
      <c r="VVI2" s="10"/>
      <c r="VVJ2" s="10"/>
      <c r="VVK2" s="10"/>
      <c r="VVL2" s="10"/>
      <c r="VVM2" s="10"/>
      <c r="VVN2" s="10"/>
      <c r="VVO2" s="10"/>
      <c r="VVP2" s="10"/>
      <c r="VVQ2" s="10"/>
      <c r="VVR2" s="10"/>
      <c r="VVS2" s="10"/>
      <c r="VVT2" s="10"/>
      <c r="VVU2" s="10"/>
      <c r="VVV2" s="10"/>
      <c r="VVW2" s="10"/>
      <c r="VVX2" s="10"/>
      <c r="VVY2" s="10"/>
      <c r="VVZ2" s="10"/>
      <c r="VWA2" s="10"/>
      <c r="VWB2" s="10"/>
      <c r="VWC2" s="10"/>
      <c r="VWD2" s="10"/>
      <c r="VWE2" s="10"/>
      <c r="VWF2" s="10"/>
      <c r="VWG2" s="10"/>
      <c r="VWH2" s="10"/>
      <c r="VWI2" s="10"/>
      <c r="VWJ2" s="10"/>
      <c r="VWK2" s="10"/>
      <c r="VWL2" s="10"/>
      <c r="VWM2" s="10"/>
      <c r="VWN2" s="10"/>
      <c r="VWO2" s="10"/>
      <c r="VWP2" s="10"/>
      <c r="VWQ2" s="10"/>
      <c r="VWR2" s="10"/>
      <c r="VWS2" s="10"/>
      <c r="VWT2" s="10"/>
      <c r="VWU2" s="10"/>
      <c r="VWV2" s="10"/>
      <c r="VWW2" s="10"/>
      <c r="VWX2" s="10"/>
      <c r="VWY2" s="10"/>
      <c r="VWZ2" s="10"/>
      <c r="VXA2" s="10"/>
      <c r="VXB2" s="10"/>
      <c r="VXC2" s="10"/>
      <c r="VXD2" s="10"/>
      <c r="VXE2" s="10"/>
      <c r="VXF2" s="10"/>
      <c r="VXG2" s="10"/>
      <c r="VXH2" s="10"/>
      <c r="VXI2" s="10"/>
      <c r="VXJ2" s="10"/>
      <c r="VXK2" s="10"/>
      <c r="VXL2" s="10"/>
      <c r="VXM2" s="10"/>
      <c r="VXN2" s="10"/>
      <c r="VXO2" s="10"/>
      <c r="VXP2" s="10"/>
      <c r="VXQ2" s="10"/>
      <c r="VXR2" s="10"/>
      <c r="VXS2" s="10"/>
      <c r="VXT2" s="10"/>
      <c r="VXU2" s="10"/>
      <c r="VXV2" s="10"/>
      <c r="VXW2" s="10"/>
      <c r="VXX2" s="10"/>
      <c r="VXY2" s="10"/>
      <c r="VXZ2" s="10"/>
      <c r="VYA2" s="10"/>
      <c r="VYB2" s="10"/>
      <c r="VYC2" s="10"/>
      <c r="VYD2" s="10"/>
      <c r="VYE2" s="10"/>
      <c r="VYF2" s="10"/>
      <c r="VYG2" s="10"/>
      <c r="VYH2" s="10"/>
      <c r="VYI2" s="10"/>
      <c r="VYJ2" s="10"/>
      <c r="VYK2" s="10"/>
      <c r="VYL2" s="10"/>
      <c r="VYM2" s="10"/>
      <c r="VYN2" s="10"/>
      <c r="VYO2" s="10"/>
      <c r="VYP2" s="10"/>
      <c r="VYQ2" s="10"/>
      <c r="VYR2" s="10"/>
      <c r="VYS2" s="10"/>
      <c r="VYT2" s="10"/>
      <c r="VYU2" s="10"/>
      <c r="VYV2" s="10"/>
      <c r="VYW2" s="10"/>
      <c r="VYX2" s="10"/>
      <c r="VYY2" s="10"/>
      <c r="VYZ2" s="10"/>
      <c r="VZA2" s="10"/>
      <c r="VZB2" s="10"/>
      <c r="VZC2" s="10"/>
      <c r="VZD2" s="10"/>
      <c r="VZE2" s="10"/>
      <c r="VZF2" s="10"/>
      <c r="VZG2" s="10"/>
      <c r="VZH2" s="10"/>
      <c r="VZI2" s="10"/>
      <c r="VZJ2" s="10"/>
      <c r="VZK2" s="10"/>
      <c r="VZL2" s="10"/>
      <c r="VZM2" s="10"/>
      <c r="VZN2" s="10"/>
      <c r="VZO2" s="10"/>
      <c r="VZP2" s="10"/>
      <c r="VZQ2" s="10"/>
      <c r="VZR2" s="10"/>
      <c r="VZS2" s="10"/>
      <c r="VZT2" s="10"/>
      <c r="VZU2" s="10"/>
      <c r="VZV2" s="10"/>
      <c r="VZW2" s="10"/>
      <c r="VZX2" s="10"/>
      <c r="VZY2" s="10"/>
      <c r="VZZ2" s="10"/>
      <c r="WAA2" s="10"/>
      <c r="WAB2" s="10"/>
      <c r="WAC2" s="10"/>
      <c r="WAD2" s="10"/>
      <c r="WAE2" s="10"/>
      <c r="WAF2" s="10"/>
      <c r="WAG2" s="10"/>
      <c r="WAH2" s="10"/>
      <c r="WAI2" s="10"/>
      <c r="WAJ2" s="10"/>
      <c r="WAK2" s="10"/>
      <c r="WAL2" s="10"/>
      <c r="WAM2" s="10"/>
      <c r="WAN2" s="10"/>
      <c r="WAO2" s="10"/>
      <c r="WAP2" s="10"/>
      <c r="WAQ2" s="10"/>
      <c r="WAR2" s="10"/>
      <c r="WAS2" s="10"/>
      <c r="WAT2" s="10"/>
      <c r="WAU2" s="10"/>
      <c r="WAV2" s="10"/>
      <c r="WAW2" s="10"/>
      <c r="WAX2" s="10"/>
      <c r="WAY2" s="10"/>
      <c r="WAZ2" s="10"/>
      <c r="WBA2" s="10"/>
      <c r="WBB2" s="10"/>
      <c r="WBC2" s="10"/>
      <c r="WBD2" s="10"/>
      <c r="WBE2" s="10"/>
      <c r="WBF2" s="10"/>
      <c r="WBG2" s="10"/>
      <c r="WBH2" s="10"/>
      <c r="WBI2" s="10"/>
      <c r="WBJ2" s="10"/>
      <c r="WBK2" s="10"/>
      <c r="WBL2" s="10"/>
      <c r="WBM2" s="10"/>
      <c r="WBN2" s="10"/>
      <c r="WBO2" s="10"/>
      <c r="WBP2" s="10"/>
      <c r="WBQ2" s="10"/>
      <c r="WBR2" s="10"/>
      <c r="WBS2" s="10"/>
      <c r="WBT2" s="10"/>
      <c r="WBU2" s="10"/>
      <c r="WBV2" s="10"/>
      <c r="WBW2" s="10"/>
      <c r="WBX2" s="10"/>
      <c r="WBY2" s="10"/>
      <c r="WBZ2" s="10"/>
      <c r="WCA2" s="10"/>
      <c r="WCB2" s="10"/>
      <c r="WCC2" s="10"/>
      <c r="WCD2" s="10"/>
      <c r="WCE2" s="10"/>
      <c r="WCF2" s="10"/>
      <c r="WCG2" s="10"/>
      <c r="WCH2" s="10"/>
      <c r="WCI2" s="10"/>
      <c r="WCJ2" s="10"/>
      <c r="WCK2" s="10"/>
      <c r="WCL2" s="10"/>
      <c r="WCM2" s="10"/>
      <c r="WCN2" s="10"/>
      <c r="WCO2" s="10"/>
      <c r="WCP2" s="10"/>
      <c r="WCQ2" s="10"/>
      <c r="WCR2" s="10"/>
      <c r="WCS2" s="10"/>
      <c r="WCT2" s="10"/>
      <c r="WCU2" s="10"/>
      <c r="WCV2" s="10"/>
      <c r="WCW2" s="10"/>
      <c r="WCX2" s="10"/>
      <c r="WCY2" s="10"/>
      <c r="WCZ2" s="10"/>
      <c r="WDA2" s="10"/>
      <c r="WDB2" s="10"/>
      <c r="WDC2" s="10"/>
      <c r="WDD2" s="10"/>
      <c r="WDE2" s="10"/>
      <c r="WDF2" s="10"/>
      <c r="WDG2" s="10"/>
      <c r="WDH2" s="10"/>
      <c r="WDI2" s="10"/>
      <c r="WDJ2" s="10"/>
      <c r="WDK2" s="10"/>
      <c r="WDL2" s="10"/>
      <c r="WDM2" s="10"/>
      <c r="WDN2" s="10"/>
      <c r="WDO2" s="10"/>
      <c r="WDP2" s="10"/>
      <c r="WDQ2" s="10"/>
      <c r="WDR2" s="10"/>
      <c r="WDS2" s="10"/>
      <c r="WDT2" s="10"/>
      <c r="WDU2" s="10"/>
      <c r="WDV2" s="10"/>
      <c r="WDW2" s="10"/>
      <c r="WDX2" s="10"/>
      <c r="WDY2" s="10"/>
      <c r="WDZ2" s="10"/>
      <c r="WEA2" s="10"/>
      <c r="WEB2" s="10"/>
      <c r="WEC2" s="10"/>
      <c r="WED2" s="10"/>
      <c r="WEE2" s="10"/>
      <c r="WEF2" s="10"/>
      <c r="WEG2" s="10"/>
      <c r="WEH2" s="10"/>
      <c r="WEI2" s="10"/>
      <c r="WEJ2" s="10"/>
      <c r="WEK2" s="10"/>
      <c r="WEL2" s="10"/>
      <c r="WEM2" s="10"/>
      <c r="WEN2" s="10"/>
      <c r="WEO2" s="10"/>
      <c r="WEP2" s="10"/>
      <c r="WEQ2" s="10"/>
      <c r="WER2" s="10"/>
      <c r="WES2" s="10"/>
      <c r="WET2" s="10"/>
      <c r="WEU2" s="10"/>
      <c r="WEV2" s="10"/>
      <c r="WEW2" s="10"/>
      <c r="WEX2" s="10"/>
      <c r="WEY2" s="10"/>
      <c r="WEZ2" s="10"/>
      <c r="WFA2" s="10"/>
      <c r="WFB2" s="10"/>
      <c r="WFC2" s="10"/>
      <c r="WFD2" s="10"/>
      <c r="WFE2" s="10"/>
      <c r="WFF2" s="10"/>
      <c r="WFG2" s="10"/>
      <c r="WFH2" s="10"/>
      <c r="WFI2" s="10"/>
      <c r="WFJ2" s="10"/>
      <c r="WFK2" s="10"/>
      <c r="WFL2" s="10"/>
      <c r="WFM2" s="10"/>
      <c r="WFN2" s="10"/>
      <c r="WFO2" s="10"/>
      <c r="WFP2" s="10"/>
      <c r="WFQ2" s="10"/>
      <c r="WFR2" s="10"/>
      <c r="WFS2" s="10"/>
      <c r="WFT2" s="10"/>
      <c r="WFU2" s="10"/>
      <c r="WFV2" s="10"/>
      <c r="WFW2" s="10"/>
      <c r="WFX2" s="10"/>
      <c r="WFY2" s="10"/>
      <c r="WFZ2" s="10"/>
      <c r="WGA2" s="10"/>
      <c r="WGB2" s="10"/>
      <c r="WGC2" s="10"/>
      <c r="WGD2" s="10"/>
      <c r="WGE2" s="10"/>
      <c r="WGF2" s="10"/>
      <c r="WGG2" s="10"/>
      <c r="WGH2" s="10"/>
      <c r="WGI2" s="10"/>
      <c r="WGJ2" s="10"/>
      <c r="WGK2" s="10"/>
      <c r="WGL2" s="10"/>
      <c r="WGM2" s="10"/>
      <c r="WGN2" s="10"/>
      <c r="WGO2" s="10"/>
      <c r="WGP2" s="10"/>
      <c r="WGQ2" s="10"/>
      <c r="WGR2" s="10"/>
      <c r="WGS2" s="10"/>
      <c r="WGT2" s="10"/>
      <c r="WGU2" s="10"/>
      <c r="WGV2" s="10"/>
      <c r="WGW2" s="10"/>
      <c r="WGX2" s="10"/>
      <c r="WGY2" s="10"/>
      <c r="WGZ2" s="10"/>
      <c r="WHA2" s="10"/>
      <c r="WHB2" s="10"/>
      <c r="WHC2" s="10"/>
      <c r="WHD2" s="10"/>
      <c r="WHE2" s="10"/>
      <c r="WHF2" s="10"/>
      <c r="WHG2" s="10"/>
      <c r="WHH2" s="10"/>
      <c r="WHI2" s="10"/>
      <c r="WHJ2" s="10"/>
      <c r="WHK2" s="10"/>
      <c r="WHL2" s="10"/>
      <c r="WHM2" s="10"/>
      <c r="WHN2" s="10"/>
      <c r="WHO2" s="10"/>
      <c r="WHP2" s="10"/>
      <c r="WHQ2" s="10"/>
      <c r="WHR2" s="10"/>
      <c r="WHS2" s="10"/>
      <c r="WHT2" s="10"/>
      <c r="WHU2" s="10"/>
      <c r="WHV2" s="10"/>
      <c r="WHW2" s="10"/>
      <c r="WHX2" s="10"/>
      <c r="WHY2" s="10"/>
      <c r="WHZ2" s="10"/>
      <c r="WIA2" s="10"/>
      <c r="WIB2" s="10"/>
      <c r="WIC2" s="10"/>
      <c r="WID2" s="10"/>
      <c r="WIE2" s="10"/>
      <c r="WIF2" s="10"/>
      <c r="WIG2" s="10"/>
      <c r="WIH2" s="10"/>
      <c r="WII2" s="10"/>
      <c r="WIJ2" s="10"/>
      <c r="WIK2" s="10"/>
      <c r="WIL2" s="10"/>
      <c r="WIM2" s="10"/>
      <c r="WIN2" s="10"/>
      <c r="WIO2" s="10"/>
      <c r="WIP2" s="10"/>
      <c r="WIQ2" s="10"/>
      <c r="WIR2" s="10"/>
      <c r="WIS2" s="10"/>
      <c r="WIT2" s="10"/>
      <c r="WIU2" s="10"/>
      <c r="WIV2" s="10"/>
      <c r="WIW2" s="10"/>
      <c r="WIX2" s="10"/>
      <c r="WIY2" s="10"/>
      <c r="WIZ2" s="10"/>
      <c r="WJA2" s="10"/>
      <c r="WJB2" s="10"/>
      <c r="WJC2" s="10"/>
      <c r="WJD2" s="10"/>
      <c r="WJE2" s="10"/>
      <c r="WJF2" s="10"/>
      <c r="WJG2" s="10"/>
      <c r="WJH2" s="10"/>
      <c r="WJI2" s="10"/>
      <c r="WJJ2" s="10"/>
      <c r="WJK2" s="10"/>
      <c r="WJL2" s="10"/>
      <c r="WJM2" s="10"/>
      <c r="WJN2" s="10"/>
      <c r="WJO2" s="10"/>
      <c r="WJP2" s="10"/>
      <c r="WJQ2" s="10"/>
      <c r="WJR2" s="10"/>
      <c r="WJS2" s="10"/>
      <c r="WJT2" s="10"/>
      <c r="WJU2" s="10"/>
      <c r="WJV2" s="10"/>
      <c r="WJW2" s="10"/>
      <c r="WJX2" s="10"/>
      <c r="WJY2" s="10"/>
      <c r="WJZ2" s="10"/>
      <c r="WKA2" s="10"/>
      <c r="WKB2" s="10"/>
      <c r="WKC2" s="10"/>
      <c r="WKD2" s="10"/>
      <c r="WKE2" s="10"/>
      <c r="WKF2" s="10"/>
      <c r="WKG2" s="10"/>
      <c r="WKH2" s="10"/>
      <c r="WKI2" s="10"/>
      <c r="WKJ2" s="10"/>
      <c r="WKK2" s="10"/>
      <c r="WKL2" s="10"/>
      <c r="WKM2" s="10"/>
      <c r="WKN2" s="10"/>
      <c r="WKO2" s="10"/>
      <c r="WKP2" s="10"/>
      <c r="WKQ2" s="10"/>
      <c r="WKR2" s="10"/>
      <c r="WKS2" s="10"/>
      <c r="WKT2" s="10"/>
      <c r="WKU2" s="10"/>
      <c r="WKV2" s="10"/>
      <c r="WKW2" s="10"/>
      <c r="WKX2" s="10"/>
      <c r="WKY2" s="10"/>
      <c r="WKZ2" s="10"/>
      <c r="WLA2" s="10"/>
      <c r="WLB2" s="10"/>
      <c r="WLC2" s="10"/>
      <c r="WLD2" s="10"/>
      <c r="WLE2" s="10"/>
      <c r="WLF2" s="10"/>
      <c r="WLG2" s="10"/>
      <c r="WLH2" s="10"/>
      <c r="WLI2" s="10"/>
      <c r="WLJ2" s="10"/>
      <c r="WLK2" s="10"/>
      <c r="WLL2" s="10"/>
      <c r="WLM2" s="10"/>
      <c r="WLN2" s="10"/>
      <c r="WLO2" s="10"/>
      <c r="WLP2" s="10"/>
      <c r="WLQ2" s="10"/>
      <c r="WLR2" s="10"/>
      <c r="WLS2" s="10"/>
      <c r="WLT2" s="10"/>
      <c r="WLU2" s="10"/>
      <c r="WLV2" s="10"/>
      <c r="WLW2" s="10"/>
      <c r="WLX2" s="10"/>
      <c r="WLY2" s="10"/>
      <c r="WLZ2" s="10"/>
      <c r="WMA2" s="10"/>
      <c r="WMB2" s="10"/>
      <c r="WMC2" s="10"/>
      <c r="WMD2" s="10"/>
      <c r="WME2" s="10"/>
      <c r="WMF2" s="10"/>
      <c r="WMG2" s="10"/>
      <c r="WMH2" s="10"/>
      <c r="WMI2" s="10"/>
      <c r="WMJ2" s="10"/>
      <c r="WMK2" s="10"/>
      <c r="WML2" s="10"/>
      <c r="WMM2" s="10"/>
      <c r="WMN2" s="10"/>
      <c r="WMO2" s="10"/>
      <c r="WMP2" s="10"/>
      <c r="WMQ2" s="10"/>
      <c r="WMR2" s="10"/>
      <c r="WMS2" s="10"/>
      <c r="WMT2" s="10"/>
      <c r="WMU2" s="10"/>
      <c r="WMV2" s="10"/>
      <c r="WMW2" s="10"/>
      <c r="WMX2" s="10"/>
      <c r="WMY2" s="10"/>
      <c r="WMZ2" s="10"/>
      <c r="WNA2" s="10"/>
      <c r="WNB2" s="10"/>
      <c r="WNC2" s="10"/>
      <c r="WND2" s="10"/>
      <c r="WNE2" s="10"/>
      <c r="WNF2" s="10"/>
      <c r="WNG2" s="10"/>
      <c r="WNH2" s="10"/>
      <c r="WNI2" s="10"/>
      <c r="WNJ2" s="10"/>
      <c r="WNK2" s="10"/>
      <c r="WNL2" s="10"/>
      <c r="WNM2" s="10"/>
      <c r="WNN2" s="10"/>
      <c r="WNO2" s="10"/>
      <c r="WNP2" s="10"/>
      <c r="WNQ2" s="10"/>
      <c r="WNR2" s="10"/>
      <c r="WNS2" s="10"/>
      <c r="WNT2" s="10"/>
      <c r="WNU2" s="10"/>
      <c r="WNV2" s="10"/>
      <c r="WNW2" s="10"/>
      <c r="WNX2" s="10"/>
      <c r="WNY2" s="10"/>
      <c r="WNZ2" s="10"/>
      <c r="WOA2" s="10"/>
      <c r="WOB2" s="10"/>
      <c r="WOC2" s="10"/>
      <c r="WOD2" s="10"/>
      <c r="WOE2" s="10"/>
      <c r="WOF2" s="10"/>
      <c r="WOG2" s="10"/>
      <c r="WOH2" s="10"/>
      <c r="WOI2" s="10"/>
      <c r="WOJ2" s="10"/>
      <c r="WOK2" s="10"/>
      <c r="WOL2" s="10"/>
      <c r="WOM2" s="10"/>
      <c r="WON2" s="10"/>
      <c r="WOO2" s="10"/>
      <c r="WOP2" s="10"/>
      <c r="WOQ2" s="10"/>
      <c r="WOR2" s="10"/>
      <c r="WOS2" s="10"/>
      <c r="WOT2" s="10"/>
      <c r="WOU2" s="10"/>
      <c r="WOV2" s="10"/>
      <c r="WOW2" s="10"/>
      <c r="WOX2" s="10"/>
      <c r="WOY2" s="10"/>
      <c r="WOZ2" s="10"/>
      <c r="WPA2" s="10"/>
      <c r="WPB2" s="10"/>
      <c r="WPC2" s="10"/>
      <c r="WPD2" s="10"/>
      <c r="WPE2" s="10"/>
      <c r="WPF2" s="10"/>
      <c r="WPG2" s="10"/>
      <c r="WPH2" s="10"/>
      <c r="WPI2" s="10"/>
      <c r="WPJ2" s="10"/>
      <c r="WPK2" s="10"/>
      <c r="WPL2" s="10"/>
      <c r="WPM2" s="10"/>
      <c r="WPN2" s="10"/>
      <c r="WPO2" s="10"/>
      <c r="WPP2" s="10"/>
      <c r="WPQ2" s="10"/>
      <c r="WPR2" s="10"/>
      <c r="WPS2" s="10"/>
      <c r="WPT2" s="10"/>
      <c r="WPU2" s="10"/>
      <c r="WPV2" s="10"/>
      <c r="WPW2" s="10"/>
      <c r="WPX2" s="10"/>
      <c r="WPY2" s="10"/>
      <c r="WPZ2" s="10"/>
      <c r="WQA2" s="10"/>
      <c r="WQB2" s="10"/>
      <c r="WQC2" s="10"/>
      <c r="WQD2" s="10"/>
      <c r="WQE2" s="10"/>
      <c r="WQF2" s="10"/>
      <c r="WQG2" s="10"/>
      <c r="WQH2" s="10"/>
      <c r="WQI2" s="10"/>
      <c r="WQJ2" s="10"/>
      <c r="WQK2" s="10"/>
      <c r="WQL2" s="10"/>
      <c r="WQM2" s="10"/>
      <c r="WQN2" s="10"/>
      <c r="WQO2" s="10"/>
      <c r="WQP2" s="10"/>
      <c r="WQQ2" s="10"/>
      <c r="WQR2" s="10"/>
      <c r="WQS2" s="10"/>
      <c r="WQT2" s="10"/>
      <c r="WQU2" s="10"/>
      <c r="WQV2" s="10"/>
      <c r="WQW2" s="10"/>
      <c r="WQX2" s="10"/>
      <c r="WQY2" s="10"/>
      <c r="WQZ2" s="10"/>
      <c r="WRA2" s="10"/>
      <c r="WRB2" s="10"/>
      <c r="WRC2" s="10"/>
      <c r="WRD2" s="10"/>
      <c r="WRE2" s="10"/>
      <c r="WRF2" s="10"/>
      <c r="WRG2" s="10"/>
      <c r="WRH2" s="10"/>
      <c r="WRI2" s="10"/>
      <c r="WRJ2" s="10"/>
      <c r="WRK2" s="10"/>
      <c r="WRL2" s="10"/>
      <c r="WRM2" s="10"/>
      <c r="WRN2" s="10"/>
      <c r="WRO2" s="10"/>
      <c r="WRP2" s="10"/>
      <c r="WRQ2" s="10"/>
      <c r="WRR2" s="10"/>
      <c r="WRS2" s="10"/>
      <c r="WRT2" s="10"/>
      <c r="WRU2" s="10"/>
      <c r="WRV2" s="10"/>
      <c r="WRW2" s="10"/>
      <c r="WRX2" s="10"/>
      <c r="WRY2" s="10"/>
      <c r="WRZ2" s="10"/>
      <c r="WSA2" s="10"/>
      <c r="WSB2" s="10"/>
      <c r="WSC2" s="10"/>
      <c r="WSD2" s="10"/>
      <c r="WSE2" s="10"/>
      <c r="WSF2" s="10"/>
      <c r="WSG2" s="10"/>
      <c r="WSH2" s="10"/>
      <c r="WSI2" s="10"/>
      <c r="WSJ2" s="10"/>
      <c r="WSK2" s="10"/>
      <c r="WSL2" s="10"/>
      <c r="WSM2" s="10"/>
      <c r="WSN2" s="10"/>
      <c r="WSO2" s="10"/>
      <c r="WSP2" s="10"/>
      <c r="WSQ2" s="10"/>
      <c r="WSR2" s="10"/>
      <c r="WSS2" s="10"/>
      <c r="WST2" s="10"/>
      <c r="WSU2" s="10"/>
      <c r="WSV2" s="10"/>
      <c r="WSW2" s="10"/>
      <c r="WSX2" s="10"/>
      <c r="WSY2" s="10"/>
      <c r="WSZ2" s="10"/>
      <c r="WTA2" s="10"/>
      <c r="WTB2" s="10"/>
      <c r="WTC2" s="10"/>
      <c r="WTD2" s="10"/>
      <c r="WTE2" s="10"/>
      <c r="WTF2" s="10"/>
      <c r="WTG2" s="10"/>
      <c r="WTH2" s="10"/>
      <c r="WTI2" s="10"/>
      <c r="WTJ2" s="10"/>
      <c r="WTK2" s="10"/>
      <c r="WTL2" s="10"/>
      <c r="WTM2" s="10"/>
      <c r="WTN2" s="10"/>
      <c r="WTO2" s="10"/>
      <c r="WTP2" s="10"/>
      <c r="WTQ2" s="10"/>
      <c r="WTR2" s="10"/>
      <c r="WTS2" s="10"/>
      <c r="WTT2" s="10"/>
      <c r="WTU2" s="10"/>
      <c r="WTV2" s="10"/>
      <c r="WTW2" s="10"/>
      <c r="WTX2" s="10"/>
      <c r="WTY2" s="10"/>
      <c r="WTZ2" s="10"/>
      <c r="WUA2" s="10"/>
      <c r="WUB2" s="10"/>
      <c r="WUC2" s="10"/>
      <c r="WUD2" s="10"/>
      <c r="WUE2" s="10"/>
      <c r="WUF2" s="10"/>
      <c r="WUG2" s="10"/>
      <c r="WUH2" s="10"/>
      <c r="WUI2" s="10"/>
      <c r="WUJ2" s="10"/>
      <c r="WUK2" s="10"/>
      <c r="WUL2" s="10"/>
      <c r="WUM2" s="10"/>
      <c r="WUN2" s="10"/>
      <c r="WUO2" s="10"/>
      <c r="WUP2" s="10"/>
      <c r="WUQ2" s="10"/>
      <c r="WUR2" s="10"/>
      <c r="WUS2" s="10"/>
      <c r="WUT2" s="10"/>
      <c r="WUU2" s="10"/>
      <c r="WUV2" s="10"/>
      <c r="WUW2" s="10"/>
      <c r="WUX2" s="10"/>
      <c r="WUY2" s="10"/>
      <c r="WUZ2" s="10"/>
      <c r="WVA2" s="10"/>
      <c r="WVB2" s="10"/>
      <c r="WVC2" s="10"/>
      <c r="WVD2" s="10"/>
      <c r="WVE2" s="10"/>
      <c r="WVF2" s="10"/>
      <c r="WVG2" s="10"/>
      <c r="WVH2" s="10"/>
      <c r="WVI2" s="10"/>
      <c r="WVJ2" s="10"/>
      <c r="WVK2" s="10"/>
      <c r="WVL2" s="10"/>
      <c r="WVM2" s="10"/>
      <c r="WVN2" s="10"/>
      <c r="WVO2" s="10"/>
      <c r="WVP2" s="10"/>
      <c r="WVQ2" s="10"/>
      <c r="WVR2" s="10"/>
      <c r="WVS2" s="10"/>
      <c r="WVT2" s="10"/>
      <c r="WVU2" s="10"/>
      <c r="WVV2" s="10"/>
      <c r="WVW2" s="10"/>
      <c r="WVX2" s="10"/>
      <c r="WVY2" s="10"/>
      <c r="WVZ2" s="10"/>
      <c r="WWA2" s="10"/>
      <c r="WWB2" s="10"/>
      <c r="WWC2" s="10"/>
      <c r="WWD2" s="10"/>
      <c r="WWE2" s="10"/>
      <c r="WWF2" s="10"/>
      <c r="WWG2" s="10"/>
      <c r="WWH2" s="10"/>
      <c r="WWI2" s="10"/>
      <c r="WWJ2" s="10"/>
      <c r="WWK2" s="10"/>
      <c r="WWL2" s="10"/>
      <c r="WWM2" s="10"/>
      <c r="WWN2" s="10"/>
      <c r="WWO2" s="10"/>
      <c r="WWP2" s="10"/>
      <c r="WWQ2" s="10"/>
      <c r="WWR2" s="10"/>
      <c r="WWS2" s="10"/>
      <c r="WWT2" s="10"/>
      <c r="WWU2" s="10"/>
      <c r="WWV2" s="10"/>
      <c r="WWW2" s="10"/>
      <c r="WWX2" s="10"/>
      <c r="WWY2" s="10"/>
      <c r="WWZ2" s="10"/>
      <c r="WXA2" s="10"/>
      <c r="WXB2" s="10"/>
      <c r="WXC2" s="10"/>
      <c r="WXD2" s="10"/>
      <c r="WXE2" s="10"/>
      <c r="WXF2" s="10"/>
      <c r="WXG2" s="10"/>
      <c r="WXH2" s="10"/>
      <c r="WXI2" s="10"/>
      <c r="WXJ2" s="10"/>
      <c r="WXK2" s="10"/>
      <c r="WXL2" s="10"/>
      <c r="WXM2" s="10"/>
      <c r="WXN2" s="10"/>
      <c r="WXO2" s="10"/>
      <c r="WXP2" s="10"/>
      <c r="WXQ2" s="10"/>
      <c r="WXR2" s="10"/>
      <c r="WXS2" s="10"/>
      <c r="WXT2" s="10"/>
      <c r="WXU2" s="10"/>
      <c r="WXV2" s="10"/>
      <c r="WXW2" s="10"/>
      <c r="WXX2" s="10"/>
      <c r="WXY2" s="10"/>
      <c r="WXZ2" s="10"/>
      <c r="WYA2" s="10"/>
      <c r="WYB2" s="10"/>
      <c r="WYC2" s="10"/>
      <c r="WYD2" s="10"/>
      <c r="WYE2" s="10"/>
      <c r="WYF2" s="10"/>
      <c r="WYG2" s="10"/>
      <c r="WYH2" s="10"/>
      <c r="WYI2" s="10"/>
      <c r="WYJ2" s="10"/>
      <c r="WYK2" s="10"/>
      <c r="WYL2" s="10"/>
      <c r="WYM2" s="10"/>
      <c r="WYN2" s="10"/>
      <c r="WYO2" s="10"/>
      <c r="WYP2" s="10"/>
      <c r="WYQ2" s="10"/>
      <c r="WYR2" s="10"/>
      <c r="WYS2" s="10"/>
      <c r="WYT2" s="10"/>
      <c r="WYU2" s="10"/>
      <c r="WYV2" s="10"/>
      <c r="WYW2" s="10"/>
      <c r="WYX2" s="10"/>
      <c r="WYY2" s="10"/>
      <c r="WYZ2" s="10"/>
      <c r="WZA2" s="10"/>
      <c r="WZB2" s="10"/>
      <c r="WZC2" s="10"/>
      <c r="WZD2" s="10"/>
      <c r="WZE2" s="10"/>
      <c r="WZF2" s="10"/>
      <c r="WZG2" s="10"/>
      <c r="WZH2" s="10"/>
      <c r="WZI2" s="10"/>
      <c r="WZJ2" s="10"/>
      <c r="WZK2" s="10"/>
      <c r="WZL2" s="10"/>
      <c r="WZM2" s="10"/>
      <c r="WZN2" s="10"/>
      <c r="WZO2" s="10"/>
      <c r="WZP2" s="10"/>
      <c r="WZQ2" s="10"/>
      <c r="WZR2" s="10"/>
      <c r="WZS2" s="10"/>
      <c r="WZT2" s="10"/>
      <c r="WZU2" s="10"/>
      <c r="WZV2" s="10"/>
      <c r="WZW2" s="10"/>
      <c r="WZX2" s="10"/>
      <c r="WZY2" s="10"/>
      <c r="WZZ2" s="10"/>
      <c r="XAA2" s="10"/>
      <c r="XAB2" s="10"/>
      <c r="XAC2" s="10"/>
      <c r="XAD2" s="10"/>
      <c r="XAE2" s="10"/>
      <c r="XAF2" s="10"/>
      <c r="XAG2" s="10"/>
      <c r="XAH2" s="10"/>
      <c r="XAI2" s="10"/>
      <c r="XAJ2" s="10"/>
      <c r="XAK2" s="10"/>
      <c r="XAL2" s="10"/>
      <c r="XAM2" s="10"/>
      <c r="XAN2" s="10"/>
      <c r="XAO2" s="10"/>
      <c r="XAP2" s="10"/>
      <c r="XAQ2" s="10"/>
      <c r="XAR2" s="10"/>
      <c r="XAS2" s="10"/>
      <c r="XAT2" s="10"/>
      <c r="XAU2" s="10"/>
      <c r="XAV2" s="10"/>
      <c r="XAW2" s="10"/>
      <c r="XAX2" s="10"/>
      <c r="XAY2" s="10"/>
      <c r="XAZ2" s="10"/>
      <c r="XBA2" s="10"/>
      <c r="XBB2" s="10"/>
      <c r="XBC2" s="10"/>
      <c r="XBD2" s="10"/>
      <c r="XBE2" s="10"/>
      <c r="XBF2" s="10"/>
      <c r="XBG2" s="10"/>
      <c r="XBH2" s="10"/>
      <c r="XBI2" s="10"/>
      <c r="XBJ2" s="10"/>
      <c r="XBK2" s="10"/>
      <c r="XBL2" s="10"/>
      <c r="XBM2" s="10"/>
      <c r="XBN2" s="10"/>
      <c r="XBO2" s="10"/>
      <c r="XBP2" s="10"/>
      <c r="XBQ2" s="10"/>
      <c r="XBR2" s="10"/>
      <c r="XBS2" s="10"/>
      <c r="XBT2" s="10"/>
      <c r="XBU2" s="10"/>
      <c r="XBV2" s="10"/>
      <c r="XBW2" s="10"/>
      <c r="XBX2" s="10"/>
      <c r="XBY2" s="10"/>
      <c r="XBZ2" s="10"/>
      <c r="XCA2" s="10"/>
      <c r="XCB2" s="10"/>
      <c r="XCC2" s="10"/>
      <c r="XCD2" s="10"/>
      <c r="XCE2" s="10"/>
      <c r="XCF2" s="10"/>
      <c r="XCG2" s="10"/>
      <c r="XCH2" s="10"/>
      <c r="XCI2" s="10"/>
      <c r="XCJ2" s="10"/>
      <c r="XCK2" s="10"/>
      <c r="XCL2" s="10"/>
      <c r="XCM2" s="10"/>
      <c r="XCN2" s="10"/>
      <c r="XCO2" s="10"/>
      <c r="XCP2" s="10"/>
      <c r="XCQ2" s="10"/>
      <c r="XCR2" s="10"/>
      <c r="XCS2" s="10"/>
      <c r="XCT2" s="10"/>
      <c r="XCU2" s="10"/>
      <c r="XCV2" s="10"/>
      <c r="XCW2" s="10"/>
      <c r="XCX2" s="10"/>
      <c r="XCY2" s="10"/>
      <c r="XCZ2" s="10"/>
      <c r="XDA2" s="10"/>
      <c r="XDB2" s="10"/>
      <c r="XDC2" s="10"/>
      <c r="XDD2" s="10"/>
      <c r="XDE2" s="10"/>
      <c r="XDF2" s="10"/>
      <c r="XDG2" s="10"/>
      <c r="XDH2" s="10"/>
      <c r="XDI2" s="10"/>
      <c r="XDJ2" s="10"/>
      <c r="XDK2" s="10"/>
      <c r="XDL2" s="10"/>
      <c r="XDM2" s="10"/>
      <c r="XDN2" s="10"/>
      <c r="XDO2" s="10"/>
      <c r="XDP2" s="10"/>
      <c r="XDQ2" s="10"/>
      <c r="XDR2" s="10"/>
      <c r="XDS2" s="10"/>
      <c r="XDT2" s="10"/>
      <c r="XDU2" s="10"/>
      <c r="XDV2" s="10"/>
      <c r="XDW2" s="10"/>
      <c r="XDX2" s="10"/>
      <c r="XDY2" s="10"/>
      <c r="XDZ2" s="10"/>
      <c r="XEA2" s="10"/>
      <c r="XEB2" s="10"/>
      <c r="XEC2" s="10"/>
      <c r="XED2" s="10"/>
      <c r="XEE2" s="10"/>
      <c r="XEF2" s="10"/>
      <c r="XEG2" s="10"/>
      <c r="XEH2" s="10"/>
      <c r="XEI2" s="10"/>
      <c r="XEJ2" s="10"/>
      <c r="XEK2" s="10"/>
      <c r="XEL2" s="10"/>
      <c r="XEM2" s="10"/>
      <c r="XEN2" s="10"/>
      <c r="XEO2" s="10"/>
      <c r="XEP2" s="10"/>
    </row>
    <row r="3" spans="1:16370" ht="32.25" customHeight="1">
      <c r="A3" s="13" t="s">
        <v>1455</v>
      </c>
      <c r="B3" s="13" t="s">
        <v>1438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</row>
    <row r="4" spans="1:16370" ht="32.25" customHeight="1">
      <c r="A4" s="7" t="s">
        <v>1459</v>
      </c>
      <c r="B4" s="14">
        <v>161331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</row>
    <row r="5" spans="1:16370" ht="40.5" customHeight="1">
      <c r="A5" s="299" t="s">
        <v>1457</v>
      </c>
      <c r="B5" s="299"/>
    </row>
    <row r="29" spans="17:17">
      <c r="Q29" s="15"/>
    </row>
  </sheetData>
  <mergeCells count="2">
    <mergeCell ref="A1:B1"/>
    <mergeCell ref="A5:B5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Y43"/>
  <sheetViews>
    <sheetView workbookViewId="0">
      <selection activeCell="A11" sqref="A11"/>
    </sheetView>
  </sheetViews>
  <sheetFormatPr defaultColWidth="9" defaultRowHeight="14.25"/>
  <cols>
    <col min="1" max="1" width="57.375" style="3" customWidth="1"/>
    <col min="2" max="2" width="29.625" style="3" customWidth="1"/>
    <col min="3" max="16379" width="9" style="3"/>
  </cols>
  <sheetData>
    <row r="1" spans="1:251" s="1" customFormat="1" ht="30" customHeight="1">
      <c r="A1" s="258" t="s">
        <v>60</v>
      </c>
      <c r="B1" s="258"/>
    </row>
    <row r="2" spans="1:251" s="2" customFormat="1" ht="18" customHeight="1">
      <c r="A2" s="4"/>
      <c r="B2" s="5" t="s">
        <v>61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</row>
    <row r="3" spans="1:251" s="2" customFormat="1" ht="88.5" customHeight="1">
      <c r="A3" s="6" t="s">
        <v>1156</v>
      </c>
      <c r="B3" s="6" t="s">
        <v>64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</row>
    <row r="4" spans="1:251" s="2" customFormat="1" ht="88.5" customHeight="1">
      <c r="A4" s="7" t="s">
        <v>1460</v>
      </c>
      <c r="B4" s="7">
        <v>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</row>
    <row r="5" spans="1:251" s="2" customFormat="1" ht="88.5" customHeight="1">
      <c r="A5" s="284" t="s">
        <v>1461</v>
      </c>
      <c r="B5" s="285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</row>
    <row r="6" spans="1:251" s="2" customFormat="1" ht="20.100000000000001" customHeight="1"/>
    <row r="7" spans="1:251" s="2" customFormat="1" ht="20.100000000000001" customHeight="1"/>
    <row r="8" spans="1:251" s="2" customFormat="1" ht="20.100000000000001" customHeight="1"/>
    <row r="9" spans="1:251" s="2" customFormat="1" ht="20.100000000000001" customHeight="1"/>
    <row r="10" spans="1:251" s="2" customFormat="1" ht="20.100000000000001" customHeight="1"/>
    <row r="11" spans="1:251" s="2" customFormat="1" ht="20.100000000000001" customHeight="1"/>
    <row r="12" spans="1:251" s="2" customFormat="1" ht="20.100000000000001" customHeight="1"/>
    <row r="13" spans="1:251" s="2" customFormat="1" ht="20.100000000000001" customHeight="1"/>
    <row r="14" spans="1:251" s="2" customFormat="1" ht="20.100000000000001" customHeight="1"/>
    <row r="15" spans="1:251" s="2" customFormat="1" ht="20.100000000000001" customHeight="1"/>
    <row r="16" spans="1:251" s="2" customFormat="1" ht="20.100000000000001" customHeight="1"/>
    <row r="17" spans="17:17" s="2" customFormat="1" ht="20.100000000000001" customHeight="1"/>
    <row r="18" spans="17:17" s="2" customFormat="1" ht="20.100000000000001" customHeight="1"/>
    <row r="19" spans="17:17" s="2" customFormat="1" ht="20.100000000000001" customHeight="1"/>
    <row r="20" spans="17:17" s="2" customFormat="1" ht="20.100000000000001" customHeight="1"/>
    <row r="21" spans="17:17" s="2" customFormat="1" ht="20.100000000000001" customHeight="1"/>
    <row r="22" spans="17:17" s="2" customFormat="1" ht="20.100000000000001" customHeight="1"/>
    <row r="23" spans="17:17" s="2" customFormat="1" ht="20.100000000000001" customHeight="1"/>
    <row r="24" spans="17:17" s="2" customFormat="1" ht="20.100000000000001" customHeight="1"/>
    <row r="25" spans="17:17" s="2" customFormat="1" ht="20.100000000000001" customHeight="1"/>
    <row r="26" spans="17:17" s="2" customFormat="1" ht="20.100000000000001" customHeight="1"/>
    <row r="27" spans="17:17" s="2" customFormat="1" ht="20.100000000000001" customHeight="1"/>
    <row r="28" spans="17:17" s="2" customFormat="1" ht="20.100000000000001" customHeight="1"/>
    <row r="29" spans="17:17" s="2" customFormat="1" ht="20.100000000000001" customHeight="1"/>
    <row r="30" spans="17:17" s="2" customFormat="1" ht="20.100000000000001" customHeight="1">
      <c r="Q30" s="8"/>
    </row>
    <row r="31" spans="17:17" s="2" customFormat="1" ht="20.100000000000001" customHeight="1"/>
    <row r="32" spans="17:17" s="2" customFormat="1" ht="20.100000000000001" customHeight="1"/>
    <row r="33" spans="1:2" s="2" customFormat="1" ht="20.100000000000001" customHeight="1"/>
    <row r="34" spans="1:2" s="2" customFormat="1" ht="20.100000000000001" customHeight="1"/>
    <row r="35" spans="1:2" s="2" customFormat="1" ht="20.100000000000001" customHeight="1"/>
    <row r="36" spans="1:2" s="2" customFormat="1" ht="20.100000000000001" customHeight="1"/>
    <row r="37" spans="1:2" s="2" customFormat="1" ht="20.100000000000001" customHeight="1"/>
    <row r="38" spans="1:2" s="2" customFormat="1" ht="20.100000000000001" customHeight="1"/>
    <row r="39" spans="1:2" s="2" customFormat="1" ht="20.100000000000001" customHeight="1"/>
    <row r="40" spans="1:2" s="2" customFormat="1" ht="20.100000000000001" customHeight="1">
      <c r="A40" s="3"/>
      <c r="B40" s="3"/>
    </row>
    <row r="41" spans="1:2" s="2" customFormat="1" ht="20.100000000000001" customHeight="1">
      <c r="A41" s="3"/>
      <c r="B41" s="3"/>
    </row>
    <row r="42" spans="1:2" s="3" customFormat="1"/>
    <row r="43" spans="1:2" s="3" customFormat="1"/>
  </sheetData>
  <mergeCells count="2">
    <mergeCell ref="A1:B1"/>
    <mergeCell ref="A5:B5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T101"/>
  <sheetViews>
    <sheetView topLeftCell="C1" workbookViewId="0">
      <selection activeCell="B26" sqref="B26:B27"/>
    </sheetView>
  </sheetViews>
  <sheetFormatPr defaultColWidth="9" defaultRowHeight="23.1" customHeight="1"/>
  <cols>
    <col min="1" max="1" width="49.5" style="225" customWidth="1"/>
    <col min="2" max="2" width="12.625" style="225" customWidth="1"/>
    <col min="3" max="3" width="43.375" style="225" customWidth="1"/>
    <col min="4" max="4" width="10.625" style="225" customWidth="1"/>
    <col min="5" max="16384" width="9" style="225"/>
  </cols>
  <sheetData>
    <row r="1" spans="1:254" s="223" customFormat="1" ht="30" customHeight="1">
      <c r="A1" s="254" t="s">
        <v>8</v>
      </c>
      <c r="B1" s="254"/>
      <c r="C1" s="254"/>
      <c r="D1" s="254"/>
    </row>
    <row r="2" spans="1:254" s="224" customFormat="1" ht="23.1" customHeight="1">
      <c r="A2" s="226"/>
      <c r="B2" s="227"/>
      <c r="C2" s="227"/>
      <c r="D2" s="228" t="s">
        <v>61</v>
      </c>
      <c r="E2" s="225"/>
      <c r="F2" s="225"/>
      <c r="G2" s="225"/>
      <c r="H2" s="225"/>
      <c r="I2" s="225"/>
      <c r="J2" s="225"/>
      <c r="K2" s="225"/>
      <c r="L2" s="225"/>
      <c r="M2" s="225"/>
      <c r="N2" s="225"/>
      <c r="O2" s="225"/>
      <c r="P2" s="225"/>
      <c r="Q2" s="225"/>
      <c r="R2" s="225"/>
      <c r="S2" s="225"/>
      <c r="T2" s="225"/>
      <c r="U2" s="225"/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AN2" s="225"/>
      <c r="AO2" s="225"/>
      <c r="AP2" s="225"/>
      <c r="AQ2" s="225"/>
      <c r="AR2" s="225"/>
      <c r="AS2" s="225"/>
      <c r="AT2" s="225"/>
      <c r="AU2" s="225"/>
      <c r="AV2" s="225"/>
      <c r="AW2" s="225"/>
      <c r="AX2" s="225"/>
      <c r="AY2" s="225"/>
      <c r="AZ2" s="225"/>
      <c r="BA2" s="225"/>
      <c r="BB2" s="225"/>
      <c r="BC2" s="225"/>
      <c r="BD2" s="225"/>
      <c r="BE2" s="225"/>
      <c r="BF2" s="225"/>
      <c r="BG2" s="225"/>
      <c r="BH2" s="225"/>
      <c r="BI2" s="225"/>
      <c r="BJ2" s="225"/>
      <c r="BK2" s="225"/>
      <c r="BL2" s="225"/>
      <c r="BM2" s="225"/>
      <c r="BN2" s="225"/>
      <c r="BO2" s="225"/>
      <c r="BP2" s="225"/>
      <c r="BQ2" s="225"/>
      <c r="BR2" s="225"/>
      <c r="BS2" s="225"/>
      <c r="BT2" s="225"/>
      <c r="BU2" s="225"/>
      <c r="BV2" s="225"/>
      <c r="BW2" s="225"/>
      <c r="BX2" s="225"/>
      <c r="BY2" s="225"/>
      <c r="BZ2" s="225"/>
      <c r="CA2" s="225"/>
      <c r="CB2" s="225"/>
      <c r="CC2" s="225"/>
      <c r="CD2" s="225"/>
      <c r="CE2" s="225"/>
      <c r="CF2" s="225"/>
      <c r="CG2" s="225"/>
      <c r="CH2" s="225"/>
      <c r="CI2" s="225"/>
      <c r="CJ2" s="225"/>
      <c r="CK2" s="225"/>
      <c r="CL2" s="225"/>
      <c r="CM2" s="225"/>
      <c r="CN2" s="225"/>
      <c r="CO2" s="225"/>
      <c r="CP2" s="225"/>
      <c r="CQ2" s="225"/>
      <c r="CR2" s="225"/>
      <c r="CS2" s="225"/>
      <c r="CT2" s="225"/>
      <c r="CU2" s="225"/>
      <c r="CV2" s="225"/>
      <c r="CW2" s="225"/>
      <c r="CX2" s="225"/>
      <c r="CY2" s="225"/>
      <c r="CZ2" s="225"/>
      <c r="DA2" s="225"/>
      <c r="DB2" s="225"/>
      <c r="DC2" s="225"/>
      <c r="DD2" s="225"/>
      <c r="DE2" s="225"/>
      <c r="DF2" s="225"/>
      <c r="DG2" s="225"/>
      <c r="DH2" s="225"/>
      <c r="DI2" s="225"/>
      <c r="DJ2" s="225"/>
      <c r="DK2" s="225"/>
      <c r="DL2" s="225"/>
      <c r="DM2" s="225"/>
      <c r="DN2" s="225"/>
      <c r="DO2" s="225"/>
      <c r="DP2" s="225"/>
      <c r="DQ2" s="225"/>
      <c r="DR2" s="225"/>
      <c r="DS2" s="225"/>
      <c r="DT2" s="225"/>
      <c r="DU2" s="225"/>
      <c r="DV2" s="225"/>
      <c r="DW2" s="225"/>
      <c r="DX2" s="225"/>
      <c r="DY2" s="225"/>
      <c r="DZ2" s="225"/>
      <c r="EA2" s="225"/>
      <c r="EB2" s="225"/>
      <c r="EC2" s="225"/>
      <c r="ED2" s="225"/>
      <c r="EE2" s="225"/>
      <c r="EF2" s="225"/>
      <c r="EG2" s="225"/>
      <c r="EH2" s="225"/>
      <c r="EI2" s="225"/>
      <c r="EJ2" s="225"/>
      <c r="EK2" s="225"/>
      <c r="EL2" s="225"/>
      <c r="EM2" s="225"/>
      <c r="EN2" s="225"/>
      <c r="EO2" s="225"/>
      <c r="EP2" s="225"/>
      <c r="EQ2" s="225"/>
      <c r="ER2" s="225"/>
      <c r="ES2" s="225"/>
      <c r="ET2" s="225"/>
      <c r="EU2" s="225"/>
      <c r="EV2" s="225"/>
      <c r="EW2" s="225"/>
      <c r="EX2" s="225"/>
      <c r="EY2" s="225"/>
      <c r="EZ2" s="225"/>
      <c r="FA2" s="225"/>
      <c r="FB2" s="225"/>
      <c r="FC2" s="225"/>
      <c r="FD2" s="225"/>
      <c r="FE2" s="225"/>
      <c r="FF2" s="225"/>
      <c r="FG2" s="225"/>
      <c r="FH2" s="225"/>
      <c r="FI2" s="225"/>
      <c r="FJ2" s="225"/>
      <c r="FK2" s="225"/>
      <c r="FL2" s="225"/>
      <c r="FM2" s="225"/>
      <c r="FN2" s="225"/>
      <c r="FO2" s="225"/>
      <c r="FP2" s="225"/>
      <c r="FQ2" s="225"/>
      <c r="FR2" s="225"/>
      <c r="FS2" s="225"/>
      <c r="FT2" s="225"/>
      <c r="FU2" s="225"/>
      <c r="FV2" s="225"/>
      <c r="FW2" s="225"/>
      <c r="FX2" s="225"/>
      <c r="FY2" s="225"/>
      <c r="FZ2" s="225"/>
      <c r="GA2" s="225"/>
      <c r="GB2" s="225"/>
      <c r="GC2" s="225"/>
      <c r="GD2" s="225"/>
      <c r="GE2" s="225"/>
      <c r="GF2" s="225"/>
      <c r="GG2" s="225"/>
      <c r="GH2" s="225"/>
      <c r="GI2" s="225"/>
      <c r="GJ2" s="225"/>
      <c r="GK2" s="225"/>
      <c r="GL2" s="225"/>
      <c r="GM2" s="225"/>
      <c r="GN2" s="225"/>
      <c r="GO2" s="225"/>
      <c r="GP2" s="225"/>
      <c r="GQ2" s="225"/>
      <c r="GR2" s="225"/>
      <c r="GS2" s="225"/>
      <c r="GT2" s="225"/>
      <c r="GU2" s="225"/>
      <c r="GV2" s="225"/>
      <c r="GW2" s="225"/>
      <c r="GX2" s="225"/>
      <c r="GY2" s="225"/>
      <c r="GZ2" s="225"/>
      <c r="HA2" s="225"/>
      <c r="HB2" s="225"/>
      <c r="HC2" s="225"/>
      <c r="HD2" s="225"/>
      <c r="HE2" s="225"/>
      <c r="HF2" s="225"/>
      <c r="HG2" s="225"/>
      <c r="HH2" s="225"/>
      <c r="HI2" s="225"/>
      <c r="HJ2" s="225"/>
      <c r="HK2" s="225"/>
      <c r="HL2" s="225"/>
      <c r="HM2" s="225"/>
      <c r="HN2" s="225"/>
      <c r="HO2" s="225"/>
      <c r="HP2" s="225"/>
      <c r="HQ2" s="225"/>
      <c r="HR2" s="225"/>
      <c r="HS2" s="225"/>
      <c r="HT2" s="225"/>
      <c r="HU2" s="225"/>
      <c r="HV2" s="225"/>
      <c r="HW2" s="225"/>
      <c r="HX2" s="225"/>
      <c r="HY2" s="225"/>
      <c r="HZ2" s="225"/>
      <c r="IA2" s="225"/>
      <c r="IB2" s="225"/>
      <c r="IC2" s="225"/>
      <c r="ID2" s="225"/>
      <c r="IE2" s="225"/>
      <c r="IF2" s="225"/>
      <c r="IG2" s="225"/>
      <c r="IH2" s="225"/>
      <c r="II2" s="225"/>
      <c r="IJ2" s="225"/>
      <c r="IK2" s="225"/>
      <c r="IL2" s="225"/>
      <c r="IM2" s="225"/>
      <c r="IN2" s="225"/>
      <c r="IO2" s="225"/>
      <c r="IP2" s="225"/>
      <c r="IQ2" s="225"/>
      <c r="IR2" s="225"/>
      <c r="IS2" s="225"/>
      <c r="IT2" s="225"/>
    </row>
    <row r="3" spans="1:254" s="224" customFormat="1" ht="23.1" customHeight="1">
      <c r="A3" s="255" t="s">
        <v>62</v>
      </c>
      <c r="B3" s="256"/>
      <c r="C3" s="255" t="s">
        <v>148</v>
      </c>
      <c r="D3" s="256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25"/>
      <c r="AB3" s="225"/>
      <c r="AC3" s="225"/>
      <c r="AD3" s="225"/>
      <c r="AE3" s="225"/>
      <c r="AF3" s="225"/>
      <c r="AG3" s="225"/>
      <c r="AH3" s="225"/>
      <c r="AI3" s="225"/>
      <c r="AJ3" s="225"/>
      <c r="AK3" s="225"/>
      <c r="AL3" s="225"/>
      <c r="AM3" s="225"/>
      <c r="AN3" s="225"/>
      <c r="AO3" s="225"/>
      <c r="AP3" s="225"/>
      <c r="AQ3" s="225"/>
      <c r="AR3" s="225"/>
      <c r="AS3" s="225"/>
      <c r="AT3" s="225"/>
      <c r="AU3" s="225"/>
      <c r="AV3" s="225"/>
      <c r="AW3" s="225"/>
      <c r="AX3" s="225"/>
      <c r="AY3" s="225"/>
      <c r="AZ3" s="225"/>
      <c r="BA3" s="225"/>
      <c r="BB3" s="225"/>
      <c r="BC3" s="225"/>
      <c r="BD3" s="225"/>
      <c r="BE3" s="225"/>
      <c r="BF3" s="225"/>
      <c r="BG3" s="225"/>
      <c r="BH3" s="225"/>
      <c r="BI3" s="225"/>
      <c r="BJ3" s="225"/>
      <c r="BK3" s="225"/>
      <c r="BL3" s="225"/>
      <c r="BM3" s="225"/>
      <c r="BN3" s="225"/>
      <c r="BO3" s="225"/>
      <c r="BP3" s="225"/>
      <c r="BQ3" s="225"/>
      <c r="BR3" s="225"/>
      <c r="BS3" s="225"/>
      <c r="BT3" s="225"/>
      <c r="BU3" s="225"/>
      <c r="BV3" s="225"/>
      <c r="BW3" s="225"/>
      <c r="BX3" s="225"/>
      <c r="BY3" s="225"/>
      <c r="BZ3" s="225"/>
      <c r="CA3" s="225"/>
      <c r="CB3" s="225"/>
      <c r="CC3" s="225"/>
      <c r="CD3" s="225"/>
      <c r="CE3" s="225"/>
      <c r="CF3" s="225"/>
      <c r="CG3" s="225"/>
      <c r="CH3" s="225"/>
      <c r="CI3" s="225"/>
      <c r="CJ3" s="225"/>
      <c r="CK3" s="225"/>
      <c r="CL3" s="225"/>
      <c r="CM3" s="225"/>
      <c r="CN3" s="225"/>
      <c r="CO3" s="225"/>
      <c r="CP3" s="225"/>
      <c r="CQ3" s="225"/>
      <c r="CR3" s="225"/>
      <c r="CS3" s="225"/>
      <c r="CT3" s="225"/>
      <c r="CU3" s="225"/>
      <c r="CV3" s="225"/>
      <c r="CW3" s="225"/>
      <c r="CX3" s="225"/>
      <c r="CY3" s="225"/>
      <c r="CZ3" s="225"/>
      <c r="DA3" s="225"/>
      <c r="DB3" s="225"/>
      <c r="DC3" s="225"/>
      <c r="DD3" s="225"/>
      <c r="DE3" s="225"/>
      <c r="DF3" s="225"/>
      <c r="DG3" s="225"/>
      <c r="DH3" s="225"/>
      <c r="DI3" s="225"/>
      <c r="DJ3" s="225"/>
      <c r="DK3" s="225"/>
      <c r="DL3" s="225"/>
      <c r="DM3" s="225"/>
      <c r="DN3" s="225"/>
      <c r="DO3" s="225"/>
      <c r="DP3" s="225"/>
      <c r="DQ3" s="225"/>
      <c r="DR3" s="225"/>
      <c r="DS3" s="225"/>
      <c r="DT3" s="225"/>
      <c r="DU3" s="225"/>
      <c r="DV3" s="225"/>
      <c r="DW3" s="225"/>
      <c r="DX3" s="225"/>
      <c r="DY3" s="225"/>
      <c r="DZ3" s="225"/>
      <c r="EA3" s="225"/>
      <c r="EB3" s="225"/>
      <c r="EC3" s="225"/>
      <c r="ED3" s="225"/>
      <c r="EE3" s="225"/>
      <c r="EF3" s="225"/>
      <c r="EG3" s="225"/>
      <c r="EH3" s="225"/>
      <c r="EI3" s="225"/>
      <c r="EJ3" s="225"/>
      <c r="EK3" s="225"/>
      <c r="EL3" s="225"/>
      <c r="EM3" s="225"/>
      <c r="EN3" s="225"/>
      <c r="EO3" s="225"/>
      <c r="EP3" s="225"/>
      <c r="EQ3" s="225"/>
      <c r="ER3" s="225"/>
      <c r="ES3" s="225"/>
      <c r="ET3" s="225"/>
      <c r="EU3" s="225"/>
      <c r="EV3" s="225"/>
      <c r="EW3" s="225"/>
      <c r="EX3" s="225"/>
      <c r="EY3" s="225"/>
      <c r="EZ3" s="225"/>
      <c r="FA3" s="225"/>
      <c r="FB3" s="225"/>
      <c r="FC3" s="225"/>
      <c r="FD3" s="225"/>
      <c r="FE3" s="225"/>
      <c r="FF3" s="225"/>
      <c r="FG3" s="225"/>
      <c r="FH3" s="225"/>
      <c r="FI3" s="225"/>
      <c r="FJ3" s="225"/>
      <c r="FK3" s="225"/>
      <c r="FL3" s="225"/>
      <c r="FM3" s="225"/>
      <c r="FN3" s="225"/>
      <c r="FO3" s="225"/>
      <c r="FP3" s="225"/>
      <c r="FQ3" s="225"/>
      <c r="FR3" s="225"/>
      <c r="FS3" s="225"/>
      <c r="FT3" s="225"/>
      <c r="FU3" s="225"/>
      <c r="FV3" s="225"/>
      <c r="FW3" s="225"/>
      <c r="FX3" s="225"/>
      <c r="FY3" s="225"/>
      <c r="FZ3" s="225"/>
      <c r="GA3" s="225"/>
      <c r="GB3" s="225"/>
      <c r="GC3" s="225"/>
      <c r="GD3" s="225"/>
      <c r="GE3" s="225"/>
      <c r="GF3" s="225"/>
      <c r="GG3" s="225"/>
      <c r="GH3" s="225"/>
      <c r="GI3" s="225"/>
      <c r="GJ3" s="225"/>
      <c r="GK3" s="225"/>
      <c r="GL3" s="225"/>
      <c r="GM3" s="225"/>
      <c r="GN3" s="225"/>
      <c r="GO3" s="225"/>
      <c r="GP3" s="225"/>
      <c r="GQ3" s="225"/>
      <c r="GR3" s="225"/>
      <c r="GS3" s="225"/>
      <c r="GT3" s="225"/>
      <c r="GU3" s="225"/>
      <c r="GV3" s="225"/>
      <c r="GW3" s="225"/>
      <c r="GX3" s="225"/>
      <c r="GY3" s="225"/>
      <c r="GZ3" s="225"/>
      <c r="HA3" s="225"/>
      <c r="HB3" s="225"/>
      <c r="HC3" s="225"/>
      <c r="HD3" s="225"/>
      <c r="HE3" s="225"/>
      <c r="HF3" s="225"/>
      <c r="HG3" s="225"/>
      <c r="HH3" s="225"/>
      <c r="HI3" s="225"/>
      <c r="HJ3" s="225"/>
      <c r="HK3" s="225"/>
      <c r="HL3" s="225"/>
      <c r="HM3" s="225"/>
      <c r="HN3" s="225"/>
      <c r="HO3" s="225"/>
      <c r="HP3" s="225"/>
      <c r="HQ3" s="225"/>
      <c r="HR3" s="225"/>
      <c r="HS3" s="225"/>
      <c r="HT3" s="225"/>
      <c r="HU3" s="225"/>
      <c r="HV3" s="225"/>
      <c r="HW3" s="225"/>
      <c r="HX3" s="225"/>
      <c r="HY3" s="225"/>
      <c r="HZ3" s="225"/>
      <c r="IA3" s="225"/>
      <c r="IB3" s="225"/>
      <c r="IC3" s="225"/>
      <c r="ID3" s="225"/>
      <c r="IE3" s="225"/>
      <c r="IF3" s="225"/>
      <c r="IG3" s="225"/>
      <c r="IH3" s="225"/>
      <c r="II3" s="225"/>
      <c r="IJ3" s="225"/>
      <c r="IK3" s="225"/>
      <c r="IL3" s="225"/>
      <c r="IM3" s="225"/>
      <c r="IN3" s="225"/>
      <c r="IO3" s="225"/>
      <c r="IP3" s="225"/>
      <c r="IQ3" s="225"/>
      <c r="IR3" s="225"/>
      <c r="IS3" s="225"/>
      <c r="IT3" s="225"/>
    </row>
    <row r="4" spans="1:254" s="224" customFormat="1" ht="23.1" customHeight="1">
      <c r="A4" s="229" t="s">
        <v>63</v>
      </c>
      <c r="B4" s="229" t="s">
        <v>64</v>
      </c>
      <c r="C4" s="229" t="s">
        <v>149</v>
      </c>
      <c r="D4" s="229" t="s">
        <v>64</v>
      </c>
      <c r="E4" s="225"/>
      <c r="F4" s="225"/>
      <c r="G4" s="225"/>
      <c r="H4" s="225"/>
      <c r="I4" s="225"/>
      <c r="J4" s="225"/>
      <c r="K4" s="225"/>
      <c r="L4" s="225"/>
      <c r="M4" s="225"/>
      <c r="N4" s="225"/>
      <c r="O4" s="225"/>
      <c r="P4" s="225"/>
      <c r="Q4" s="225"/>
      <c r="R4" s="225"/>
      <c r="S4" s="225"/>
      <c r="T4" s="225"/>
      <c r="U4" s="225"/>
      <c r="V4" s="225"/>
      <c r="W4" s="225"/>
      <c r="X4" s="225"/>
      <c r="Y4" s="225"/>
      <c r="Z4" s="225"/>
      <c r="AA4" s="225"/>
      <c r="AB4" s="225"/>
      <c r="AC4" s="225"/>
      <c r="AD4" s="225"/>
      <c r="AE4" s="225"/>
      <c r="AF4" s="225"/>
      <c r="AG4" s="225"/>
      <c r="AH4" s="225"/>
      <c r="AI4" s="225"/>
      <c r="AJ4" s="225"/>
      <c r="AK4" s="225"/>
      <c r="AL4" s="225"/>
      <c r="AM4" s="225"/>
      <c r="AN4" s="225"/>
      <c r="AO4" s="225"/>
      <c r="AP4" s="225"/>
      <c r="AQ4" s="225"/>
      <c r="AR4" s="225"/>
      <c r="AS4" s="225"/>
      <c r="AT4" s="225"/>
      <c r="AU4" s="225"/>
      <c r="AV4" s="225"/>
      <c r="AW4" s="225"/>
      <c r="AX4" s="225"/>
      <c r="AY4" s="225"/>
      <c r="AZ4" s="225"/>
      <c r="BA4" s="225"/>
      <c r="BB4" s="225"/>
      <c r="BC4" s="225"/>
      <c r="BD4" s="225"/>
      <c r="BE4" s="225"/>
      <c r="BF4" s="225"/>
      <c r="BG4" s="225"/>
      <c r="BH4" s="225"/>
      <c r="BI4" s="225"/>
      <c r="BJ4" s="225"/>
      <c r="BK4" s="225"/>
      <c r="BL4" s="225"/>
      <c r="BM4" s="225"/>
      <c r="BN4" s="225"/>
      <c r="BO4" s="225"/>
      <c r="BP4" s="225"/>
      <c r="BQ4" s="225"/>
      <c r="BR4" s="225"/>
      <c r="BS4" s="225"/>
      <c r="BT4" s="225"/>
      <c r="BU4" s="225"/>
      <c r="BV4" s="225"/>
      <c r="BW4" s="225"/>
      <c r="BX4" s="225"/>
      <c r="BY4" s="225"/>
      <c r="BZ4" s="225"/>
      <c r="CA4" s="225"/>
      <c r="CB4" s="225"/>
      <c r="CC4" s="225"/>
      <c r="CD4" s="225"/>
      <c r="CE4" s="225"/>
      <c r="CF4" s="225"/>
      <c r="CG4" s="225"/>
      <c r="CH4" s="225"/>
      <c r="CI4" s="225"/>
      <c r="CJ4" s="225"/>
      <c r="CK4" s="225"/>
      <c r="CL4" s="225"/>
      <c r="CM4" s="225"/>
      <c r="CN4" s="225"/>
      <c r="CO4" s="225"/>
      <c r="CP4" s="225"/>
      <c r="CQ4" s="225"/>
      <c r="CR4" s="225"/>
      <c r="CS4" s="225"/>
      <c r="CT4" s="225"/>
      <c r="CU4" s="225"/>
      <c r="CV4" s="225"/>
      <c r="CW4" s="225"/>
      <c r="CX4" s="225"/>
      <c r="CY4" s="225"/>
      <c r="CZ4" s="225"/>
      <c r="DA4" s="225"/>
      <c r="DB4" s="225"/>
      <c r="DC4" s="225"/>
      <c r="DD4" s="225"/>
      <c r="DE4" s="225"/>
      <c r="DF4" s="225"/>
      <c r="DG4" s="225"/>
      <c r="DH4" s="225"/>
      <c r="DI4" s="225"/>
      <c r="DJ4" s="225"/>
      <c r="DK4" s="225"/>
      <c r="DL4" s="225"/>
      <c r="DM4" s="225"/>
      <c r="DN4" s="225"/>
      <c r="DO4" s="225"/>
      <c r="DP4" s="225"/>
      <c r="DQ4" s="225"/>
      <c r="DR4" s="225"/>
      <c r="DS4" s="225"/>
      <c r="DT4" s="225"/>
      <c r="DU4" s="225"/>
      <c r="DV4" s="225"/>
      <c r="DW4" s="225"/>
      <c r="DX4" s="225"/>
      <c r="DY4" s="225"/>
      <c r="DZ4" s="225"/>
      <c r="EA4" s="225"/>
      <c r="EB4" s="225"/>
      <c r="EC4" s="225"/>
      <c r="ED4" s="225"/>
      <c r="EE4" s="225"/>
      <c r="EF4" s="225"/>
      <c r="EG4" s="225"/>
      <c r="EH4" s="225"/>
      <c r="EI4" s="225"/>
      <c r="EJ4" s="225"/>
      <c r="EK4" s="225"/>
      <c r="EL4" s="225"/>
      <c r="EM4" s="225"/>
      <c r="EN4" s="225"/>
      <c r="EO4" s="225"/>
      <c r="EP4" s="225"/>
      <c r="EQ4" s="225"/>
      <c r="ER4" s="225"/>
      <c r="ES4" s="225"/>
      <c r="ET4" s="225"/>
      <c r="EU4" s="225"/>
      <c r="EV4" s="225"/>
      <c r="EW4" s="225"/>
      <c r="EX4" s="225"/>
      <c r="EY4" s="225"/>
      <c r="EZ4" s="225"/>
      <c r="FA4" s="225"/>
      <c r="FB4" s="225"/>
      <c r="FC4" s="225"/>
      <c r="FD4" s="225"/>
      <c r="FE4" s="225"/>
      <c r="FF4" s="225"/>
      <c r="FG4" s="225"/>
      <c r="FH4" s="225"/>
      <c r="FI4" s="225"/>
      <c r="FJ4" s="225"/>
      <c r="FK4" s="225"/>
      <c r="FL4" s="225"/>
      <c r="FM4" s="225"/>
      <c r="FN4" s="225"/>
      <c r="FO4" s="225"/>
      <c r="FP4" s="225"/>
      <c r="FQ4" s="225"/>
      <c r="FR4" s="225"/>
      <c r="FS4" s="225"/>
      <c r="FT4" s="225"/>
      <c r="FU4" s="225"/>
      <c r="FV4" s="225"/>
      <c r="FW4" s="225"/>
      <c r="FX4" s="225"/>
      <c r="FY4" s="225"/>
      <c r="FZ4" s="225"/>
      <c r="GA4" s="225"/>
      <c r="GB4" s="225"/>
      <c r="GC4" s="225"/>
      <c r="GD4" s="225"/>
      <c r="GE4" s="225"/>
      <c r="GF4" s="225"/>
      <c r="GG4" s="225"/>
      <c r="GH4" s="225"/>
      <c r="GI4" s="225"/>
      <c r="GJ4" s="225"/>
      <c r="GK4" s="225"/>
      <c r="GL4" s="225"/>
      <c r="GM4" s="225"/>
      <c r="GN4" s="225"/>
      <c r="GO4" s="225"/>
      <c r="GP4" s="225"/>
      <c r="GQ4" s="225"/>
      <c r="GR4" s="225"/>
      <c r="GS4" s="225"/>
      <c r="GT4" s="225"/>
      <c r="GU4" s="225"/>
      <c r="GV4" s="225"/>
      <c r="GW4" s="225"/>
      <c r="GX4" s="225"/>
      <c r="GY4" s="225"/>
      <c r="GZ4" s="225"/>
      <c r="HA4" s="225"/>
      <c r="HB4" s="225"/>
      <c r="HC4" s="225"/>
      <c r="HD4" s="225"/>
      <c r="HE4" s="225"/>
      <c r="HF4" s="225"/>
      <c r="HG4" s="225"/>
      <c r="HH4" s="225"/>
      <c r="HI4" s="225"/>
      <c r="HJ4" s="225"/>
      <c r="HK4" s="225"/>
      <c r="HL4" s="225"/>
      <c r="HM4" s="225"/>
      <c r="HN4" s="225"/>
      <c r="HO4" s="225"/>
      <c r="HP4" s="225"/>
      <c r="HQ4" s="225"/>
      <c r="HR4" s="225"/>
      <c r="HS4" s="225"/>
      <c r="HT4" s="225"/>
      <c r="HU4" s="225"/>
      <c r="HV4" s="225"/>
      <c r="HW4" s="225"/>
      <c r="HX4" s="225"/>
      <c r="HY4" s="225"/>
      <c r="HZ4" s="225"/>
      <c r="IA4" s="225"/>
      <c r="IB4" s="225"/>
      <c r="IC4" s="225"/>
      <c r="ID4" s="225"/>
      <c r="IE4" s="225"/>
      <c r="IF4" s="225"/>
      <c r="IG4" s="225"/>
      <c r="IH4" s="225"/>
      <c r="II4" s="225"/>
      <c r="IJ4" s="225"/>
      <c r="IK4" s="225"/>
      <c r="IL4" s="225"/>
      <c r="IM4" s="225"/>
      <c r="IN4" s="225"/>
      <c r="IO4" s="225"/>
      <c r="IP4" s="225"/>
      <c r="IQ4" s="225"/>
      <c r="IR4" s="225"/>
      <c r="IS4" s="225"/>
      <c r="IT4" s="225"/>
    </row>
    <row r="5" spans="1:254" s="224" customFormat="1" ht="23.1" customHeight="1">
      <c r="A5" s="182" t="s">
        <v>65</v>
      </c>
      <c r="B5" s="183">
        <v>80028</v>
      </c>
      <c r="C5" s="182" t="s">
        <v>150</v>
      </c>
      <c r="D5" s="183">
        <v>493462</v>
      </c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  <c r="BK5" s="225"/>
      <c r="BL5" s="225"/>
      <c r="BM5" s="225"/>
      <c r="BN5" s="225"/>
      <c r="BO5" s="225"/>
      <c r="BP5" s="225"/>
      <c r="BQ5" s="225"/>
      <c r="BR5" s="225"/>
      <c r="BS5" s="225"/>
      <c r="BT5" s="225"/>
      <c r="BU5" s="225"/>
      <c r="BV5" s="225"/>
      <c r="BW5" s="225"/>
      <c r="BX5" s="225"/>
      <c r="BY5" s="225"/>
      <c r="BZ5" s="225"/>
      <c r="CA5" s="225"/>
      <c r="CB5" s="225"/>
      <c r="CC5" s="225"/>
      <c r="CD5" s="225"/>
      <c r="CE5" s="225"/>
      <c r="CF5" s="225"/>
      <c r="CG5" s="225"/>
      <c r="CH5" s="225"/>
      <c r="CI5" s="225"/>
      <c r="CJ5" s="225"/>
      <c r="CK5" s="225"/>
      <c r="CL5" s="225"/>
      <c r="CM5" s="225"/>
      <c r="CN5" s="225"/>
      <c r="CO5" s="225"/>
      <c r="CP5" s="225"/>
      <c r="CQ5" s="225"/>
      <c r="CR5" s="225"/>
      <c r="CS5" s="225"/>
      <c r="CT5" s="225"/>
      <c r="CU5" s="225"/>
      <c r="CV5" s="225"/>
      <c r="CW5" s="225"/>
      <c r="CX5" s="225"/>
      <c r="CY5" s="225"/>
      <c r="CZ5" s="225"/>
      <c r="DA5" s="225"/>
      <c r="DB5" s="225"/>
      <c r="DC5" s="225"/>
      <c r="DD5" s="225"/>
      <c r="DE5" s="225"/>
      <c r="DF5" s="225"/>
      <c r="DG5" s="225"/>
      <c r="DH5" s="225"/>
      <c r="DI5" s="225"/>
      <c r="DJ5" s="225"/>
      <c r="DK5" s="225"/>
      <c r="DL5" s="225"/>
      <c r="DM5" s="225"/>
      <c r="DN5" s="225"/>
      <c r="DO5" s="225"/>
      <c r="DP5" s="225"/>
      <c r="DQ5" s="225"/>
      <c r="DR5" s="225"/>
      <c r="DS5" s="225"/>
      <c r="DT5" s="225"/>
      <c r="DU5" s="225"/>
      <c r="DV5" s="225"/>
      <c r="DW5" s="225"/>
      <c r="DX5" s="225"/>
      <c r="DY5" s="225"/>
      <c r="DZ5" s="225"/>
      <c r="EA5" s="225"/>
      <c r="EB5" s="225"/>
      <c r="EC5" s="225"/>
      <c r="ED5" s="225"/>
      <c r="EE5" s="225"/>
      <c r="EF5" s="225"/>
      <c r="EG5" s="225"/>
      <c r="EH5" s="225"/>
      <c r="EI5" s="225"/>
      <c r="EJ5" s="225"/>
      <c r="EK5" s="225"/>
      <c r="EL5" s="225"/>
      <c r="EM5" s="225"/>
      <c r="EN5" s="225"/>
      <c r="EO5" s="225"/>
      <c r="EP5" s="225"/>
      <c r="EQ5" s="225"/>
      <c r="ER5" s="225"/>
      <c r="ES5" s="225"/>
      <c r="ET5" s="225"/>
      <c r="EU5" s="225"/>
      <c r="EV5" s="225"/>
      <c r="EW5" s="225"/>
      <c r="EX5" s="225"/>
      <c r="EY5" s="225"/>
      <c r="EZ5" s="225"/>
      <c r="FA5" s="225"/>
      <c r="FB5" s="225"/>
      <c r="FC5" s="225"/>
      <c r="FD5" s="225"/>
      <c r="FE5" s="225"/>
      <c r="FF5" s="225"/>
      <c r="FG5" s="225"/>
      <c r="FH5" s="225"/>
      <c r="FI5" s="225"/>
      <c r="FJ5" s="225"/>
      <c r="FK5" s="225"/>
      <c r="FL5" s="225"/>
      <c r="FM5" s="225"/>
      <c r="FN5" s="225"/>
      <c r="FO5" s="225"/>
      <c r="FP5" s="225"/>
      <c r="FQ5" s="225"/>
      <c r="FR5" s="225"/>
      <c r="FS5" s="225"/>
      <c r="FT5" s="225"/>
      <c r="FU5" s="225"/>
      <c r="FV5" s="225"/>
      <c r="FW5" s="225"/>
      <c r="FX5" s="225"/>
      <c r="FY5" s="225"/>
      <c r="FZ5" s="225"/>
      <c r="GA5" s="225"/>
      <c r="GB5" s="225"/>
      <c r="GC5" s="225"/>
      <c r="GD5" s="225"/>
      <c r="GE5" s="225"/>
      <c r="GF5" s="225"/>
      <c r="GG5" s="225"/>
      <c r="GH5" s="225"/>
      <c r="GI5" s="225"/>
      <c r="GJ5" s="225"/>
      <c r="GK5" s="225"/>
      <c r="GL5" s="225"/>
      <c r="GM5" s="225"/>
      <c r="GN5" s="225"/>
      <c r="GO5" s="225"/>
      <c r="GP5" s="225"/>
      <c r="GQ5" s="225"/>
      <c r="GR5" s="225"/>
      <c r="GS5" s="225"/>
      <c r="GT5" s="225"/>
      <c r="GU5" s="225"/>
      <c r="GV5" s="225"/>
      <c r="GW5" s="225"/>
      <c r="GX5" s="225"/>
      <c r="GY5" s="225"/>
      <c r="GZ5" s="225"/>
      <c r="HA5" s="225"/>
      <c r="HB5" s="225"/>
      <c r="HC5" s="225"/>
      <c r="HD5" s="225"/>
      <c r="HE5" s="225"/>
      <c r="HF5" s="225"/>
      <c r="HG5" s="225"/>
      <c r="HH5" s="225"/>
      <c r="HI5" s="225"/>
      <c r="HJ5" s="225"/>
      <c r="HK5" s="225"/>
      <c r="HL5" s="225"/>
      <c r="HM5" s="225"/>
      <c r="HN5" s="225"/>
      <c r="HO5" s="225"/>
      <c r="HP5" s="225"/>
      <c r="HQ5" s="225"/>
      <c r="HR5" s="225"/>
      <c r="HS5" s="225"/>
      <c r="HT5" s="225"/>
      <c r="HU5" s="225"/>
      <c r="HV5" s="225"/>
      <c r="HW5" s="225"/>
      <c r="HX5" s="225"/>
      <c r="HY5" s="225"/>
      <c r="HZ5" s="225"/>
      <c r="IA5" s="225"/>
      <c r="IB5" s="225"/>
      <c r="IC5" s="225"/>
      <c r="ID5" s="225"/>
      <c r="IE5" s="225"/>
      <c r="IF5" s="225"/>
      <c r="IG5" s="225"/>
      <c r="IH5" s="225"/>
      <c r="II5" s="225"/>
      <c r="IJ5" s="225"/>
      <c r="IK5" s="225"/>
      <c r="IL5" s="225"/>
      <c r="IM5" s="225"/>
      <c r="IN5" s="225"/>
      <c r="IO5" s="225"/>
      <c r="IP5" s="225"/>
      <c r="IQ5" s="225"/>
      <c r="IR5" s="225"/>
      <c r="IS5" s="225"/>
      <c r="IT5" s="225"/>
    </row>
    <row r="6" spans="1:254" s="224" customFormat="1" ht="23.1" customHeight="1">
      <c r="A6" s="182" t="s">
        <v>66</v>
      </c>
      <c r="B6" s="183">
        <v>390090</v>
      </c>
      <c r="C6" s="182" t="s">
        <v>151</v>
      </c>
      <c r="D6" s="183">
        <v>5961</v>
      </c>
      <c r="E6" s="225"/>
      <c r="F6" s="225"/>
      <c r="G6" s="225"/>
      <c r="H6" s="225"/>
      <c r="I6" s="225"/>
      <c r="J6" s="225"/>
      <c r="K6" s="225"/>
      <c r="L6" s="225"/>
      <c r="M6" s="225"/>
      <c r="N6" s="225"/>
      <c r="O6" s="225"/>
      <c r="P6" s="225"/>
      <c r="Q6" s="225"/>
      <c r="R6" s="225"/>
      <c r="S6" s="225"/>
      <c r="T6" s="225"/>
      <c r="U6" s="225"/>
      <c r="V6" s="225"/>
      <c r="W6" s="225"/>
      <c r="X6" s="225"/>
      <c r="Y6" s="225"/>
      <c r="Z6" s="225"/>
      <c r="AA6" s="225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25"/>
      <c r="AV6" s="225"/>
      <c r="AW6" s="225"/>
      <c r="AX6" s="225"/>
      <c r="AY6" s="225"/>
      <c r="AZ6" s="225"/>
      <c r="BA6" s="225"/>
      <c r="BB6" s="225"/>
      <c r="BC6" s="225"/>
      <c r="BD6" s="225"/>
      <c r="BE6" s="225"/>
      <c r="BF6" s="225"/>
      <c r="BG6" s="225"/>
      <c r="BH6" s="225"/>
      <c r="BI6" s="225"/>
      <c r="BJ6" s="225"/>
      <c r="BK6" s="225"/>
      <c r="BL6" s="225"/>
      <c r="BM6" s="225"/>
      <c r="BN6" s="225"/>
      <c r="BO6" s="225"/>
      <c r="BP6" s="225"/>
      <c r="BQ6" s="225"/>
      <c r="BR6" s="225"/>
      <c r="BS6" s="225"/>
      <c r="BT6" s="225"/>
      <c r="BU6" s="225"/>
      <c r="BV6" s="225"/>
      <c r="BW6" s="225"/>
      <c r="BX6" s="225"/>
      <c r="BY6" s="225"/>
      <c r="BZ6" s="225"/>
      <c r="CA6" s="225"/>
      <c r="CB6" s="225"/>
      <c r="CC6" s="225"/>
      <c r="CD6" s="225"/>
      <c r="CE6" s="225"/>
      <c r="CF6" s="225"/>
      <c r="CG6" s="225"/>
      <c r="CH6" s="225"/>
      <c r="CI6" s="225"/>
      <c r="CJ6" s="225"/>
      <c r="CK6" s="225"/>
      <c r="CL6" s="225"/>
      <c r="CM6" s="225"/>
      <c r="CN6" s="225"/>
      <c r="CO6" s="225"/>
      <c r="CP6" s="225"/>
      <c r="CQ6" s="225"/>
      <c r="CR6" s="225"/>
      <c r="CS6" s="225"/>
      <c r="CT6" s="225"/>
      <c r="CU6" s="225"/>
      <c r="CV6" s="225"/>
      <c r="CW6" s="225"/>
      <c r="CX6" s="225"/>
      <c r="CY6" s="225"/>
      <c r="CZ6" s="225"/>
      <c r="DA6" s="225"/>
      <c r="DB6" s="225"/>
      <c r="DC6" s="225"/>
      <c r="DD6" s="225"/>
      <c r="DE6" s="225"/>
      <c r="DF6" s="225"/>
      <c r="DG6" s="225"/>
      <c r="DH6" s="225"/>
      <c r="DI6" s="225"/>
      <c r="DJ6" s="225"/>
      <c r="DK6" s="225"/>
      <c r="DL6" s="225"/>
      <c r="DM6" s="225"/>
      <c r="DN6" s="225"/>
      <c r="DO6" s="225"/>
      <c r="DP6" s="225"/>
      <c r="DQ6" s="225"/>
      <c r="DR6" s="225"/>
      <c r="DS6" s="225"/>
      <c r="DT6" s="225"/>
      <c r="DU6" s="225"/>
      <c r="DV6" s="225"/>
      <c r="DW6" s="225"/>
      <c r="DX6" s="225"/>
      <c r="DY6" s="225"/>
      <c r="DZ6" s="225"/>
      <c r="EA6" s="225"/>
      <c r="EB6" s="225"/>
      <c r="EC6" s="225"/>
      <c r="ED6" s="225"/>
      <c r="EE6" s="225"/>
      <c r="EF6" s="225"/>
      <c r="EG6" s="225"/>
      <c r="EH6" s="225"/>
      <c r="EI6" s="225"/>
      <c r="EJ6" s="225"/>
      <c r="EK6" s="225"/>
      <c r="EL6" s="225"/>
      <c r="EM6" s="225"/>
      <c r="EN6" s="225"/>
      <c r="EO6" s="225"/>
      <c r="EP6" s="225"/>
      <c r="EQ6" s="225"/>
      <c r="ER6" s="225"/>
      <c r="ES6" s="225"/>
      <c r="ET6" s="225"/>
      <c r="EU6" s="225"/>
      <c r="EV6" s="225"/>
      <c r="EW6" s="225"/>
      <c r="EX6" s="225"/>
      <c r="EY6" s="225"/>
      <c r="EZ6" s="225"/>
      <c r="FA6" s="225"/>
      <c r="FB6" s="225"/>
      <c r="FC6" s="225"/>
      <c r="FD6" s="225"/>
      <c r="FE6" s="225"/>
      <c r="FF6" s="225"/>
      <c r="FG6" s="225"/>
      <c r="FH6" s="225"/>
      <c r="FI6" s="225"/>
      <c r="FJ6" s="225"/>
      <c r="FK6" s="225"/>
      <c r="FL6" s="225"/>
      <c r="FM6" s="225"/>
      <c r="FN6" s="225"/>
      <c r="FO6" s="225"/>
      <c r="FP6" s="225"/>
      <c r="FQ6" s="225"/>
      <c r="FR6" s="225"/>
      <c r="FS6" s="225"/>
      <c r="FT6" s="225"/>
      <c r="FU6" s="225"/>
      <c r="FV6" s="225"/>
      <c r="FW6" s="225"/>
      <c r="FX6" s="225"/>
      <c r="FY6" s="225"/>
      <c r="FZ6" s="225"/>
      <c r="GA6" s="225"/>
      <c r="GB6" s="225"/>
      <c r="GC6" s="225"/>
      <c r="GD6" s="225"/>
      <c r="GE6" s="225"/>
      <c r="GF6" s="225"/>
      <c r="GG6" s="225"/>
      <c r="GH6" s="225"/>
      <c r="GI6" s="225"/>
      <c r="GJ6" s="225"/>
      <c r="GK6" s="225"/>
      <c r="GL6" s="225"/>
      <c r="GM6" s="225"/>
      <c r="GN6" s="225"/>
      <c r="GO6" s="225"/>
      <c r="GP6" s="225"/>
      <c r="GQ6" s="225"/>
      <c r="GR6" s="225"/>
      <c r="GS6" s="225"/>
      <c r="GT6" s="225"/>
      <c r="GU6" s="225"/>
      <c r="GV6" s="225"/>
      <c r="GW6" s="225"/>
      <c r="GX6" s="225"/>
      <c r="GY6" s="225"/>
      <c r="GZ6" s="225"/>
      <c r="HA6" s="225"/>
      <c r="HB6" s="225"/>
      <c r="HC6" s="225"/>
      <c r="HD6" s="225"/>
      <c r="HE6" s="225"/>
      <c r="HF6" s="225"/>
      <c r="HG6" s="225"/>
      <c r="HH6" s="225"/>
      <c r="HI6" s="225"/>
      <c r="HJ6" s="225"/>
      <c r="HK6" s="225"/>
      <c r="HL6" s="225"/>
      <c r="HM6" s="225"/>
      <c r="HN6" s="225"/>
      <c r="HO6" s="225"/>
      <c r="HP6" s="225"/>
      <c r="HQ6" s="225"/>
      <c r="HR6" s="225"/>
      <c r="HS6" s="225"/>
      <c r="HT6" s="225"/>
      <c r="HU6" s="225"/>
      <c r="HV6" s="225"/>
      <c r="HW6" s="225"/>
      <c r="HX6" s="225"/>
      <c r="HY6" s="225"/>
      <c r="HZ6" s="225"/>
      <c r="IA6" s="225"/>
      <c r="IB6" s="225"/>
      <c r="IC6" s="225"/>
      <c r="ID6" s="225"/>
      <c r="IE6" s="225"/>
      <c r="IF6" s="225"/>
      <c r="IG6" s="225"/>
      <c r="IH6" s="225"/>
      <c r="II6" s="225"/>
      <c r="IJ6" s="225"/>
      <c r="IK6" s="225"/>
      <c r="IL6" s="225"/>
      <c r="IM6" s="225"/>
      <c r="IN6" s="225"/>
      <c r="IO6" s="225"/>
      <c r="IP6" s="225"/>
      <c r="IQ6" s="225"/>
      <c r="IR6" s="225"/>
      <c r="IS6" s="225"/>
      <c r="IT6" s="225"/>
    </row>
    <row r="7" spans="1:254" s="224" customFormat="1" ht="23.1" customHeight="1">
      <c r="A7" s="182" t="s">
        <v>67</v>
      </c>
      <c r="B7" s="185">
        <v>390090</v>
      </c>
      <c r="C7" s="182" t="s">
        <v>152</v>
      </c>
      <c r="D7" s="185">
        <v>5961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5"/>
      <c r="BB7" s="225"/>
      <c r="BC7" s="225"/>
      <c r="BD7" s="225"/>
      <c r="BE7" s="225"/>
      <c r="BF7" s="225"/>
      <c r="BG7" s="225"/>
      <c r="BH7" s="225"/>
      <c r="BI7" s="225"/>
      <c r="BJ7" s="225"/>
      <c r="BK7" s="225"/>
      <c r="BL7" s="225"/>
      <c r="BM7" s="225"/>
      <c r="BN7" s="225"/>
      <c r="BO7" s="225"/>
      <c r="BP7" s="225"/>
      <c r="BQ7" s="225"/>
      <c r="BR7" s="225"/>
      <c r="BS7" s="225"/>
      <c r="BT7" s="225"/>
      <c r="BU7" s="225"/>
      <c r="BV7" s="225"/>
      <c r="BW7" s="225"/>
      <c r="BX7" s="225"/>
      <c r="BY7" s="225"/>
      <c r="BZ7" s="225"/>
      <c r="CA7" s="225"/>
      <c r="CB7" s="225"/>
      <c r="CC7" s="225"/>
      <c r="CD7" s="225"/>
      <c r="CE7" s="225"/>
      <c r="CF7" s="225"/>
      <c r="CG7" s="225"/>
      <c r="CH7" s="225"/>
      <c r="CI7" s="225"/>
      <c r="CJ7" s="225"/>
      <c r="CK7" s="225"/>
      <c r="CL7" s="225"/>
      <c r="CM7" s="225"/>
      <c r="CN7" s="225"/>
      <c r="CO7" s="225"/>
      <c r="CP7" s="225"/>
      <c r="CQ7" s="225"/>
      <c r="CR7" s="225"/>
      <c r="CS7" s="225"/>
      <c r="CT7" s="225"/>
      <c r="CU7" s="225"/>
      <c r="CV7" s="225"/>
      <c r="CW7" s="225"/>
      <c r="CX7" s="225"/>
      <c r="CY7" s="225"/>
      <c r="CZ7" s="225"/>
      <c r="DA7" s="225"/>
      <c r="DB7" s="225"/>
      <c r="DC7" s="225"/>
      <c r="DD7" s="225"/>
      <c r="DE7" s="225"/>
      <c r="DF7" s="225"/>
      <c r="DG7" s="225"/>
      <c r="DH7" s="225"/>
      <c r="DI7" s="225"/>
      <c r="DJ7" s="225"/>
      <c r="DK7" s="225"/>
      <c r="DL7" s="225"/>
      <c r="DM7" s="225"/>
      <c r="DN7" s="225"/>
      <c r="DO7" s="225"/>
      <c r="DP7" s="225"/>
      <c r="DQ7" s="225"/>
      <c r="DR7" s="225"/>
      <c r="DS7" s="225"/>
      <c r="DT7" s="225"/>
      <c r="DU7" s="225"/>
      <c r="DV7" s="225"/>
      <c r="DW7" s="225"/>
      <c r="DX7" s="225"/>
      <c r="DY7" s="225"/>
      <c r="DZ7" s="225"/>
      <c r="EA7" s="225"/>
      <c r="EB7" s="225"/>
      <c r="EC7" s="225"/>
      <c r="ED7" s="225"/>
      <c r="EE7" s="225"/>
      <c r="EF7" s="225"/>
      <c r="EG7" s="225"/>
      <c r="EH7" s="225"/>
      <c r="EI7" s="225"/>
      <c r="EJ7" s="225"/>
      <c r="EK7" s="225"/>
      <c r="EL7" s="225"/>
      <c r="EM7" s="225"/>
      <c r="EN7" s="225"/>
      <c r="EO7" s="225"/>
      <c r="EP7" s="225"/>
      <c r="EQ7" s="225"/>
      <c r="ER7" s="225"/>
      <c r="ES7" s="225"/>
      <c r="ET7" s="225"/>
      <c r="EU7" s="225"/>
      <c r="EV7" s="225"/>
      <c r="EW7" s="225"/>
      <c r="EX7" s="225"/>
      <c r="EY7" s="225"/>
      <c r="EZ7" s="225"/>
      <c r="FA7" s="225"/>
      <c r="FB7" s="225"/>
      <c r="FC7" s="225"/>
      <c r="FD7" s="225"/>
      <c r="FE7" s="225"/>
      <c r="FF7" s="225"/>
      <c r="FG7" s="225"/>
      <c r="FH7" s="225"/>
      <c r="FI7" s="225"/>
      <c r="FJ7" s="225"/>
      <c r="FK7" s="225"/>
      <c r="FL7" s="225"/>
      <c r="FM7" s="225"/>
      <c r="FN7" s="225"/>
      <c r="FO7" s="225"/>
      <c r="FP7" s="225"/>
      <c r="FQ7" s="225"/>
      <c r="FR7" s="225"/>
      <c r="FS7" s="225"/>
      <c r="FT7" s="225"/>
      <c r="FU7" s="225"/>
      <c r="FV7" s="225"/>
      <c r="FW7" s="225"/>
      <c r="FX7" s="225"/>
      <c r="FY7" s="225"/>
      <c r="FZ7" s="225"/>
      <c r="GA7" s="225"/>
      <c r="GB7" s="225"/>
      <c r="GC7" s="225"/>
      <c r="GD7" s="225"/>
      <c r="GE7" s="225"/>
      <c r="GF7" s="225"/>
      <c r="GG7" s="225"/>
      <c r="GH7" s="225"/>
      <c r="GI7" s="225"/>
      <c r="GJ7" s="225"/>
      <c r="GK7" s="225"/>
      <c r="GL7" s="225"/>
      <c r="GM7" s="225"/>
      <c r="GN7" s="225"/>
      <c r="GO7" s="225"/>
      <c r="GP7" s="225"/>
      <c r="GQ7" s="225"/>
      <c r="GR7" s="225"/>
      <c r="GS7" s="225"/>
      <c r="GT7" s="225"/>
      <c r="GU7" s="225"/>
      <c r="GV7" s="225"/>
      <c r="GW7" s="225"/>
      <c r="GX7" s="225"/>
      <c r="GY7" s="225"/>
      <c r="GZ7" s="225"/>
      <c r="HA7" s="225"/>
      <c r="HB7" s="225"/>
      <c r="HC7" s="225"/>
      <c r="HD7" s="225"/>
      <c r="HE7" s="225"/>
      <c r="HF7" s="225"/>
      <c r="HG7" s="225"/>
      <c r="HH7" s="225"/>
      <c r="HI7" s="225"/>
      <c r="HJ7" s="225"/>
      <c r="HK7" s="225"/>
      <c r="HL7" s="225"/>
      <c r="HM7" s="225"/>
      <c r="HN7" s="225"/>
      <c r="HO7" s="225"/>
      <c r="HP7" s="225"/>
      <c r="HQ7" s="225"/>
      <c r="HR7" s="225"/>
      <c r="HS7" s="225"/>
      <c r="HT7" s="225"/>
      <c r="HU7" s="225"/>
      <c r="HV7" s="225"/>
      <c r="HW7" s="225"/>
      <c r="HX7" s="225"/>
      <c r="HY7" s="225"/>
      <c r="HZ7" s="225"/>
      <c r="IA7" s="225"/>
      <c r="IB7" s="225"/>
      <c r="IC7" s="225"/>
      <c r="ID7" s="225"/>
      <c r="IE7" s="225"/>
      <c r="IF7" s="225"/>
      <c r="IG7" s="225"/>
      <c r="IH7" s="225"/>
      <c r="II7" s="225"/>
      <c r="IJ7" s="225"/>
      <c r="IK7" s="225"/>
      <c r="IL7" s="225"/>
      <c r="IM7" s="225"/>
      <c r="IN7" s="225"/>
      <c r="IO7" s="225"/>
      <c r="IP7" s="225"/>
      <c r="IQ7" s="225"/>
      <c r="IR7" s="225"/>
      <c r="IS7" s="225"/>
      <c r="IT7" s="225"/>
    </row>
    <row r="8" spans="1:254" s="224" customFormat="1" ht="23.1" customHeight="1">
      <c r="A8" s="182" t="s">
        <v>68</v>
      </c>
      <c r="B8" s="185">
        <v>5810</v>
      </c>
      <c r="C8" s="184" t="s">
        <v>153</v>
      </c>
      <c r="D8" s="185">
        <v>0</v>
      </c>
      <c r="E8" s="225"/>
      <c r="F8" s="225"/>
      <c r="G8" s="225"/>
      <c r="H8" s="225"/>
      <c r="I8" s="225"/>
      <c r="J8" s="225"/>
      <c r="K8" s="225"/>
      <c r="L8" s="225"/>
      <c r="M8" s="225"/>
      <c r="N8" s="225"/>
      <c r="O8" s="225"/>
      <c r="P8" s="225"/>
      <c r="Q8" s="225"/>
      <c r="R8" s="225"/>
      <c r="S8" s="225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BL8" s="225"/>
      <c r="BM8" s="225"/>
      <c r="BN8" s="225"/>
      <c r="BO8" s="225"/>
      <c r="BP8" s="225"/>
      <c r="BQ8" s="225"/>
      <c r="BR8" s="225"/>
      <c r="BS8" s="225"/>
      <c r="BT8" s="225"/>
      <c r="BU8" s="225"/>
      <c r="BV8" s="225"/>
      <c r="BW8" s="225"/>
      <c r="BX8" s="225"/>
      <c r="BY8" s="225"/>
      <c r="BZ8" s="225"/>
      <c r="CA8" s="225"/>
      <c r="CB8" s="225"/>
      <c r="CC8" s="225"/>
      <c r="CD8" s="225"/>
      <c r="CE8" s="225"/>
      <c r="CF8" s="225"/>
      <c r="CG8" s="225"/>
      <c r="CH8" s="225"/>
      <c r="CI8" s="225"/>
      <c r="CJ8" s="225"/>
      <c r="CK8" s="225"/>
      <c r="CL8" s="225"/>
      <c r="CM8" s="225"/>
      <c r="CN8" s="225"/>
      <c r="CO8" s="225"/>
      <c r="CP8" s="225"/>
      <c r="CQ8" s="225"/>
      <c r="CR8" s="225"/>
      <c r="CS8" s="225"/>
      <c r="CT8" s="225"/>
      <c r="CU8" s="225"/>
      <c r="CV8" s="225"/>
      <c r="CW8" s="225"/>
      <c r="CX8" s="225"/>
      <c r="CY8" s="225"/>
      <c r="CZ8" s="225"/>
      <c r="DA8" s="225"/>
      <c r="DB8" s="225"/>
      <c r="DC8" s="225"/>
      <c r="DD8" s="225"/>
      <c r="DE8" s="225"/>
      <c r="DF8" s="225"/>
      <c r="DG8" s="225"/>
      <c r="DH8" s="225"/>
      <c r="DI8" s="225"/>
      <c r="DJ8" s="225"/>
      <c r="DK8" s="225"/>
      <c r="DL8" s="225"/>
      <c r="DM8" s="225"/>
      <c r="DN8" s="225"/>
      <c r="DO8" s="225"/>
      <c r="DP8" s="225"/>
      <c r="DQ8" s="225"/>
      <c r="DR8" s="225"/>
      <c r="DS8" s="225"/>
      <c r="DT8" s="225"/>
      <c r="DU8" s="225"/>
      <c r="DV8" s="225"/>
      <c r="DW8" s="225"/>
      <c r="DX8" s="225"/>
      <c r="DY8" s="225"/>
      <c r="DZ8" s="225"/>
      <c r="EA8" s="225"/>
      <c r="EB8" s="225"/>
      <c r="EC8" s="225"/>
      <c r="ED8" s="225"/>
      <c r="EE8" s="225"/>
      <c r="EF8" s="225"/>
      <c r="EG8" s="225"/>
      <c r="EH8" s="225"/>
      <c r="EI8" s="225"/>
      <c r="EJ8" s="225"/>
      <c r="EK8" s="225"/>
      <c r="EL8" s="225"/>
      <c r="EM8" s="225"/>
      <c r="EN8" s="225"/>
      <c r="EO8" s="225"/>
      <c r="EP8" s="225"/>
      <c r="EQ8" s="225"/>
      <c r="ER8" s="225"/>
      <c r="ES8" s="225"/>
      <c r="ET8" s="225"/>
      <c r="EU8" s="225"/>
      <c r="EV8" s="225"/>
      <c r="EW8" s="225"/>
      <c r="EX8" s="225"/>
      <c r="EY8" s="225"/>
      <c r="EZ8" s="225"/>
      <c r="FA8" s="225"/>
      <c r="FB8" s="225"/>
      <c r="FC8" s="225"/>
      <c r="FD8" s="225"/>
      <c r="FE8" s="225"/>
      <c r="FF8" s="225"/>
      <c r="FG8" s="225"/>
      <c r="FH8" s="225"/>
      <c r="FI8" s="225"/>
      <c r="FJ8" s="225"/>
      <c r="FK8" s="225"/>
      <c r="FL8" s="225"/>
      <c r="FM8" s="225"/>
      <c r="FN8" s="225"/>
      <c r="FO8" s="225"/>
      <c r="FP8" s="225"/>
      <c r="FQ8" s="225"/>
      <c r="FR8" s="225"/>
      <c r="FS8" s="225"/>
      <c r="FT8" s="225"/>
      <c r="FU8" s="225"/>
      <c r="FV8" s="225"/>
      <c r="FW8" s="225"/>
      <c r="FX8" s="225"/>
      <c r="FY8" s="225"/>
      <c r="FZ8" s="225"/>
      <c r="GA8" s="225"/>
      <c r="GB8" s="225"/>
      <c r="GC8" s="225"/>
      <c r="GD8" s="225"/>
      <c r="GE8" s="225"/>
      <c r="GF8" s="225"/>
      <c r="GG8" s="225"/>
      <c r="GH8" s="225"/>
      <c r="GI8" s="225"/>
      <c r="GJ8" s="225"/>
      <c r="GK8" s="225"/>
      <c r="GL8" s="225"/>
      <c r="GM8" s="225"/>
      <c r="GN8" s="225"/>
      <c r="GO8" s="225"/>
      <c r="GP8" s="225"/>
      <c r="GQ8" s="225"/>
      <c r="GR8" s="225"/>
      <c r="GS8" s="225"/>
      <c r="GT8" s="225"/>
      <c r="GU8" s="225"/>
      <c r="GV8" s="225"/>
      <c r="GW8" s="225"/>
      <c r="GX8" s="225"/>
      <c r="GY8" s="225"/>
      <c r="GZ8" s="225"/>
      <c r="HA8" s="225"/>
      <c r="HB8" s="225"/>
      <c r="HC8" s="225"/>
      <c r="HD8" s="225"/>
      <c r="HE8" s="225"/>
      <c r="HF8" s="225"/>
      <c r="HG8" s="225"/>
      <c r="HH8" s="225"/>
      <c r="HI8" s="225"/>
      <c r="HJ8" s="225"/>
      <c r="HK8" s="225"/>
      <c r="HL8" s="225"/>
      <c r="HM8" s="225"/>
      <c r="HN8" s="225"/>
      <c r="HO8" s="225"/>
      <c r="HP8" s="225"/>
      <c r="HQ8" s="225"/>
      <c r="HR8" s="225"/>
      <c r="HS8" s="225"/>
      <c r="HT8" s="225"/>
      <c r="HU8" s="225"/>
      <c r="HV8" s="225"/>
      <c r="HW8" s="225"/>
      <c r="HX8" s="225"/>
      <c r="HY8" s="225"/>
      <c r="HZ8" s="225"/>
      <c r="IA8" s="225"/>
      <c r="IB8" s="225"/>
      <c r="IC8" s="225"/>
      <c r="ID8" s="225"/>
      <c r="IE8" s="225"/>
      <c r="IF8" s="225"/>
      <c r="IG8" s="225"/>
      <c r="IH8" s="225"/>
      <c r="II8" s="225"/>
      <c r="IJ8" s="225"/>
      <c r="IK8" s="225"/>
      <c r="IL8" s="225"/>
      <c r="IM8" s="225"/>
      <c r="IN8" s="225"/>
      <c r="IO8" s="225"/>
      <c r="IP8" s="225"/>
      <c r="IQ8" s="225"/>
      <c r="IR8" s="225"/>
      <c r="IS8" s="225"/>
      <c r="IT8" s="225"/>
    </row>
    <row r="9" spans="1:254" s="224" customFormat="1" ht="23.1" customHeight="1">
      <c r="A9" s="184" t="s">
        <v>69</v>
      </c>
      <c r="B9" s="185">
        <v>2058</v>
      </c>
      <c r="C9" s="184" t="s">
        <v>154</v>
      </c>
      <c r="D9" s="185">
        <v>5961</v>
      </c>
      <c r="E9" s="225"/>
      <c r="F9" s="225"/>
      <c r="G9" s="225"/>
      <c r="H9" s="225"/>
      <c r="I9" s="225"/>
      <c r="J9" s="225"/>
      <c r="K9" s="225"/>
      <c r="L9" s="225"/>
      <c r="M9" s="225"/>
      <c r="N9" s="225"/>
      <c r="O9" s="225"/>
      <c r="P9" s="225"/>
      <c r="Q9" s="225"/>
      <c r="R9" s="225"/>
      <c r="S9" s="225"/>
      <c r="T9" s="225"/>
      <c r="U9" s="225"/>
      <c r="V9" s="225"/>
      <c r="W9" s="225"/>
      <c r="X9" s="225"/>
      <c r="Y9" s="225"/>
      <c r="Z9" s="225"/>
      <c r="AA9" s="225"/>
      <c r="AB9" s="225"/>
      <c r="AC9" s="225"/>
      <c r="AD9" s="225"/>
      <c r="AE9" s="225"/>
      <c r="AF9" s="225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225"/>
      <c r="AT9" s="225"/>
      <c r="AU9" s="225"/>
      <c r="AV9" s="225"/>
      <c r="AW9" s="225"/>
      <c r="AX9" s="225"/>
      <c r="AY9" s="225"/>
      <c r="AZ9" s="225"/>
      <c r="BA9" s="225"/>
      <c r="BB9" s="225"/>
      <c r="BC9" s="225"/>
      <c r="BD9" s="225"/>
      <c r="BE9" s="225"/>
      <c r="BF9" s="225"/>
      <c r="BG9" s="225"/>
      <c r="BH9" s="225"/>
      <c r="BI9" s="225"/>
      <c r="BJ9" s="225"/>
      <c r="BK9" s="225"/>
      <c r="BL9" s="225"/>
      <c r="BM9" s="225"/>
      <c r="BN9" s="225"/>
      <c r="BO9" s="225"/>
      <c r="BP9" s="225"/>
      <c r="BQ9" s="225"/>
      <c r="BR9" s="225"/>
      <c r="BS9" s="225"/>
      <c r="BT9" s="225"/>
      <c r="BU9" s="225"/>
      <c r="BV9" s="225"/>
      <c r="BW9" s="225"/>
      <c r="BX9" s="225"/>
      <c r="BY9" s="225"/>
      <c r="BZ9" s="225"/>
      <c r="CA9" s="225"/>
      <c r="CB9" s="225"/>
      <c r="CC9" s="225"/>
      <c r="CD9" s="225"/>
      <c r="CE9" s="225"/>
      <c r="CF9" s="225"/>
      <c r="CG9" s="225"/>
      <c r="CH9" s="225"/>
      <c r="CI9" s="225"/>
      <c r="CJ9" s="225"/>
      <c r="CK9" s="225"/>
      <c r="CL9" s="225"/>
      <c r="CM9" s="225"/>
      <c r="CN9" s="225"/>
      <c r="CO9" s="225"/>
      <c r="CP9" s="225"/>
      <c r="CQ9" s="225"/>
      <c r="CR9" s="225"/>
      <c r="CS9" s="225"/>
      <c r="CT9" s="225"/>
      <c r="CU9" s="225"/>
      <c r="CV9" s="225"/>
      <c r="CW9" s="225"/>
      <c r="CX9" s="225"/>
      <c r="CY9" s="225"/>
      <c r="CZ9" s="225"/>
      <c r="DA9" s="225"/>
      <c r="DB9" s="225"/>
      <c r="DC9" s="225"/>
      <c r="DD9" s="225"/>
      <c r="DE9" s="225"/>
      <c r="DF9" s="225"/>
      <c r="DG9" s="225"/>
      <c r="DH9" s="225"/>
      <c r="DI9" s="225"/>
      <c r="DJ9" s="225"/>
      <c r="DK9" s="225"/>
      <c r="DL9" s="225"/>
      <c r="DM9" s="225"/>
      <c r="DN9" s="225"/>
      <c r="DO9" s="225"/>
      <c r="DP9" s="225"/>
      <c r="DQ9" s="225"/>
      <c r="DR9" s="225"/>
      <c r="DS9" s="225"/>
      <c r="DT9" s="225"/>
      <c r="DU9" s="225"/>
      <c r="DV9" s="225"/>
      <c r="DW9" s="225"/>
      <c r="DX9" s="225"/>
      <c r="DY9" s="225"/>
      <c r="DZ9" s="225"/>
      <c r="EA9" s="225"/>
      <c r="EB9" s="225"/>
      <c r="EC9" s="225"/>
      <c r="ED9" s="225"/>
      <c r="EE9" s="225"/>
      <c r="EF9" s="225"/>
      <c r="EG9" s="225"/>
      <c r="EH9" s="225"/>
      <c r="EI9" s="225"/>
      <c r="EJ9" s="225"/>
      <c r="EK9" s="225"/>
      <c r="EL9" s="225"/>
      <c r="EM9" s="225"/>
      <c r="EN9" s="225"/>
      <c r="EO9" s="225"/>
      <c r="EP9" s="225"/>
      <c r="EQ9" s="225"/>
      <c r="ER9" s="225"/>
      <c r="ES9" s="225"/>
      <c r="ET9" s="225"/>
      <c r="EU9" s="225"/>
      <c r="EV9" s="225"/>
      <c r="EW9" s="225"/>
      <c r="EX9" s="225"/>
      <c r="EY9" s="225"/>
      <c r="EZ9" s="225"/>
      <c r="FA9" s="225"/>
      <c r="FB9" s="225"/>
      <c r="FC9" s="225"/>
      <c r="FD9" s="225"/>
      <c r="FE9" s="225"/>
      <c r="FF9" s="225"/>
      <c r="FG9" s="225"/>
      <c r="FH9" s="225"/>
      <c r="FI9" s="225"/>
      <c r="FJ9" s="225"/>
      <c r="FK9" s="225"/>
      <c r="FL9" s="225"/>
      <c r="FM9" s="225"/>
      <c r="FN9" s="225"/>
      <c r="FO9" s="225"/>
      <c r="FP9" s="225"/>
      <c r="FQ9" s="225"/>
      <c r="FR9" s="225"/>
      <c r="FS9" s="225"/>
      <c r="FT9" s="225"/>
      <c r="FU9" s="225"/>
      <c r="FV9" s="225"/>
      <c r="FW9" s="225"/>
      <c r="FX9" s="225"/>
      <c r="FY9" s="225"/>
      <c r="FZ9" s="225"/>
      <c r="GA9" s="225"/>
      <c r="GB9" s="225"/>
      <c r="GC9" s="225"/>
      <c r="GD9" s="225"/>
      <c r="GE9" s="225"/>
      <c r="GF9" s="225"/>
      <c r="GG9" s="225"/>
      <c r="GH9" s="225"/>
      <c r="GI9" s="225"/>
      <c r="GJ9" s="225"/>
      <c r="GK9" s="225"/>
      <c r="GL9" s="225"/>
      <c r="GM9" s="225"/>
      <c r="GN9" s="225"/>
      <c r="GO9" s="225"/>
      <c r="GP9" s="225"/>
      <c r="GQ9" s="225"/>
      <c r="GR9" s="225"/>
      <c r="GS9" s="225"/>
      <c r="GT9" s="225"/>
      <c r="GU9" s="225"/>
      <c r="GV9" s="225"/>
      <c r="GW9" s="225"/>
      <c r="GX9" s="225"/>
      <c r="GY9" s="225"/>
      <c r="GZ9" s="225"/>
      <c r="HA9" s="225"/>
      <c r="HB9" s="225"/>
      <c r="HC9" s="225"/>
      <c r="HD9" s="225"/>
      <c r="HE9" s="225"/>
      <c r="HF9" s="225"/>
      <c r="HG9" s="225"/>
      <c r="HH9" s="225"/>
      <c r="HI9" s="225"/>
      <c r="HJ9" s="225"/>
      <c r="HK9" s="225"/>
      <c r="HL9" s="225"/>
      <c r="HM9" s="225"/>
      <c r="HN9" s="225"/>
      <c r="HO9" s="225"/>
      <c r="HP9" s="225"/>
      <c r="HQ9" s="225"/>
      <c r="HR9" s="225"/>
      <c r="HS9" s="225"/>
      <c r="HT9" s="225"/>
      <c r="HU9" s="225"/>
      <c r="HV9" s="225"/>
      <c r="HW9" s="225"/>
      <c r="HX9" s="225"/>
      <c r="HY9" s="225"/>
      <c r="HZ9" s="225"/>
      <c r="IA9" s="225"/>
      <c r="IB9" s="225"/>
      <c r="IC9" s="225"/>
      <c r="ID9" s="225"/>
      <c r="IE9" s="225"/>
      <c r="IF9" s="225"/>
      <c r="IG9" s="225"/>
      <c r="IH9" s="225"/>
      <c r="II9" s="225"/>
      <c r="IJ9" s="225"/>
      <c r="IK9" s="225"/>
      <c r="IL9" s="225"/>
      <c r="IM9" s="225"/>
      <c r="IN9" s="225"/>
      <c r="IO9" s="225"/>
      <c r="IP9" s="225"/>
      <c r="IQ9" s="225"/>
      <c r="IR9" s="225"/>
      <c r="IS9" s="225"/>
      <c r="IT9" s="225"/>
    </row>
    <row r="10" spans="1:254" s="224" customFormat="1" ht="23.1" customHeight="1">
      <c r="A10" s="184" t="s">
        <v>70</v>
      </c>
      <c r="B10" s="185">
        <v>780</v>
      </c>
      <c r="C10" s="182" t="s">
        <v>155</v>
      </c>
      <c r="D10" s="185">
        <v>0</v>
      </c>
      <c r="E10" s="225"/>
      <c r="F10" s="225"/>
      <c r="G10" s="225"/>
      <c r="H10" s="225"/>
      <c r="I10" s="225"/>
      <c r="J10" s="225"/>
      <c r="K10" s="225"/>
      <c r="L10" s="225"/>
      <c r="M10" s="225"/>
      <c r="N10" s="225"/>
      <c r="O10" s="225"/>
      <c r="P10" s="225"/>
      <c r="Q10" s="225"/>
      <c r="R10" s="225"/>
      <c r="S10" s="225"/>
      <c r="T10" s="225"/>
      <c r="U10" s="225"/>
      <c r="V10" s="225"/>
      <c r="W10" s="225"/>
      <c r="X10" s="225"/>
      <c r="Y10" s="225"/>
      <c r="Z10" s="225"/>
      <c r="AA10" s="225"/>
      <c r="AB10" s="225"/>
      <c r="AC10" s="225"/>
      <c r="AD10" s="225"/>
      <c r="AE10" s="225"/>
      <c r="AF10" s="225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225"/>
      <c r="AT10" s="225"/>
      <c r="AU10" s="225"/>
      <c r="AV10" s="225"/>
      <c r="AW10" s="225"/>
      <c r="AX10" s="225"/>
      <c r="AY10" s="225"/>
      <c r="AZ10" s="225"/>
      <c r="BA10" s="225"/>
      <c r="BB10" s="225"/>
      <c r="BC10" s="225"/>
      <c r="BD10" s="225"/>
      <c r="BE10" s="225"/>
      <c r="BF10" s="225"/>
      <c r="BG10" s="225"/>
      <c r="BH10" s="225"/>
      <c r="BI10" s="225"/>
      <c r="BJ10" s="225"/>
      <c r="BK10" s="225"/>
      <c r="BL10" s="225"/>
      <c r="BM10" s="225"/>
      <c r="BN10" s="225"/>
      <c r="BO10" s="225"/>
      <c r="BP10" s="225"/>
      <c r="BQ10" s="225"/>
      <c r="BR10" s="225"/>
      <c r="BS10" s="225"/>
      <c r="BT10" s="225"/>
      <c r="BU10" s="225"/>
      <c r="BV10" s="225"/>
      <c r="BW10" s="225"/>
      <c r="BX10" s="225"/>
      <c r="BY10" s="225"/>
      <c r="BZ10" s="225"/>
      <c r="CA10" s="225"/>
      <c r="CB10" s="225"/>
      <c r="CC10" s="225"/>
      <c r="CD10" s="225"/>
      <c r="CE10" s="225"/>
      <c r="CF10" s="225"/>
      <c r="CG10" s="225"/>
      <c r="CH10" s="225"/>
      <c r="CI10" s="225"/>
      <c r="CJ10" s="225"/>
      <c r="CK10" s="225"/>
      <c r="CL10" s="225"/>
      <c r="CM10" s="225"/>
      <c r="CN10" s="225"/>
      <c r="CO10" s="225"/>
      <c r="CP10" s="225"/>
      <c r="CQ10" s="225"/>
      <c r="CR10" s="225"/>
      <c r="CS10" s="225"/>
      <c r="CT10" s="225"/>
      <c r="CU10" s="225"/>
      <c r="CV10" s="225"/>
      <c r="CW10" s="225"/>
      <c r="CX10" s="225"/>
      <c r="CY10" s="225"/>
      <c r="CZ10" s="225"/>
      <c r="DA10" s="225"/>
      <c r="DB10" s="225"/>
      <c r="DC10" s="225"/>
      <c r="DD10" s="225"/>
      <c r="DE10" s="225"/>
      <c r="DF10" s="225"/>
      <c r="DG10" s="225"/>
      <c r="DH10" s="225"/>
      <c r="DI10" s="225"/>
      <c r="DJ10" s="225"/>
      <c r="DK10" s="225"/>
      <c r="DL10" s="225"/>
      <c r="DM10" s="225"/>
      <c r="DN10" s="225"/>
      <c r="DO10" s="225"/>
      <c r="DP10" s="225"/>
      <c r="DQ10" s="225"/>
      <c r="DR10" s="225"/>
      <c r="DS10" s="225"/>
      <c r="DT10" s="225"/>
      <c r="DU10" s="225"/>
      <c r="DV10" s="225"/>
      <c r="DW10" s="225"/>
      <c r="DX10" s="225"/>
      <c r="DY10" s="225"/>
      <c r="DZ10" s="225"/>
      <c r="EA10" s="225"/>
      <c r="EB10" s="225"/>
      <c r="EC10" s="225"/>
      <c r="ED10" s="225"/>
      <c r="EE10" s="225"/>
      <c r="EF10" s="225"/>
      <c r="EG10" s="225"/>
      <c r="EH10" s="225"/>
      <c r="EI10" s="225"/>
      <c r="EJ10" s="225"/>
      <c r="EK10" s="225"/>
      <c r="EL10" s="225"/>
      <c r="EM10" s="225"/>
      <c r="EN10" s="225"/>
      <c r="EO10" s="225"/>
      <c r="EP10" s="225"/>
      <c r="EQ10" s="225"/>
      <c r="ER10" s="225"/>
      <c r="ES10" s="225"/>
      <c r="ET10" s="225"/>
      <c r="EU10" s="225"/>
      <c r="EV10" s="225"/>
      <c r="EW10" s="225"/>
      <c r="EX10" s="225"/>
      <c r="EY10" s="225"/>
      <c r="EZ10" s="225"/>
      <c r="FA10" s="225"/>
      <c r="FB10" s="225"/>
      <c r="FC10" s="225"/>
      <c r="FD10" s="225"/>
      <c r="FE10" s="225"/>
      <c r="FF10" s="225"/>
      <c r="FG10" s="225"/>
      <c r="FH10" s="225"/>
      <c r="FI10" s="225"/>
      <c r="FJ10" s="225"/>
      <c r="FK10" s="225"/>
      <c r="FL10" s="225"/>
      <c r="FM10" s="225"/>
      <c r="FN10" s="225"/>
      <c r="FO10" s="225"/>
      <c r="FP10" s="225"/>
      <c r="FQ10" s="225"/>
      <c r="FR10" s="225"/>
      <c r="FS10" s="225"/>
      <c r="FT10" s="225"/>
      <c r="FU10" s="225"/>
      <c r="FV10" s="225"/>
      <c r="FW10" s="225"/>
      <c r="FX10" s="225"/>
      <c r="FY10" s="225"/>
      <c r="FZ10" s="225"/>
      <c r="GA10" s="225"/>
      <c r="GB10" s="225"/>
      <c r="GC10" s="225"/>
      <c r="GD10" s="225"/>
      <c r="GE10" s="225"/>
      <c r="GF10" s="225"/>
      <c r="GG10" s="225"/>
      <c r="GH10" s="225"/>
      <c r="GI10" s="225"/>
      <c r="GJ10" s="225"/>
      <c r="GK10" s="225"/>
      <c r="GL10" s="225"/>
      <c r="GM10" s="225"/>
      <c r="GN10" s="225"/>
      <c r="GO10" s="225"/>
      <c r="GP10" s="225"/>
      <c r="GQ10" s="225"/>
      <c r="GR10" s="225"/>
      <c r="GS10" s="225"/>
      <c r="GT10" s="225"/>
      <c r="GU10" s="225"/>
      <c r="GV10" s="225"/>
      <c r="GW10" s="225"/>
      <c r="GX10" s="225"/>
      <c r="GY10" s="225"/>
      <c r="GZ10" s="225"/>
      <c r="HA10" s="225"/>
      <c r="HB10" s="225"/>
      <c r="HC10" s="225"/>
      <c r="HD10" s="225"/>
      <c r="HE10" s="225"/>
      <c r="HF10" s="225"/>
      <c r="HG10" s="225"/>
      <c r="HH10" s="225"/>
      <c r="HI10" s="225"/>
      <c r="HJ10" s="225"/>
      <c r="HK10" s="225"/>
      <c r="HL10" s="225"/>
      <c r="HM10" s="225"/>
      <c r="HN10" s="225"/>
      <c r="HO10" s="225"/>
      <c r="HP10" s="225"/>
      <c r="HQ10" s="225"/>
      <c r="HR10" s="225"/>
      <c r="HS10" s="225"/>
      <c r="HT10" s="225"/>
      <c r="HU10" s="225"/>
      <c r="HV10" s="225"/>
      <c r="HW10" s="225"/>
      <c r="HX10" s="225"/>
      <c r="HY10" s="225"/>
      <c r="HZ10" s="225"/>
      <c r="IA10" s="225"/>
      <c r="IB10" s="225"/>
      <c r="IC10" s="225"/>
      <c r="ID10" s="225"/>
      <c r="IE10" s="225"/>
      <c r="IF10" s="225"/>
      <c r="IG10" s="225"/>
      <c r="IH10" s="225"/>
      <c r="II10" s="225"/>
      <c r="IJ10" s="225"/>
      <c r="IK10" s="225"/>
      <c r="IL10" s="225"/>
      <c r="IM10" s="225"/>
      <c r="IN10" s="225"/>
      <c r="IO10" s="225"/>
      <c r="IP10" s="225"/>
      <c r="IQ10" s="225"/>
      <c r="IR10" s="225"/>
      <c r="IS10" s="225"/>
      <c r="IT10" s="225"/>
    </row>
    <row r="11" spans="1:254" s="224" customFormat="1" ht="23.1" customHeight="1">
      <c r="A11" s="184" t="s">
        <v>71</v>
      </c>
      <c r="B11" s="185">
        <v>846</v>
      </c>
      <c r="C11" s="182" t="s">
        <v>156</v>
      </c>
      <c r="D11" s="185">
        <v>0</v>
      </c>
      <c r="E11" s="225"/>
      <c r="F11" s="225"/>
      <c r="G11" s="225"/>
      <c r="H11" s="225"/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5"/>
      <c r="BY11" s="225"/>
      <c r="BZ11" s="225"/>
      <c r="CA11" s="225"/>
      <c r="CB11" s="225"/>
      <c r="CC11" s="225"/>
      <c r="CD11" s="225"/>
      <c r="CE11" s="225"/>
      <c r="CF11" s="225"/>
      <c r="CG11" s="225"/>
      <c r="CH11" s="225"/>
      <c r="CI11" s="225"/>
      <c r="CJ11" s="225"/>
      <c r="CK11" s="225"/>
      <c r="CL11" s="225"/>
      <c r="CM11" s="225"/>
      <c r="CN11" s="225"/>
      <c r="CO11" s="225"/>
      <c r="CP11" s="225"/>
      <c r="CQ11" s="225"/>
      <c r="CR11" s="225"/>
      <c r="CS11" s="225"/>
      <c r="CT11" s="225"/>
      <c r="CU11" s="225"/>
      <c r="CV11" s="225"/>
      <c r="CW11" s="225"/>
      <c r="CX11" s="225"/>
      <c r="CY11" s="225"/>
      <c r="CZ11" s="225"/>
      <c r="DA11" s="225"/>
      <c r="DB11" s="225"/>
      <c r="DC11" s="225"/>
      <c r="DD11" s="225"/>
      <c r="DE11" s="225"/>
      <c r="DF11" s="225"/>
      <c r="DG11" s="225"/>
      <c r="DH11" s="225"/>
      <c r="DI11" s="225"/>
      <c r="DJ11" s="225"/>
      <c r="DK11" s="225"/>
      <c r="DL11" s="225"/>
      <c r="DM11" s="225"/>
      <c r="DN11" s="225"/>
      <c r="DO11" s="225"/>
      <c r="DP11" s="225"/>
      <c r="DQ11" s="225"/>
      <c r="DR11" s="225"/>
      <c r="DS11" s="225"/>
      <c r="DT11" s="225"/>
      <c r="DU11" s="225"/>
      <c r="DV11" s="225"/>
      <c r="DW11" s="225"/>
      <c r="DX11" s="225"/>
      <c r="DY11" s="225"/>
      <c r="DZ11" s="225"/>
      <c r="EA11" s="225"/>
      <c r="EB11" s="225"/>
      <c r="EC11" s="225"/>
      <c r="ED11" s="225"/>
      <c r="EE11" s="225"/>
      <c r="EF11" s="225"/>
      <c r="EG11" s="225"/>
      <c r="EH11" s="225"/>
      <c r="EI11" s="225"/>
      <c r="EJ11" s="225"/>
      <c r="EK11" s="225"/>
      <c r="EL11" s="225"/>
      <c r="EM11" s="225"/>
      <c r="EN11" s="225"/>
      <c r="EO11" s="225"/>
      <c r="EP11" s="225"/>
      <c r="EQ11" s="225"/>
      <c r="ER11" s="225"/>
      <c r="ES11" s="225"/>
      <c r="ET11" s="225"/>
      <c r="EU11" s="225"/>
      <c r="EV11" s="225"/>
      <c r="EW11" s="225"/>
      <c r="EX11" s="225"/>
      <c r="EY11" s="225"/>
      <c r="EZ11" s="225"/>
      <c r="FA11" s="225"/>
      <c r="FB11" s="225"/>
      <c r="FC11" s="225"/>
      <c r="FD11" s="225"/>
      <c r="FE11" s="225"/>
      <c r="FF11" s="225"/>
      <c r="FG11" s="225"/>
      <c r="FH11" s="225"/>
      <c r="FI11" s="225"/>
      <c r="FJ11" s="225"/>
      <c r="FK11" s="225"/>
      <c r="FL11" s="225"/>
      <c r="FM11" s="225"/>
      <c r="FN11" s="225"/>
      <c r="FO11" s="225"/>
      <c r="FP11" s="225"/>
      <c r="FQ11" s="225"/>
      <c r="FR11" s="225"/>
      <c r="FS11" s="225"/>
      <c r="FT11" s="225"/>
      <c r="FU11" s="225"/>
      <c r="FV11" s="225"/>
      <c r="FW11" s="225"/>
      <c r="FX11" s="225"/>
      <c r="FY11" s="225"/>
      <c r="FZ11" s="225"/>
      <c r="GA11" s="225"/>
      <c r="GB11" s="225"/>
      <c r="GC11" s="225"/>
      <c r="GD11" s="225"/>
      <c r="GE11" s="225"/>
      <c r="GF11" s="225"/>
      <c r="GG11" s="225"/>
      <c r="GH11" s="225"/>
      <c r="GI11" s="225"/>
      <c r="GJ11" s="225"/>
      <c r="GK11" s="225"/>
      <c r="GL11" s="225"/>
      <c r="GM11" s="225"/>
      <c r="GN11" s="225"/>
      <c r="GO11" s="225"/>
      <c r="GP11" s="225"/>
      <c r="GQ11" s="225"/>
      <c r="GR11" s="225"/>
      <c r="GS11" s="225"/>
      <c r="GT11" s="225"/>
      <c r="GU11" s="225"/>
      <c r="GV11" s="225"/>
      <c r="GW11" s="225"/>
      <c r="GX11" s="225"/>
      <c r="GY11" s="225"/>
      <c r="GZ11" s="225"/>
      <c r="HA11" s="225"/>
      <c r="HB11" s="225"/>
      <c r="HC11" s="225"/>
      <c r="HD11" s="225"/>
      <c r="HE11" s="225"/>
      <c r="HF11" s="225"/>
      <c r="HG11" s="225"/>
      <c r="HH11" s="225"/>
      <c r="HI11" s="225"/>
      <c r="HJ11" s="225"/>
      <c r="HK11" s="225"/>
      <c r="HL11" s="225"/>
      <c r="HM11" s="225"/>
      <c r="HN11" s="225"/>
      <c r="HO11" s="225"/>
      <c r="HP11" s="225"/>
      <c r="HQ11" s="225"/>
      <c r="HR11" s="225"/>
      <c r="HS11" s="225"/>
      <c r="HT11" s="225"/>
      <c r="HU11" s="225"/>
      <c r="HV11" s="225"/>
      <c r="HW11" s="225"/>
      <c r="HX11" s="225"/>
      <c r="HY11" s="225"/>
      <c r="HZ11" s="225"/>
      <c r="IA11" s="225"/>
      <c r="IB11" s="225"/>
      <c r="IC11" s="225"/>
      <c r="ID11" s="225"/>
      <c r="IE11" s="225"/>
      <c r="IF11" s="225"/>
      <c r="IG11" s="225"/>
      <c r="IH11" s="225"/>
      <c r="II11" s="225"/>
      <c r="IJ11" s="225"/>
      <c r="IK11" s="225"/>
      <c r="IL11" s="225"/>
      <c r="IM11" s="225"/>
      <c r="IN11" s="225"/>
      <c r="IO11" s="225"/>
      <c r="IP11" s="225"/>
      <c r="IQ11" s="225"/>
      <c r="IR11" s="225"/>
      <c r="IS11" s="225"/>
      <c r="IT11" s="225"/>
    </row>
    <row r="12" spans="1:254" s="224" customFormat="1" ht="23.1" customHeight="1">
      <c r="A12" s="184" t="s">
        <v>72</v>
      </c>
      <c r="B12" s="185">
        <v>2126</v>
      </c>
      <c r="C12" s="182" t="s">
        <v>157</v>
      </c>
      <c r="D12" s="185">
        <v>0</v>
      </c>
      <c r="E12" s="225"/>
      <c r="F12" s="225"/>
      <c r="G12" s="225"/>
      <c r="H12" s="225"/>
      <c r="I12" s="225"/>
      <c r="J12" s="225"/>
      <c r="K12" s="225"/>
      <c r="L12" s="225"/>
      <c r="M12" s="225"/>
      <c r="N12" s="225"/>
      <c r="O12" s="225"/>
      <c r="P12" s="225"/>
      <c r="Q12" s="225"/>
      <c r="R12" s="225"/>
      <c r="S12" s="225"/>
      <c r="T12" s="225"/>
      <c r="U12" s="225"/>
      <c r="V12" s="225"/>
      <c r="W12" s="225"/>
      <c r="X12" s="225"/>
      <c r="Y12" s="225"/>
      <c r="Z12" s="225"/>
      <c r="AA12" s="225"/>
      <c r="AB12" s="225"/>
      <c r="AC12" s="225"/>
      <c r="AD12" s="225"/>
      <c r="AE12" s="225"/>
      <c r="AF12" s="225"/>
      <c r="AG12" s="225"/>
      <c r="AH12" s="225"/>
      <c r="AI12" s="225"/>
      <c r="AJ12" s="225"/>
      <c r="AK12" s="225"/>
      <c r="AL12" s="225"/>
      <c r="AM12" s="225"/>
      <c r="AN12" s="225"/>
      <c r="AO12" s="225"/>
      <c r="AP12" s="225"/>
      <c r="AQ12" s="225"/>
      <c r="AR12" s="225"/>
      <c r="AS12" s="225"/>
      <c r="AT12" s="225"/>
      <c r="AU12" s="225"/>
      <c r="AV12" s="225"/>
      <c r="AW12" s="225"/>
      <c r="AX12" s="225"/>
      <c r="AY12" s="225"/>
      <c r="AZ12" s="225"/>
      <c r="BA12" s="225"/>
      <c r="BB12" s="225"/>
      <c r="BC12" s="225"/>
      <c r="BD12" s="225"/>
      <c r="BE12" s="225"/>
      <c r="BF12" s="225"/>
      <c r="BG12" s="225"/>
      <c r="BH12" s="225"/>
      <c r="BI12" s="225"/>
      <c r="BJ12" s="225"/>
      <c r="BK12" s="225"/>
      <c r="BL12" s="225"/>
      <c r="BM12" s="225"/>
      <c r="BN12" s="225"/>
      <c r="BO12" s="225"/>
      <c r="BP12" s="225"/>
      <c r="BQ12" s="225"/>
      <c r="BR12" s="225"/>
      <c r="BS12" s="225"/>
      <c r="BT12" s="225"/>
      <c r="BU12" s="225"/>
      <c r="BV12" s="225"/>
      <c r="BW12" s="225"/>
      <c r="BX12" s="225"/>
      <c r="BY12" s="225"/>
      <c r="BZ12" s="225"/>
      <c r="CA12" s="225"/>
      <c r="CB12" s="225"/>
      <c r="CC12" s="225"/>
      <c r="CD12" s="225"/>
      <c r="CE12" s="225"/>
      <c r="CF12" s="225"/>
      <c r="CG12" s="225"/>
      <c r="CH12" s="225"/>
      <c r="CI12" s="225"/>
      <c r="CJ12" s="225"/>
      <c r="CK12" s="225"/>
      <c r="CL12" s="225"/>
      <c r="CM12" s="225"/>
      <c r="CN12" s="225"/>
      <c r="CO12" s="225"/>
      <c r="CP12" s="225"/>
      <c r="CQ12" s="225"/>
      <c r="CR12" s="225"/>
      <c r="CS12" s="225"/>
      <c r="CT12" s="225"/>
      <c r="CU12" s="225"/>
      <c r="CV12" s="225"/>
      <c r="CW12" s="225"/>
      <c r="CX12" s="225"/>
      <c r="CY12" s="225"/>
      <c r="CZ12" s="225"/>
      <c r="DA12" s="225"/>
      <c r="DB12" s="225"/>
      <c r="DC12" s="225"/>
      <c r="DD12" s="225"/>
      <c r="DE12" s="225"/>
      <c r="DF12" s="225"/>
      <c r="DG12" s="225"/>
      <c r="DH12" s="225"/>
      <c r="DI12" s="225"/>
      <c r="DJ12" s="225"/>
      <c r="DK12" s="225"/>
      <c r="DL12" s="225"/>
      <c r="DM12" s="225"/>
      <c r="DN12" s="225"/>
      <c r="DO12" s="225"/>
      <c r="DP12" s="225"/>
      <c r="DQ12" s="225"/>
      <c r="DR12" s="225"/>
      <c r="DS12" s="225"/>
      <c r="DT12" s="225"/>
      <c r="DU12" s="225"/>
      <c r="DV12" s="225"/>
      <c r="DW12" s="225"/>
      <c r="DX12" s="225"/>
      <c r="DY12" s="225"/>
      <c r="DZ12" s="225"/>
      <c r="EA12" s="225"/>
      <c r="EB12" s="225"/>
      <c r="EC12" s="225"/>
      <c r="ED12" s="225"/>
      <c r="EE12" s="225"/>
      <c r="EF12" s="225"/>
      <c r="EG12" s="225"/>
      <c r="EH12" s="225"/>
      <c r="EI12" s="225"/>
      <c r="EJ12" s="225"/>
      <c r="EK12" s="225"/>
      <c r="EL12" s="225"/>
      <c r="EM12" s="225"/>
      <c r="EN12" s="225"/>
      <c r="EO12" s="225"/>
      <c r="EP12" s="225"/>
      <c r="EQ12" s="225"/>
      <c r="ER12" s="225"/>
      <c r="ES12" s="225"/>
      <c r="ET12" s="225"/>
      <c r="EU12" s="225"/>
      <c r="EV12" s="225"/>
      <c r="EW12" s="225"/>
      <c r="EX12" s="225"/>
      <c r="EY12" s="225"/>
      <c r="EZ12" s="225"/>
      <c r="FA12" s="225"/>
      <c r="FB12" s="225"/>
      <c r="FC12" s="225"/>
      <c r="FD12" s="225"/>
      <c r="FE12" s="225"/>
      <c r="FF12" s="225"/>
      <c r="FG12" s="225"/>
      <c r="FH12" s="225"/>
      <c r="FI12" s="225"/>
      <c r="FJ12" s="225"/>
      <c r="FK12" s="225"/>
      <c r="FL12" s="225"/>
      <c r="FM12" s="225"/>
      <c r="FN12" s="225"/>
      <c r="FO12" s="225"/>
      <c r="FP12" s="225"/>
      <c r="FQ12" s="225"/>
      <c r="FR12" s="225"/>
      <c r="FS12" s="225"/>
      <c r="FT12" s="225"/>
      <c r="FU12" s="225"/>
      <c r="FV12" s="225"/>
      <c r="FW12" s="225"/>
      <c r="FX12" s="225"/>
      <c r="FY12" s="225"/>
      <c r="FZ12" s="225"/>
      <c r="GA12" s="225"/>
      <c r="GB12" s="225"/>
      <c r="GC12" s="225"/>
      <c r="GD12" s="225"/>
      <c r="GE12" s="225"/>
      <c r="GF12" s="225"/>
      <c r="GG12" s="225"/>
      <c r="GH12" s="225"/>
      <c r="GI12" s="225"/>
      <c r="GJ12" s="225"/>
      <c r="GK12" s="225"/>
      <c r="GL12" s="225"/>
      <c r="GM12" s="225"/>
      <c r="GN12" s="225"/>
      <c r="GO12" s="225"/>
      <c r="GP12" s="225"/>
      <c r="GQ12" s="225"/>
      <c r="GR12" s="225"/>
      <c r="GS12" s="225"/>
      <c r="GT12" s="225"/>
      <c r="GU12" s="225"/>
      <c r="GV12" s="225"/>
      <c r="GW12" s="225"/>
      <c r="GX12" s="225"/>
      <c r="GY12" s="225"/>
      <c r="GZ12" s="225"/>
      <c r="HA12" s="225"/>
      <c r="HB12" s="225"/>
      <c r="HC12" s="225"/>
      <c r="HD12" s="225"/>
      <c r="HE12" s="225"/>
      <c r="HF12" s="225"/>
      <c r="HG12" s="225"/>
      <c r="HH12" s="225"/>
      <c r="HI12" s="225"/>
      <c r="HJ12" s="225"/>
      <c r="HK12" s="225"/>
      <c r="HL12" s="225"/>
      <c r="HM12" s="225"/>
      <c r="HN12" s="225"/>
      <c r="HO12" s="225"/>
      <c r="HP12" s="225"/>
      <c r="HQ12" s="225"/>
      <c r="HR12" s="225"/>
      <c r="HS12" s="225"/>
      <c r="HT12" s="225"/>
      <c r="HU12" s="225"/>
      <c r="HV12" s="225"/>
      <c r="HW12" s="225"/>
      <c r="HX12" s="225"/>
      <c r="HY12" s="225"/>
      <c r="HZ12" s="225"/>
      <c r="IA12" s="225"/>
      <c r="IB12" s="225"/>
      <c r="IC12" s="225"/>
      <c r="ID12" s="225"/>
      <c r="IE12" s="225"/>
      <c r="IF12" s="225"/>
      <c r="IG12" s="225"/>
      <c r="IH12" s="225"/>
      <c r="II12" s="225"/>
      <c r="IJ12" s="225"/>
      <c r="IK12" s="225"/>
      <c r="IL12" s="225"/>
      <c r="IM12" s="225"/>
      <c r="IN12" s="225"/>
      <c r="IO12" s="225"/>
      <c r="IP12" s="225"/>
      <c r="IQ12" s="225"/>
      <c r="IR12" s="225"/>
      <c r="IS12" s="225"/>
      <c r="IT12" s="225"/>
    </row>
    <row r="13" spans="1:254" s="224" customFormat="1" ht="23.1" customHeight="1">
      <c r="A13" s="182" t="s">
        <v>73</v>
      </c>
      <c r="B13" s="185">
        <v>328936</v>
      </c>
      <c r="C13" s="184"/>
      <c r="D13" s="185"/>
      <c r="E13" s="225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5"/>
      <c r="AS13" s="225"/>
      <c r="AT13" s="225"/>
      <c r="AU13" s="225"/>
      <c r="AV13" s="225"/>
      <c r="AW13" s="225"/>
      <c r="AX13" s="225"/>
      <c r="AY13" s="225"/>
      <c r="AZ13" s="225"/>
      <c r="BA13" s="225"/>
      <c r="BB13" s="225"/>
      <c r="BC13" s="225"/>
      <c r="BD13" s="225"/>
      <c r="BE13" s="225"/>
      <c r="BF13" s="225"/>
      <c r="BG13" s="225"/>
      <c r="BH13" s="225"/>
      <c r="BI13" s="225"/>
      <c r="BJ13" s="225"/>
      <c r="BK13" s="225"/>
      <c r="BL13" s="225"/>
      <c r="BM13" s="225"/>
      <c r="BN13" s="225"/>
      <c r="BO13" s="225"/>
      <c r="BP13" s="225"/>
      <c r="BQ13" s="225"/>
      <c r="BR13" s="225"/>
      <c r="BS13" s="225"/>
      <c r="BT13" s="225"/>
      <c r="BU13" s="225"/>
      <c r="BV13" s="225"/>
      <c r="BW13" s="225"/>
      <c r="BX13" s="225"/>
      <c r="BY13" s="225"/>
      <c r="BZ13" s="225"/>
      <c r="CA13" s="225"/>
      <c r="CB13" s="225"/>
      <c r="CC13" s="225"/>
      <c r="CD13" s="225"/>
      <c r="CE13" s="225"/>
      <c r="CF13" s="225"/>
      <c r="CG13" s="225"/>
      <c r="CH13" s="225"/>
      <c r="CI13" s="225"/>
      <c r="CJ13" s="225"/>
      <c r="CK13" s="225"/>
      <c r="CL13" s="225"/>
      <c r="CM13" s="225"/>
      <c r="CN13" s="225"/>
      <c r="CO13" s="225"/>
      <c r="CP13" s="225"/>
      <c r="CQ13" s="225"/>
      <c r="CR13" s="225"/>
      <c r="CS13" s="225"/>
      <c r="CT13" s="225"/>
      <c r="CU13" s="225"/>
      <c r="CV13" s="225"/>
      <c r="CW13" s="225"/>
      <c r="CX13" s="225"/>
      <c r="CY13" s="225"/>
      <c r="CZ13" s="225"/>
      <c r="DA13" s="225"/>
      <c r="DB13" s="225"/>
      <c r="DC13" s="225"/>
      <c r="DD13" s="225"/>
      <c r="DE13" s="225"/>
      <c r="DF13" s="225"/>
      <c r="DG13" s="225"/>
      <c r="DH13" s="225"/>
      <c r="DI13" s="225"/>
      <c r="DJ13" s="225"/>
      <c r="DK13" s="225"/>
      <c r="DL13" s="225"/>
      <c r="DM13" s="225"/>
      <c r="DN13" s="225"/>
      <c r="DO13" s="225"/>
      <c r="DP13" s="225"/>
      <c r="DQ13" s="225"/>
      <c r="DR13" s="225"/>
      <c r="DS13" s="225"/>
      <c r="DT13" s="225"/>
      <c r="DU13" s="225"/>
      <c r="DV13" s="225"/>
      <c r="DW13" s="225"/>
      <c r="DX13" s="225"/>
      <c r="DY13" s="225"/>
      <c r="DZ13" s="225"/>
      <c r="EA13" s="225"/>
      <c r="EB13" s="225"/>
      <c r="EC13" s="225"/>
      <c r="ED13" s="225"/>
      <c r="EE13" s="225"/>
      <c r="EF13" s="225"/>
      <c r="EG13" s="225"/>
      <c r="EH13" s="225"/>
      <c r="EI13" s="225"/>
      <c r="EJ13" s="225"/>
      <c r="EK13" s="225"/>
      <c r="EL13" s="225"/>
      <c r="EM13" s="225"/>
      <c r="EN13" s="225"/>
      <c r="EO13" s="225"/>
      <c r="EP13" s="225"/>
      <c r="EQ13" s="225"/>
      <c r="ER13" s="225"/>
      <c r="ES13" s="225"/>
      <c r="ET13" s="225"/>
      <c r="EU13" s="225"/>
      <c r="EV13" s="225"/>
      <c r="EW13" s="225"/>
      <c r="EX13" s="225"/>
      <c r="EY13" s="225"/>
      <c r="EZ13" s="225"/>
      <c r="FA13" s="225"/>
      <c r="FB13" s="225"/>
      <c r="FC13" s="225"/>
      <c r="FD13" s="225"/>
      <c r="FE13" s="225"/>
      <c r="FF13" s="225"/>
      <c r="FG13" s="225"/>
      <c r="FH13" s="225"/>
      <c r="FI13" s="225"/>
      <c r="FJ13" s="225"/>
      <c r="FK13" s="225"/>
      <c r="FL13" s="225"/>
      <c r="FM13" s="225"/>
      <c r="FN13" s="225"/>
      <c r="FO13" s="225"/>
      <c r="FP13" s="225"/>
      <c r="FQ13" s="225"/>
      <c r="FR13" s="225"/>
      <c r="FS13" s="225"/>
      <c r="FT13" s="225"/>
      <c r="FU13" s="225"/>
      <c r="FV13" s="225"/>
      <c r="FW13" s="225"/>
      <c r="FX13" s="225"/>
      <c r="FY13" s="225"/>
      <c r="FZ13" s="225"/>
      <c r="GA13" s="225"/>
      <c r="GB13" s="225"/>
      <c r="GC13" s="225"/>
      <c r="GD13" s="225"/>
      <c r="GE13" s="225"/>
      <c r="GF13" s="225"/>
      <c r="GG13" s="225"/>
      <c r="GH13" s="225"/>
      <c r="GI13" s="225"/>
      <c r="GJ13" s="225"/>
      <c r="GK13" s="225"/>
      <c r="GL13" s="225"/>
      <c r="GM13" s="225"/>
      <c r="GN13" s="225"/>
      <c r="GO13" s="225"/>
      <c r="GP13" s="225"/>
      <c r="GQ13" s="225"/>
      <c r="GR13" s="225"/>
      <c r="GS13" s="225"/>
      <c r="GT13" s="225"/>
      <c r="GU13" s="225"/>
      <c r="GV13" s="225"/>
      <c r="GW13" s="225"/>
      <c r="GX13" s="225"/>
      <c r="GY13" s="225"/>
      <c r="GZ13" s="225"/>
      <c r="HA13" s="225"/>
      <c r="HB13" s="225"/>
      <c r="HC13" s="225"/>
      <c r="HD13" s="225"/>
      <c r="HE13" s="225"/>
      <c r="HF13" s="225"/>
      <c r="HG13" s="225"/>
      <c r="HH13" s="225"/>
      <c r="HI13" s="225"/>
      <c r="HJ13" s="225"/>
      <c r="HK13" s="225"/>
      <c r="HL13" s="225"/>
      <c r="HM13" s="225"/>
      <c r="HN13" s="225"/>
      <c r="HO13" s="225"/>
      <c r="HP13" s="225"/>
      <c r="HQ13" s="225"/>
      <c r="HR13" s="225"/>
      <c r="HS13" s="225"/>
      <c r="HT13" s="225"/>
      <c r="HU13" s="225"/>
      <c r="HV13" s="225"/>
      <c r="HW13" s="225"/>
      <c r="HX13" s="225"/>
      <c r="HY13" s="225"/>
      <c r="HZ13" s="225"/>
      <c r="IA13" s="225"/>
      <c r="IB13" s="225"/>
      <c r="IC13" s="225"/>
      <c r="ID13" s="225"/>
      <c r="IE13" s="225"/>
      <c r="IF13" s="225"/>
      <c r="IG13" s="225"/>
      <c r="IH13" s="225"/>
      <c r="II13" s="225"/>
      <c r="IJ13" s="225"/>
      <c r="IK13" s="225"/>
      <c r="IL13" s="225"/>
      <c r="IM13" s="225"/>
      <c r="IN13" s="225"/>
      <c r="IO13" s="225"/>
      <c r="IP13" s="225"/>
      <c r="IQ13" s="225"/>
      <c r="IR13" s="225"/>
      <c r="IS13" s="225"/>
      <c r="IT13" s="225"/>
    </row>
    <row r="14" spans="1:254" s="224" customFormat="1" ht="23.1" customHeight="1">
      <c r="A14" s="184" t="s">
        <v>74</v>
      </c>
      <c r="B14" s="185">
        <v>74457</v>
      </c>
      <c r="C14" s="184"/>
      <c r="D14" s="185"/>
      <c r="E14" s="225"/>
      <c r="F14" s="225"/>
      <c r="G14" s="225"/>
      <c r="H14" s="225"/>
      <c r="I14" s="225"/>
      <c r="J14" s="225"/>
      <c r="K14" s="225"/>
      <c r="L14" s="225"/>
      <c r="M14" s="225"/>
      <c r="N14" s="225"/>
      <c r="O14" s="225"/>
      <c r="P14" s="225"/>
      <c r="Q14" s="225"/>
      <c r="R14" s="225"/>
      <c r="S14" s="225"/>
      <c r="T14" s="225"/>
      <c r="U14" s="225"/>
      <c r="V14" s="225"/>
      <c r="W14" s="225"/>
      <c r="X14" s="225"/>
      <c r="Y14" s="225"/>
      <c r="Z14" s="225"/>
      <c r="AA14" s="225"/>
      <c r="AB14" s="225"/>
      <c r="AC14" s="225"/>
      <c r="AD14" s="225"/>
      <c r="AE14" s="225"/>
      <c r="AF14" s="225"/>
      <c r="AG14" s="225"/>
      <c r="AH14" s="225"/>
      <c r="AI14" s="225"/>
      <c r="AJ14" s="225"/>
      <c r="AK14" s="225"/>
      <c r="AL14" s="225"/>
      <c r="AM14" s="225"/>
      <c r="AN14" s="225"/>
      <c r="AO14" s="225"/>
      <c r="AP14" s="225"/>
      <c r="AQ14" s="225"/>
      <c r="AR14" s="225"/>
      <c r="AS14" s="225"/>
      <c r="AT14" s="225"/>
      <c r="AU14" s="225"/>
      <c r="AV14" s="225"/>
      <c r="AW14" s="225"/>
      <c r="AX14" s="225"/>
      <c r="AY14" s="225"/>
      <c r="AZ14" s="225"/>
      <c r="BA14" s="225"/>
      <c r="BB14" s="225"/>
      <c r="BC14" s="225"/>
      <c r="BD14" s="225"/>
      <c r="BE14" s="225"/>
      <c r="BF14" s="225"/>
      <c r="BG14" s="225"/>
      <c r="BH14" s="225"/>
      <c r="BI14" s="225"/>
      <c r="BJ14" s="225"/>
      <c r="BK14" s="225"/>
      <c r="BL14" s="225"/>
      <c r="BM14" s="225"/>
      <c r="BN14" s="225"/>
      <c r="BO14" s="225"/>
      <c r="BP14" s="225"/>
      <c r="BQ14" s="225"/>
      <c r="BR14" s="225"/>
      <c r="BS14" s="225"/>
      <c r="BT14" s="225"/>
      <c r="BU14" s="225"/>
      <c r="BV14" s="225"/>
      <c r="BW14" s="225"/>
      <c r="BX14" s="225"/>
      <c r="BY14" s="225"/>
      <c r="BZ14" s="225"/>
      <c r="CA14" s="225"/>
      <c r="CB14" s="225"/>
      <c r="CC14" s="225"/>
      <c r="CD14" s="225"/>
      <c r="CE14" s="225"/>
      <c r="CF14" s="225"/>
      <c r="CG14" s="225"/>
      <c r="CH14" s="225"/>
      <c r="CI14" s="225"/>
      <c r="CJ14" s="225"/>
      <c r="CK14" s="225"/>
      <c r="CL14" s="225"/>
      <c r="CM14" s="225"/>
      <c r="CN14" s="225"/>
      <c r="CO14" s="225"/>
      <c r="CP14" s="225"/>
      <c r="CQ14" s="225"/>
      <c r="CR14" s="225"/>
      <c r="CS14" s="225"/>
      <c r="CT14" s="225"/>
      <c r="CU14" s="225"/>
      <c r="CV14" s="225"/>
      <c r="CW14" s="225"/>
      <c r="CX14" s="225"/>
      <c r="CY14" s="225"/>
      <c r="CZ14" s="225"/>
      <c r="DA14" s="225"/>
      <c r="DB14" s="225"/>
      <c r="DC14" s="225"/>
      <c r="DD14" s="225"/>
      <c r="DE14" s="225"/>
      <c r="DF14" s="225"/>
      <c r="DG14" s="225"/>
      <c r="DH14" s="225"/>
      <c r="DI14" s="225"/>
      <c r="DJ14" s="225"/>
      <c r="DK14" s="225"/>
      <c r="DL14" s="225"/>
      <c r="DM14" s="225"/>
      <c r="DN14" s="225"/>
      <c r="DO14" s="225"/>
      <c r="DP14" s="225"/>
      <c r="DQ14" s="225"/>
      <c r="DR14" s="225"/>
      <c r="DS14" s="225"/>
      <c r="DT14" s="225"/>
      <c r="DU14" s="225"/>
      <c r="DV14" s="225"/>
      <c r="DW14" s="225"/>
      <c r="DX14" s="225"/>
      <c r="DY14" s="225"/>
      <c r="DZ14" s="225"/>
      <c r="EA14" s="225"/>
      <c r="EB14" s="225"/>
      <c r="EC14" s="225"/>
      <c r="ED14" s="225"/>
      <c r="EE14" s="225"/>
      <c r="EF14" s="225"/>
      <c r="EG14" s="225"/>
      <c r="EH14" s="225"/>
      <c r="EI14" s="225"/>
      <c r="EJ14" s="225"/>
      <c r="EK14" s="225"/>
      <c r="EL14" s="225"/>
      <c r="EM14" s="225"/>
      <c r="EN14" s="225"/>
      <c r="EO14" s="225"/>
      <c r="EP14" s="225"/>
      <c r="EQ14" s="225"/>
      <c r="ER14" s="225"/>
      <c r="ES14" s="225"/>
      <c r="ET14" s="225"/>
      <c r="EU14" s="225"/>
      <c r="EV14" s="225"/>
      <c r="EW14" s="225"/>
      <c r="EX14" s="225"/>
      <c r="EY14" s="225"/>
      <c r="EZ14" s="225"/>
      <c r="FA14" s="225"/>
      <c r="FB14" s="225"/>
      <c r="FC14" s="225"/>
      <c r="FD14" s="225"/>
      <c r="FE14" s="225"/>
      <c r="FF14" s="225"/>
      <c r="FG14" s="225"/>
      <c r="FH14" s="225"/>
      <c r="FI14" s="225"/>
      <c r="FJ14" s="225"/>
      <c r="FK14" s="225"/>
      <c r="FL14" s="225"/>
      <c r="FM14" s="225"/>
      <c r="FN14" s="225"/>
      <c r="FO14" s="225"/>
      <c r="FP14" s="225"/>
      <c r="FQ14" s="225"/>
      <c r="FR14" s="225"/>
      <c r="FS14" s="225"/>
      <c r="FT14" s="225"/>
      <c r="FU14" s="225"/>
      <c r="FV14" s="225"/>
      <c r="FW14" s="225"/>
      <c r="FX14" s="225"/>
      <c r="FY14" s="225"/>
      <c r="FZ14" s="225"/>
      <c r="GA14" s="225"/>
      <c r="GB14" s="225"/>
      <c r="GC14" s="225"/>
      <c r="GD14" s="225"/>
      <c r="GE14" s="225"/>
      <c r="GF14" s="225"/>
      <c r="GG14" s="225"/>
      <c r="GH14" s="225"/>
      <c r="GI14" s="225"/>
      <c r="GJ14" s="225"/>
      <c r="GK14" s="225"/>
      <c r="GL14" s="225"/>
      <c r="GM14" s="225"/>
      <c r="GN14" s="225"/>
      <c r="GO14" s="225"/>
      <c r="GP14" s="225"/>
      <c r="GQ14" s="225"/>
      <c r="GR14" s="225"/>
      <c r="GS14" s="225"/>
      <c r="GT14" s="225"/>
      <c r="GU14" s="225"/>
      <c r="GV14" s="225"/>
      <c r="GW14" s="225"/>
      <c r="GX14" s="225"/>
      <c r="GY14" s="225"/>
      <c r="GZ14" s="225"/>
      <c r="HA14" s="225"/>
      <c r="HB14" s="225"/>
      <c r="HC14" s="225"/>
      <c r="HD14" s="225"/>
      <c r="HE14" s="225"/>
      <c r="HF14" s="225"/>
      <c r="HG14" s="225"/>
      <c r="HH14" s="225"/>
      <c r="HI14" s="225"/>
      <c r="HJ14" s="225"/>
      <c r="HK14" s="225"/>
      <c r="HL14" s="225"/>
      <c r="HM14" s="225"/>
      <c r="HN14" s="225"/>
      <c r="HO14" s="225"/>
      <c r="HP14" s="225"/>
      <c r="HQ14" s="225"/>
      <c r="HR14" s="225"/>
      <c r="HS14" s="225"/>
      <c r="HT14" s="225"/>
      <c r="HU14" s="225"/>
      <c r="HV14" s="225"/>
      <c r="HW14" s="225"/>
      <c r="HX14" s="225"/>
      <c r="HY14" s="225"/>
      <c r="HZ14" s="225"/>
      <c r="IA14" s="225"/>
      <c r="IB14" s="225"/>
      <c r="IC14" s="225"/>
      <c r="ID14" s="225"/>
      <c r="IE14" s="225"/>
      <c r="IF14" s="225"/>
      <c r="IG14" s="225"/>
      <c r="IH14" s="225"/>
      <c r="II14" s="225"/>
      <c r="IJ14" s="225"/>
      <c r="IK14" s="225"/>
      <c r="IL14" s="225"/>
      <c r="IM14" s="225"/>
      <c r="IN14" s="225"/>
      <c r="IO14" s="225"/>
      <c r="IP14" s="225"/>
      <c r="IQ14" s="225"/>
      <c r="IR14" s="225"/>
      <c r="IS14" s="225"/>
      <c r="IT14" s="225"/>
    </row>
    <row r="15" spans="1:254" s="224" customFormat="1" ht="23.1" customHeight="1">
      <c r="A15" s="184" t="s">
        <v>75</v>
      </c>
      <c r="B15" s="185">
        <v>67795</v>
      </c>
      <c r="C15" s="184"/>
      <c r="D15" s="185"/>
      <c r="E15" s="225"/>
      <c r="F15" s="225"/>
      <c r="G15" s="225"/>
      <c r="H15" s="225"/>
      <c r="I15" s="225"/>
      <c r="J15" s="225"/>
      <c r="K15" s="225"/>
      <c r="L15" s="225"/>
      <c r="M15" s="225"/>
      <c r="N15" s="225"/>
      <c r="O15" s="225"/>
      <c r="P15" s="225"/>
      <c r="Q15" s="225"/>
      <c r="R15" s="225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225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/>
      <c r="BJ15" s="225"/>
      <c r="BK15" s="225"/>
      <c r="BL15" s="225"/>
      <c r="BM15" s="225"/>
      <c r="BN15" s="225"/>
      <c r="BO15" s="225"/>
      <c r="BP15" s="225"/>
      <c r="BQ15" s="225"/>
      <c r="BR15" s="225"/>
      <c r="BS15" s="225"/>
      <c r="BT15" s="225"/>
      <c r="BU15" s="225"/>
      <c r="BV15" s="225"/>
      <c r="BW15" s="225"/>
      <c r="BX15" s="225"/>
      <c r="BY15" s="225"/>
      <c r="BZ15" s="225"/>
      <c r="CA15" s="225"/>
      <c r="CB15" s="225"/>
      <c r="CC15" s="225"/>
      <c r="CD15" s="225"/>
      <c r="CE15" s="225"/>
      <c r="CF15" s="225"/>
      <c r="CG15" s="225"/>
      <c r="CH15" s="225"/>
      <c r="CI15" s="225"/>
      <c r="CJ15" s="225"/>
      <c r="CK15" s="225"/>
      <c r="CL15" s="225"/>
      <c r="CM15" s="225"/>
      <c r="CN15" s="225"/>
      <c r="CO15" s="225"/>
      <c r="CP15" s="225"/>
      <c r="CQ15" s="225"/>
      <c r="CR15" s="225"/>
      <c r="CS15" s="225"/>
      <c r="CT15" s="225"/>
      <c r="CU15" s="225"/>
      <c r="CV15" s="225"/>
      <c r="CW15" s="225"/>
      <c r="CX15" s="225"/>
      <c r="CY15" s="225"/>
      <c r="CZ15" s="225"/>
      <c r="DA15" s="225"/>
      <c r="DB15" s="225"/>
      <c r="DC15" s="225"/>
      <c r="DD15" s="225"/>
      <c r="DE15" s="225"/>
      <c r="DF15" s="225"/>
      <c r="DG15" s="225"/>
      <c r="DH15" s="225"/>
      <c r="DI15" s="225"/>
      <c r="DJ15" s="225"/>
      <c r="DK15" s="225"/>
      <c r="DL15" s="225"/>
      <c r="DM15" s="225"/>
      <c r="DN15" s="225"/>
      <c r="DO15" s="225"/>
      <c r="DP15" s="225"/>
      <c r="DQ15" s="225"/>
      <c r="DR15" s="225"/>
      <c r="DS15" s="225"/>
      <c r="DT15" s="225"/>
      <c r="DU15" s="225"/>
      <c r="DV15" s="225"/>
      <c r="DW15" s="225"/>
      <c r="DX15" s="225"/>
      <c r="DY15" s="225"/>
      <c r="DZ15" s="225"/>
      <c r="EA15" s="225"/>
      <c r="EB15" s="225"/>
      <c r="EC15" s="225"/>
      <c r="ED15" s="225"/>
      <c r="EE15" s="225"/>
      <c r="EF15" s="225"/>
      <c r="EG15" s="225"/>
      <c r="EH15" s="225"/>
      <c r="EI15" s="225"/>
      <c r="EJ15" s="225"/>
      <c r="EK15" s="225"/>
      <c r="EL15" s="225"/>
      <c r="EM15" s="225"/>
      <c r="EN15" s="225"/>
      <c r="EO15" s="225"/>
      <c r="EP15" s="225"/>
      <c r="EQ15" s="225"/>
      <c r="ER15" s="225"/>
      <c r="ES15" s="225"/>
      <c r="ET15" s="225"/>
      <c r="EU15" s="225"/>
      <c r="EV15" s="225"/>
      <c r="EW15" s="225"/>
      <c r="EX15" s="225"/>
      <c r="EY15" s="225"/>
      <c r="EZ15" s="225"/>
      <c r="FA15" s="225"/>
      <c r="FB15" s="225"/>
      <c r="FC15" s="225"/>
      <c r="FD15" s="225"/>
      <c r="FE15" s="225"/>
      <c r="FF15" s="225"/>
      <c r="FG15" s="225"/>
      <c r="FH15" s="225"/>
      <c r="FI15" s="225"/>
      <c r="FJ15" s="225"/>
      <c r="FK15" s="225"/>
      <c r="FL15" s="225"/>
      <c r="FM15" s="225"/>
      <c r="FN15" s="225"/>
      <c r="FO15" s="225"/>
      <c r="FP15" s="225"/>
      <c r="FQ15" s="225"/>
      <c r="FR15" s="225"/>
      <c r="FS15" s="225"/>
      <c r="FT15" s="225"/>
      <c r="FU15" s="225"/>
      <c r="FV15" s="225"/>
      <c r="FW15" s="225"/>
      <c r="FX15" s="225"/>
      <c r="FY15" s="225"/>
      <c r="FZ15" s="225"/>
      <c r="GA15" s="225"/>
      <c r="GB15" s="225"/>
      <c r="GC15" s="225"/>
      <c r="GD15" s="225"/>
      <c r="GE15" s="225"/>
      <c r="GF15" s="225"/>
      <c r="GG15" s="225"/>
      <c r="GH15" s="225"/>
      <c r="GI15" s="225"/>
      <c r="GJ15" s="225"/>
      <c r="GK15" s="225"/>
      <c r="GL15" s="225"/>
      <c r="GM15" s="225"/>
      <c r="GN15" s="225"/>
      <c r="GO15" s="225"/>
      <c r="GP15" s="225"/>
      <c r="GQ15" s="225"/>
      <c r="GR15" s="225"/>
      <c r="GS15" s="225"/>
      <c r="GT15" s="225"/>
      <c r="GU15" s="225"/>
      <c r="GV15" s="225"/>
      <c r="GW15" s="225"/>
      <c r="GX15" s="225"/>
      <c r="GY15" s="225"/>
      <c r="GZ15" s="225"/>
      <c r="HA15" s="225"/>
      <c r="HB15" s="225"/>
      <c r="HC15" s="225"/>
      <c r="HD15" s="225"/>
      <c r="HE15" s="225"/>
      <c r="HF15" s="225"/>
      <c r="HG15" s="225"/>
      <c r="HH15" s="225"/>
      <c r="HI15" s="225"/>
      <c r="HJ15" s="225"/>
      <c r="HK15" s="225"/>
      <c r="HL15" s="225"/>
      <c r="HM15" s="225"/>
      <c r="HN15" s="225"/>
      <c r="HO15" s="225"/>
      <c r="HP15" s="225"/>
      <c r="HQ15" s="225"/>
      <c r="HR15" s="225"/>
      <c r="HS15" s="225"/>
      <c r="HT15" s="225"/>
      <c r="HU15" s="225"/>
      <c r="HV15" s="225"/>
      <c r="HW15" s="225"/>
      <c r="HX15" s="225"/>
      <c r="HY15" s="225"/>
      <c r="HZ15" s="225"/>
      <c r="IA15" s="225"/>
      <c r="IB15" s="225"/>
      <c r="IC15" s="225"/>
      <c r="ID15" s="225"/>
      <c r="IE15" s="225"/>
      <c r="IF15" s="225"/>
      <c r="IG15" s="225"/>
      <c r="IH15" s="225"/>
      <c r="II15" s="225"/>
      <c r="IJ15" s="225"/>
      <c r="IK15" s="225"/>
      <c r="IL15" s="225"/>
      <c r="IM15" s="225"/>
      <c r="IN15" s="225"/>
      <c r="IO15" s="225"/>
      <c r="IP15" s="225"/>
      <c r="IQ15" s="225"/>
      <c r="IR15" s="225"/>
      <c r="IS15" s="225"/>
      <c r="IT15" s="225"/>
    </row>
    <row r="16" spans="1:254" s="224" customFormat="1" ht="23.1" customHeight="1">
      <c r="A16" s="184" t="s">
        <v>76</v>
      </c>
      <c r="B16" s="185">
        <v>21368</v>
      </c>
      <c r="C16" s="184"/>
      <c r="D16" s="185"/>
      <c r="E16" s="225"/>
      <c r="F16" s="225"/>
      <c r="G16" s="225"/>
      <c r="H16" s="225"/>
      <c r="I16" s="225"/>
      <c r="J16" s="225"/>
      <c r="K16" s="225"/>
      <c r="L16" s="225"/>
      <c r="M16" s="225"/>
      <c r="N16" s="225"/>
      <c r="O16" s="225"/>
      <c r="P16" s="225"/>
      <c r="Q16" s="225"/>
      <c r="R16" s="225"/>
      <c r="S16" s="225"/>
      <c r="T16" s="225"/>
      <c r="U16" s="225"/>
      <c r="V16" s="225"/>
      <c r="W16" s="225"/>
      <c r="X16" s="225"/>
      <c r="Y16" s="225"/>
      <c r="Z16" s="225"/>
      <c r="AA16" s="225"/>
      <c r="AB16" s="225"/>
      <c r="AC16" s="225"/>
      <c r="AD16" s="225"/>
      <c r="AE16" s="225"/>
      <c r="AF16" s="225"/>
      <c r="AG16" s="225"/>
      <c r="AH16" s="225"/>
      <c r="AI16" s="225"/>
      <c r="AJ16" s="225"/>
      <c r="AK16" s="225"/>
      <c r="AL16" s="225"/>
      <c r="AM16" s="225"/>
      <c r="AN16" s="225"/>
      <c r="AO16" s="225"/>
      <c r="AP16" s="225"/>
      <c r="AQ16" s="225"/>
      <c r="AR16" s="225"/>
      <c r="AS16" s="225"/>
      <c r="AT16" s="225"/>
      <c r="AU16" s="225"/>
      <c r="AV16" s="225"/>
      <c r="AW16" s="225"/>
      <c r="AX16" s="225"/>
      <c r="AY16" s="225"/>
      <c r="AZ16" s="225"/>
      <c r="BA16" s="225"/>
      <c r="BB16" s="225"/>
      <c r="BC16" s="225"/>
      <c r="BD16" s="225"/>
      <c r="BE16" s="225"/>
      <c r="BF16" s="225"/>
      <c r="BG16" s="225"/>
      <c r="BH16" s="225"/>
      <c r="BI16" s="225"/>
      <c r="BJ16" s="225"/>
      <c r="BK16" s="225"/>
      <c r="BL16" s="225"/>
      <c r="BM16" s="225"/>
      <c r="BN16" s="225"/>
      <c r="BO16" s="225"/>
      <c r="BP16" s="225"/>
      <c r="BQ16" s="225"/>
      <c r="BR16" s="225"/>
      <c r="BS16" s="225"/>
      <c r="BT16" s="225"/>
      <c r="BU16" s="225"/>
      <c r="BV16" s="225"/>
      <c r="BW16" s="225"/>
      <c r="BX16" s="225"/>
      <c r="BY16" s="225"/>
      <c r="BZ16" s="225"/>
      <c r="CA16" s="225"/>
      <c r="CB16" s="225"/>
      <c r="CC16" s="225"/>
      <c r="CD16" s="225"/>
      <c r="CE16" s="225"/>
      <c r="CF16" s="225"/>
      <c r="CG16" s="225"/>
      <c r="CH16" s="225"/>
      <c r="CI16" s="225"/>
      <c r="CJ16" s="225"/>
      <c r="CK16" s="225"/>
      <c r="CL16" s="225"/>
      <c r="CM16" s="225"/>
      <c r="CN16" s="225"/>
      <c r="CO16" s="225"/>
      <c r="CP16" s="225"/>
      <c r="CQ16" s="225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225"/>
      <c r="DC16" s="225"/>
      <c r="DD16" s="225"/>
      <c r="DE16" s="225"/>
      <c r="DF16" s="225"/>
      <c r="DG16" s="225"/>
      <c r="DH16" s="225"/>
      <c r="DI16" s="225"/>
      <c r="DJ16" s="225"/>
      <c r="DK16" s="225"/>
      <c r="DL16" s="225"/>
      <c r="DM16" s="225"/>
      <c r="DN16" s="225"/>
      <c r="DO16" s="225"/>
      <c r="DP16" s="225"/>
      <c r="DQ16" s="225"/>
      <c r="DR16" s="225"/>
      <c r="DS16" s="225"/>
      <c r="DT16" s="225"/>
      <c r="DU16" s="225"/>
      <c r="DV16" s="225"/>
      <c r="DW16" s="225"/>
      <c r="DX16" s="225"/>
      <c r="DY16" s="225"/>
      <c r="DZ16" s="225"/>
      <c r="EA16" s="225"/>
      <c r="EB16" s="225"/>
      <c r="EC16" s="225"/>
      <c r="ED16" s="225"/>
      <c r="EE16" s="225"/>
      <c r="EF16" s="225"/>
      <c r="EG16" s="225"/>
      <c r="EH16" s="225"/>
      <c r="EI16" s="225"/>
      <c r="EJ16" s="225"/>
      <c r="EK16" s="225"/>
      <c r="EL16" s="225"/>
      <c r="EM16" s="225"/>
      <c r="EN16" s="225"/>
      <c r="EO16" s="225"/>
      <c r="EP16" s="225"/>
      <c r="EQ16" s="225"/>
      <c r="ER16" s="225"/>
      <c r="ES16" s="225"/>
      <c r="ET16" s="225"/>
      <c r="EU16" s="225"/>
      <c r="EV16" s="225"/>
      <c r="EW16" s="225"/>
      <c r="EX16" s="225"/>
      <c r="EY16" s="225"/>
      <c r="EZ16" s="225"/>
      <c r="FA16" s="225"/>
      <c r="FB16" s="225"/>
      <c r="FC16" s="225"/>
      <c r="FD16" s="225"/>
      <c r="FE16" s="225"/>
      <c r="FF16" s="225"/>
      <c r="FG16" s="225"/>
      <c r="FH16" s="225"/>
      <c r="FI16" s="225"/>
      <c r="FJ16" s="225"/>
      <c r="FK16" s="225"/>
      <c r="FL16" s="225"/>
      <c r="FM16" s="225"/>
      <c r="FN16" s="225"/>
      <c r="FO16" s="225"/>
      <c r="FP16" s="225"/>
      <c r="FQ16" s="225"/>
      <c r="FR16" s="225"/>
      <c r="FS16" s="225"/>
      <c r="FT16" s="225"/>
      <c r="FU16" s="225"/>
      <c r="FV16" s="225"/>
      <c r="FW16" s="225"/>
      <c r="FX16" s="225"/>
      <c r="FY16" s="225"/>
      <c r="FZ16" s="225"/>
      <c r="GA16" s="225"/>
      <c r="GB16" s="225"/>
      <c r="GC16" s="225"/>
      <c r="GD16" s="225"/>
      <c r="GE16" s="225"/>
      <c r="GF16" s="225"/>
      <c r="GG16" s="225"/>
      <c r="GH16" s="225"/>
      <c r="GI16" s="225"/>
      <c r="GJ16" s="225"/>
      <c r="GK16" s="225"/>
      <c r="GL16" s="225"/>
      <c r="GM16" s="225"/>
      <c r="GN16" s="225"/>
      <c r="GO16" s="225"/>
      <c r="GP16" s="225"/>
      <c r="GQ16" s="225"/>
      <c r="GR16" s="225"/>
      <c r="GS16" s="225"/>
      <c r="GT16" s="225"/>
      <c r="GU16" s="225"/>
      <c r="GV16" s="225"/>
      <c r="GW16" s="225"/>
      <c r="GX16" s="225"/>
      <c r="GY16" s="225"/>
      <c r="GZ16" s="225"/>
      <c r="HA16" s="225"/>
      <c r="HB16" s="225"/>
      <c r="HC16" s="225"/>
      <c r="HD16" s="225"/>
      <c r="HE16" s="225"/>
      <c r="HF16" s="225"/>
      <c r="HG16" s="225"/>
      <c r="HH16" s="225"/>
      <c r="HI16" s="225"/>
      <c r="HJ16" s="225"/>
      <c r="HK16" s="225"/>
      <c r="HL16" s="225"/>
      <c r="HM16" s="225"/>
      <c r="HN16" s="225"/>
      <c r="HO16" s="225"/>
      <c r="HP16" s="225"/>
      <c r="HQ16" s="225"/>
      <c r="HR16" s="225"/>
      <c r="HS16" s="225"/>
      <c r="HT16" s="225"/>
      <c r="HU16" s="225"/>
      <c r="HV16" s="225"/>
      <c r="HW16" s="225"/>
      <c r="HX16" s="225"/>
      <c r="HY16" s="225"/>
      <c r="HZ16" s="225"/>
      <c r="IA16" s="225"/>
      <c r="IB16" s="225"/>
      <c r="IC16" s="225"/>
      <c r="ID16" s="225"/>
      <c r="IE16" s="225"/>
      <c r="IF16" s="225"/>
      <c r="IG16" s="225"/>
      <c r="IH16" s="225"/>
      <c r="II16" s="225"/>
      <c r="IJ16" s="225"/>
      <c r="IK16" s="225"/>
      <c r="IL16" s="225"/>
      <c r="IM16" s="225"/>
      <c r="IN16" s="225"/>
      <c r="IO16" s="225"/>
      <c r="IP16" s="225"/>
      <c r="IQ16" s="225"/>
      <c r="IR16" s="225"/>
      <c r="IS16" s="225"/>
      <c r="IT16" s="225"/>
    </row>
    <row r="17" spans="1:254" s="224" customFormat="1" ht="23.1" customHeight="1">
      <c r="A17" s="184" t="s">
        <v>77</v>
      </c>
      <c r="B17" s="185">
        <v>4428</v>
      </c>
      <c r="C17" s="184"/>
      <c r="D17" s="185"/>
      <c r="E17" s="225"/>
      <c r="F17" s="225"/>
      <c r="G17" s="225"/>
      <c r="H17" s="225"/>
      <c r="I17" s="225"/>
      <c r="J17" s="225"/>
      <c r="K17" s="225"/>
      <c r="L17" s="225"/>
      <c r="M17" s="225"/>
      <c r="N17" s="225"/>
      <c r="O17" s="225"/>
      <c r="P17" s="225"/>
      <c r="Q17" s="225"/>
      <c r="R17" s="225"/>
      <c r="S17" s="225"/>
      <c r="T17" s="225"/>
      <c r="U17" s="225"/>
      <c r="V17" s="225"/>
      <c r="W17" s="225"/>
      <c r="X17" s="225"/>
      <c r="Y17" s="225"/>
      <c r="Z17" s="225"/>
      <c r="AA17" s="225"/>
      <c r="AB17" s="225"/>
      <c r="AC17" s="225"/>
      <c r="AD17" s="225"/>
      <c r="AE17" s="225"/>
      <c r="AF17" s="225"/>
      <c r="AG17" s="225"/>
      <c r="AH17" s="225"/>
      <c r="AI17" s="225"/>
      <c r="AJ17" s="225"/>
      <c r="AK17" s="225"/>
      <c r="AL17" s="225"/>
      <c r="AM17" s="225"/>
      <c r="AN17" s="225"/>
      <c r="AO17" s="225"/>
      <c r="AP17" s="225"/>
      <c r="AQ17" s="225"/>
      <c r="AR17" s="225"/>
      <c r="AS17" s="225"/>
      <c r="AT17" s="225"/>
      <c r="AU17" s="225"/>
      <c r="AV17" s="225"/>
      <c r="AW17" s="225"/>
      <c r="AX17" s="225"/>
      <c r="AY17" s="225"/>
      <c r="AZ17" s="225"/>
      <c r="BA17" s="225"/>
      <c r="BB17" s="225"/>
      <c r="BC17" s="225"/>
      <c r="BD17" s="225"/>
      <c r="BE17" s="225"/>
      <c r="BF17" s="225"/>
      <c r="BG17" s="225"/>
      <c r="BH17" s="225"/>
      <c r="BI17" s="225"/>
      <c r="BJ17" s="225"/>
      <c r="BK17" s="225"/>
      <c r="BL17" s="225"/>
      <c r="BM17" s="225"/>
      <c r="BN17" s="225"/>
      <c r="BO17" s="225"/>
      <c r="BP17" s="225"/>
      <c r="BQ17" s="225"/>
      <c r="BR17" s="225"/>
      <c r="BS17" s="225"/>
      <c r="BT17" s="225"/>
      <c r="BU17" s="225"/>
      <c r="BV17" s="225"/>
      <c r="BW17" s="225"/>
      <c r="BX17" s="225"/>
      <c r="BY17" s="225"/>
      <c r="BZ17" s="225"/>
      <c r="CA17" s="225"/>
      <c r="CB17" s="225"/>
      <c r="CC17" s="225"/>
      <c r="CD17" s="225"/>
      <c r="CE17" s="225"/>
      <c r="CF17" s="225"/>
      <c r="CG17" s="225"/>
      <c r="CH17" s="225"/>
      <c r="CI17" s="225"/>
      <c r="CJ17" s="225"/>
      <c r="CK17" s="225"/>
      <c r="CL17" s="225"/>
      <c r="CM17" s="225"/>
      <c r="CN17" s="225"/>
      <c r="CO17" s="225"/>
      <c r="CP17" s="225"/>
      <c r="CQ17" s="225"/>
      <c r="CR17" s="225"/>
      <c r="CS17" s="225"/>
      <c r="CT17" s="225"/>
      <c r="CU17" s="225"/>
      <c r="CV17" s="225"/>
      <c r="CW17" s="225"/>
      <c r="CX17" s="225"/>
      <c r="CY17" s="225"/>
      <c r="CZ17" s="225"/>
      <c r="DA17" s="225"/>
      <c r="DB17" s="225"/>
      <c r="DC17" s="225"/>
      <c r="DD17" s="225"/>
      <c r="DE17" s="225"/>
      <c r="DF17" s="225"/>
      <c r="DG17" s="225"/>
      <c r="DH17" s="225"/>
      <c r="DI17" s="225"/>
      <c r="DJ17" s="225"/>
      <c r="DK17" s="225"/>
      <c r="DL17" s="225"/>
      <c r="DM17" s="225"/>
      <c r="DN17" s="225"/>
      <c r="DO17" s="225"/>
      <c r="DP17" s="225"/>
      <c r="DQ17" s="225"/>
      <c r="DR17" s="225"/>
      <c r="DS17" s="225"/>
      <c r="DT17" s="225"/>
      <c r="DU17" s="225"/>
      <c r="DV17" s="225"/>
      <c r="DW17" s="225"/>
      <c r="DX17" s="225"/>
      <c r="DY17" s="225"/>
      <c r="DZ17" s="225"/>
      <c r="EA17" s="225"/>
      <c r="EB17" s="225"/>
      <c r="EC17" s="225"/>
      <c r="ED17" s="225"/>
      <c r="EE17" s="225"/>
      <c r="EF17" s="225"/>
      <c r="EG17" s="225"/>
      <c r="EH17" s="225"/>
      <c r="EI17" s="225"/>
      <c r="EJ17" s="225"/>
      <c r="EK17" s="225"/>
      <c r="EL17" s="225"/>
      <c r="EM17" s="225"/>
      <c r="EN17" s="225"/>
      <c r="EO17" s="225"/>
      <c r="EP17" s="225"/>
      <c r="EQ17" s="225"/>
      <c r="ER17" s="225"/>
      <c r="ES17" s="225"/>
      <c r="ET17" s="225"/>
      <c r="EU17" s="225"/>
      <c r="EV17" s="225"/>
      <c r="EW17" s="225"/>
      <c r="EX17" s="225"/>
      <c r="EY17" s="225"/>
      <c r="EZ17" s="225"/>
      <c r="FA17" s="225"/>
      <c r="FB17" s="225"/>
      <c r="FC17" s="225"/>
      <c r="FD17" s="225"/>
      <c r="FE17" s="225"/>
      <c r="FF17" s="225"/>
      <c r="FG17" s="225"/>
      <c r="FH17" s="225"/>
      <c r="FI17" s="225"/>
      <c r="FJ17" s="225"/>
      <c r="FK17" s="225"/>
      <c r="FL17" s="225"/>
      <c r="FM17" s="225"/>
      <c r="FN17" s="225"/>
      <c r="FO17" s="225"/>
      <c r="FP17" s="225"/>
      <c r="FQ17" s="225"/>
      <c r="FR17" s="225"/>
      <c r="FS17" s="225"/>
      <c r="FT17" s="225"/>
      <c r="FU17" s="225"/>
      <c r="FV17" s="225"/>
      <c r="FW17" s="225"/>
      <c r="FX17" s="225"/>
      <c r="FY17" s="225"/>
      <c r="FZ17" s="225"/>
      <c r="GA17" s="225"/>
      <c r="GB17" s="225"/>
      <c r="GC17" s="225"/>
      <c r="GD17" s="225"/>
      <c r="GE17" s="225"/>
      <c r="GF17" s="225"/>
      <c r="GG17" s="225"/>
      <c r="GH17" s="225"/>
      <c r="GI17" s="225"/>
      <c r="GJ17" s="225"/>
      <c r="GK17" s="225"/>
      <c r="GL17" s="225"/>
      <c r="GM17" s="225"/>
      <c r="GN17" s="225"/>
      <c r="GO17" s="225"/>
      <c r="GP17" s="225"/>
      <c r="GQ17" s="225"/>
      <c r="GR17" s="225"/>
      <c r="GS17" s="225"/>
      <c r="GT17" s="225"/>
      <c r="GU17" s="225"/>
      <c r="GV17" s="225"/>
      <c r="GW17" s="225"/>
      <c r="GX17" s="225"/>
      <c r="GY17" s="225"/>
      <c r="GZ17" s="225"/>
      <c r="HA17" s="225"/>
      <c r="HB17" s="225"/>
      <c r="HC17" s="225"/>
      <c r="HD17" s="225"/>
      <c r="HE17" s="225"/>
      <c r="HF17" s="225"/>
      <c r="HG17" s="225"/>
      <c r="HH17" s="225"/>
      <c r="HI17" s="225"/>
      <c r="HJ17" s="225"/>
      <c r="HK17" s="225"/>
      <c r="HL17" s="225"/>
      <c r="HM17" s="225"/>
      <c r="HN17" s="225"/>
      <c r="HO17" s="225"/>
      <c r="HP17" s="225"/>
      <c r="HQ17" s="225"/>
      <c r="HR17" s="225"/>
      <c r="HS17" s="225"/>
      <c r="HT17" s="225"/>
      <c r="HU17" s="225"/>
      <c r="HV17" s="225"/>
      <c r="HW17" s="225"/>
      <c r="HX17" s="225"/>
      <c r="HY17" s="225"/>
      <c r="HZ17" s="225"/>
      <c r="IA17" s="225"/>
      <c r="IB17" s="225"/>
      <c r="IC17" s="225"/>
      <c r="ID17" s="225"/>
      <c r="IE17" s="225"/>
      <c r="IF17" s="225"/>
      <c r="IG17" s="225"/>
      <c r="IH17" s="225"/>
      <c r="II17" s="225"/>
      <c r="IJ17" s="225"/>
      <c r="IK17" s="225"/>
      <c r="IL17" s="225"/>
      <c r="IM17" s="225"/>
      <c r="IN17" s="225"/>
      <c r="IO17" s="225"/>
      <c r="IP17" s="225"/>
      <c r="IQ17" s="225"/>
      <c r="IR17" s="225"/>
      <c r="IS17" s="225"/>
      <c r="IT17" s="225"/>
    </row>
    <row r="18" spans="1:254" s="224" customFormat="1" ht="23.1" customHeight="1">
      <c r="A18" s="184" t="s">
        <v>78</v>
      </c>
      <c r="B18" s="185">
        <v>89</v>
      </c>
      <c r="C18" s="184"/>
      <c r="D18" s="185"/>
      <c r="E18" s="225"/>
      <c r="F18" s="225"/>
      <c r="G18" s="225"/>
      <c r="H18" s="225"/>
      <c r="I18" s="225"/>
      <c r="J18" s="225"/>
      <c r="K18" s="225"/>
      <c r="L18" s="225"/>
      <c r="M18" s="225"/>
      <c r="N18" s="225"/>
      <c r="O18" s="225"/>
      <c r="P18" s="225"/>
      <c r="Q18" s="225"/>
      <c r="R18" s="225"/>
      <c r="S18" s="225"/>
      <c r="T18" s="225"/>
      <c r="U18" s="225"/>
      <c r="V18" s="225"/>
      <c r="W18" s="225"/>
      <c r="X18" s="225"/>
      <c r="Y18" s="225"/>
      <c r="Z18" s="225"/>
      <c r="AA18" s="225"/>
      <c r="AB18" s="225"/>
      <c r="AC18" s="225"/>
      <c r="AD18" s="225"/>
      <c r="AE18" s="225"/>
      <c r="AF18" s="225"/>
      <c r="AG18" s="225"/>
      <c r="AH18" s="225"/>
      <c r="AI18" s="225"/>
      <c r="AJ18" s="225"/>
      <c r="AK18" s="225"/>
      <c r="AL18" s="225"/>
      <c r="AM18" s="225"/>
      <c r="AN18" s="225"/>
      <c r="AO18" s="225"/>
      <c r="AP18" s="225"/>
      <c r="AQ18" s="225"/>
      <c r="AR18" s="225"/>
      <c r="AS18" s="225"/>
      <c r="AT18" s="225"/>
      <c r="AU18" s="225"/>
      <c r="AV18" s="225"/>
      <c r="AW18" s="225"/>
      <c r="AX18" s="225"/>
      <c r="AY18" s="225"/>
      <c r="AZ18" s="225"/>
      <c r="BA18" s="225"/>
      <c r="BB18" s="225"/>
      <c r="BC18" s="225"/>
      <c r="BD18" s="225"/>
      <c r="BE18" s="225"/>
      <c r="BF18" s="225"/>
      <c r="BG18" s="225"/>
      <c r="BH18" s="225"/>
      <c r="BI18" s="225"/>
      <c r="BJ18" s="225"/>
      <c r="BK18" s="225"/>
      <c r="BL18" s="225"/>
      <c r="BM18" s="225"/>
      <c r="BN18" s="225"/>
      <c r="BO18" s="225"/>
      <c r="BP18" s="225"/>
      <c r="BQ18" s="225"/>
      <c r="BR18" s="225"/>
      <c r="BS18" s="225"/>
      <c r="BT18" s="225"/>
      <c r="BU18" s="225"/>
      <c r="BV18" s="225"/>
      <c r="BW18" s="225"/>
      <c r="BX18" s="225"/>
      <c r="BY18" s="225"/>
      <c r="BZ18" s="225"/>
      <c r="CA18" s="225"/>
      <c r="CB18" s="225"/>
      <c r="CC18" s="225"/>
      <c r="CD18" s="225"/>
      <c r="CE18" s="225"/>
      <c r="CF18" s="225"/>
      <c r="CG18" s="225"/>
      <c r="CH18" s="225"/>
      <c r="CI18" s="225"/>
      <c r="CJ18" s="225"/>
      <c r="CK18" s="225"/>
      <c r="CL18" s="225"/>
      <c r="CM18" s="225"/>
      <c r="CN18" s="225"/>
      <c r="CO18" s="225"/>
      <c r="CP18" s="225"/>
      <c r="CQ18" s="225"/>
      <c r="CR18" s="225"/>
      <c r="CS18" s="225"/>
      <c r="CT18" s="225"/>
      <c r="CU18" s="225"/>
      <c r="CV18" s="225"/>
      <c r="CW18" s="225"/>
      <c r="CX18" s="225"/>
      <c r="CY18" s="225"/>
      <c r="CZ18" s="225"/>
      <c r="DA18" s="225"/>
      <c r="DB18" s="225"/>
      <c r="DC18" s="225"/>
      <c r="DD18" s="225"/>
      <c r="DE18" s="225"/>
      <c r="DF18" s="225"/>
      <c r="DG18" s="225"/>
      <c r="DH18" s="225"/>
      <c r="DI18" s="225"/>
      <c r="DJ18" s="225"/>
      <c r="DK18" s="225"/>
      <c r="DL18" s="225"/>
      <c r="DM18" s="225"/>
      <c r="DN18" s="225"/>
      <c r="DO18" s="225"/>
      <c r="DP18" s="225"/>
      <c r="DQ18" s="225"/>
      <c r="DR18" s="225"/>
      <c r="DS18" s="225"/>
      <c r="DT18" s="225"/>
      <c r="DU18" s="225"/>
      <c r="DV18" s="225"/>
      <c r="DW18" s="225"/>
      <c r="DX18" s="225"/>
      <c r="DY18" s="225"/>
      <c r="DZ18" s="225"/>
      <c r="EA18" s="225"/>
      <c r="EB18" s="225"/>
      <c r="EC18" s="225"/>
      <c r="ED18" s="225"/>
      <c r="EE18" s="225"/>
      <c r="EF18" s="225"/>
      <c r="EG18" s="225"/>
      <c r="EH18" s="225"/>
      <c r="EI18" s="225"/>
      <c r="EJ18" s="225"/>
      <c r="EK18" s="225"/>
      <c r="EL18" s="225"/>
      <c r="EM18" s="225"/>
      <c r="EN18" s="225"/>
      <c r="EO18" s="225"/>
      <c r="EP18" s="225"/>
      <c r="EQ18" s="225"/>
      <c r="ER18" s="225"/>
      <c r="ES18" s="225"/>
      <c r="ET18" s="225"/>
      <c r="EU18" s="225"/>
      <c r="EV18" s="225"/>
      <c r="EW18" s="225"/>
      <c r="EX18" s="225"/>
      <c r="EY18" s="225"/>
      <c r="EZ18" s="225"/>
      <c r="FA18" s="225"/>
      <c r="FB18" s="225"/>
      <c r="FC18" s="225"/>
      <c r="FD18" s="225"/>
      <c r="FE18" s="225"/>
      <c r="FF18" s="225"/>
      <c r="FG18" s="225"/>
      <c r="FH18" s="225"/>
      <c r="FI18" s="225"/>
      <c r="FJ18" s="225"/>
      <c r="FK18" s="225"/>
      <c r="FL18" s="225"/>
      <c r="FM18" s="225"/>
      <c r="FN18" s="225"/>
      <c r="FO18" s="225"/>
      <c r="FP18" s="225"/>
      <c r="FQ18" s="225"/>
      <c r="FR18" s="225"/>
      <c r="FS18" s="225"/>
      <c r="FT18" s="225"/>
      <c r="FU18" s="225"/>
      <c r="FV18" s="225"/>
      <c r="FW18" s="225"/>
      <c r="FX18" s="225"/>
      <c r="FY18" s="225"/>
      <c r="FZ18" s="225"/>
      <c r="GA18" s="225"/>
      <c r="GB18" s="225"/>
      <c r="GC18" s="225"/>
      <c r="GD18" s="225"/>
      <c r="GE18" s="225"/>
      <c r="GF18" s="225"/>
      <c r="GG18" s="225"/>
      <c r="GH18" s="225"/>
      <c r="GI18" s="225"/>
      <c r="GJ18" s="225"/>
      <c r="GK18" s="225"/>
      <c r="GL18" s="225"/>
      <c r="GM18" s="225"/>
      <c r="GN18" s="225"/>
      <c r="GO18" s="225"/>
      <c r="GP18" s="225"/>
      <c r="GQ18" s="225"/>
      <c r="GR18" s="225"/>
      <c r="GS18" s="225"/>
      <c r="GT18" s="225"/>
      <c r="GU18" s="225"/>
      <c r="GV18" s="225"/>
      <c r="GW18" s="225"/>
      <c r="GX18" s="225"/>
      <c r="GY18" s="225"/>
      <c r="GZ18" s="225"/>
      <c r="HA18" s="225"/>
      <c r="HB18" s="225"/>
      <c r="HC18" s="225"/>
      <c r="HD18" s="225"/>
      <c r="HE18" s="225"/>
      <c r="HF18" s="225"/>
      <c r="HG18" s="225"/>
      <c r="HH18" s="225"/>
      <c r="HI18" s="225"/>
      <c r="HJ18" s="225"/>
      <c r="HK18" s="225"/>
      <c r="HL18" s="225"/>
      <c r="HM18" s="225"/>
      <c r="HN18" s="225"/>
      <c r="HO18" s="225"/>
      <c r="HP18" s="225"/>
      <c r="HQ18" s="225"/>
      <c r="HR18" s="225"/>
      <c r="HS18" s="225"/>
      <c r="HT18" s="225"/>
      <c r="HU18" s="225"/>
      <c r="HV18" s="225"/>
      <c r="HW18" s="225"/>
      <c r="HX18" s="225"/>
      <c r="HY18" s="225"/>
      <c r="HZ18" s="225"/>
      <c r="IA18" s="225"/>
      <c r="IB18" s="225"/>
      <c r="IC18" s="225"/>
      <c r="ID18" s="225"/>
      <c r="IE18" s="225"/>
      <c r="IF18" s="225"/>
      <c r="IG18" s="225"/>
      <c r="IH18" s="225"/>
      <c r="II18" s="225"/>
      <c r="IJ18" s="225"/>
      <c r="IK18" s="225"/>
      <c r="IL18" s="225"/>
      <c r="IM18" s="225"/>
      <c r="IN18" s="225"/>
      <c r="IO18" s="225"/>
      <c r="IP18" s="225"/>
      <c r="IQ18" s="225"/>
      <c r="IR18" s="225"/>
      <c r="IS18" s="225"/>
      <c r="IT18" s="225"/>
    </row>
    <row r="19" spans="1:254" s="224" customFormat="1" ht="23.1" customHeight="1">
      <c r="A19" s="184" t="s">
        <v>79</v>
      </c>
      <c r="B19" s="185">
        <v>4732</v>
      </c>
      <c r="C19" s="184"/>
      <c r="D19" s="185"/>
      <c r="E19" s="225"/>
      <c r="F19" s="225"/>
      <c r="G19" s="225"/>
      <c r="H19" s="225"/>
      <c r="I19" s="225"/>
      <c r="J19" s="225"/>
      <c r="K19" s="225"/>
      <c r="L19" s="225"/>
      <c r="M19" s="225"/>
      <c r="N19" s="225"/>
      <c r="O19" s="225"/>
      <c r="P19" s="225"/>
      <c r="Q19" s="225"/>
      <c r="R19" s="225"/>
      <c r="S19" s="225"/>
      <c r="T19" s="225"/>
      <c r="U19" s="225"/>
      <c r="V19" s="225"/>
      <c r="W19" s="225"/>
      <c r="X19" s="225"/>
      <c r="Y19" s="225"/>
      <c r="Z19" s="225"/>
      <c r="AA19" s="225"/>
      <c r="AB19" s="225"/>
      <c r="AC19" s="225"/>
      <c r="AD19" s="225"/>
      <c r="AE19" s="225"/>
      <c r="AF19" s="225"/>
      <c r="AG19" s="225"/>
      <c r="AH19" s="225"/>
      <c r="AI19" s="225"/>
      <c r="AJ19" s="225"/>
      <c r="AK19" s="225"/>
      <c r="AL19" s="225"/>
      <c r="AM19" s="225"/>
      <c r="AN19" s="225"/>
      <c r="AO19" s="225"/>
      <c r="AP19" s="225"/>
      <c r="AQ19" s="225"/>
      <c r="AR19" s="225"/>
      <c r="AS19" s="225"/>
      <c r="AT19" s="225"/>
      <c r="AU19" s="225"/>
      <c r="AV19" s="225"/>
      <c r="AW19" s="225"/>
      <c r="AX19" s="225"/>
      <c r="AY19" s="225"/>
      <c r="AZ19" s="225"/>
      <c r="BA19" s="225"/>
      <c r="BB19" s="225"/>
      <c r="BC19" s="225"/>
      <c r="BD19" s="225"/>
      <c r="BE19" s="225"/>
      <c r="BF19" s="225"/>
      <c r="BG19" s="225"/>
      <c r="BH19" s="225"/>
      <c r="BI19" s="225"/>
      <c r="BJ19" s="225"/>
      <c r="BK19" s="225"/>
      <c r="BL19" s="225"/>
      <c r="BM19" s="225"/>
      <c r="BN19" s="225"/>
      <c r="BO19" s="225"/>
      <c r="BP19" s="225"/>
      <c r="BQ19" s="225"/>
      <c r="BR19" s="225"/>
      <c r="BS19" s="225"/>
      <c r="BT19" s="225"/>
      <c r="BU19" s="225"/>
      <c r="BV19" s="225"/>
      <c r="BW19" s="225"/>
      <c r="BX19" s="225"/>
      <c r="BY19" s="225"/>
      <c r="BZ19" s="225"/>
      <c r="CA19" s="225"/>
      <c r="CB19" s="225"/>
      <c r="CC19" s="225"/>
      <c r="CD19" s="225"/>
      <c r="CE19" s="225"/>
      <c r="CF19" s="225"/>
      <c r="CG19" s="225"/>
      <c r="CH19" s="225"/>
      <c r="CI19" s="225"/>
      <c r="CJ19" s="225"/>
      <c r="CK19" s="225"/>
      <c r="CL19" s="225"/>
      <c r="CM19" s="225"/>
      <c r="CN19" s="225"/>
      <c r="CO19" s="225"/>
      <c r="CP19" s="225"/>
      <c r="CQ19" s="225"/>
      <c r="CR19" s="225"/>
      <c r="CS19" s="225"/>
      <c r="CT19" s="225"/>
      <c r="CU19" s="225"/>
      <c r="CV19" s="225"/>
      <c r="CW19" s="225"/>
      <c r="CX19" s="225"/>
      <c r="CY19" s="225"/>
      <c r="CZ19" s="225"/>
      <c r="DA19" s="225"/>
      <c r="DB19" s="225"/>
      <c r="DC19" s="225"/>
      <c r="DD19" s="225"/>
      <c r="DE19" s="225"/>
      <c r="DF19" s="225"/>
      <c r="DG19" s="225"/>
      <c r="DH19" s="225"/>
      <c r="DI19" s="225"/>
      <c r="DJ19" s="225"/>
      <c r="DK19" s="225"/>
      <c r="DL19" s="225"/>
      <c r="DM19" s="225"/>
      <c r="DN19" s="225"/>
      <c r="DO19" s="225"/>
      <c r="DP19" s="225"/>
      <c r="DQ19" s="225"/>
      <c r="DR19" s="225"/>
      <c r="DS19" s="225"/>
      <c r="DT19" s="225"/>
      <c r="DU19" s="225"/>
      <c r="DV19" s="225"/>
      <c r="DW19" s="225"/>
      <c r="DX19" s="225"/>
      <c r="DY19" s="225"/>
      <c r="DZ19" s="225"/>
      <c r="EA19" s="225"/>
      <c r="EB19" s="225"/>
      <c r="EC19" s="225"/>
      <c r="ED19" s="225"/>
      <c r="EE19" s="225"/>
      <c r="EF19" s="225"/>
      <c r="EG19" s="225"/>
      <c r="EH19" s="225"/>
      <c r="EI19" s="225"/>
      <c r="EJ19" s="225"/>
      <c r="EK19" s="225"/>
      <c r="EL19" s="225"/>
      <c r="EM19" s="225"/>
      <c r="EN19" s="225"/>
      <c r="EO19" s="225"/>
      <c r="EP19" s="225"/>
      <c r="EQ19" s="225"/>
      <c r="ER19" s="225"/>
      <c r="ES19" s="225"/>
      <c r="ET19" s="225"/>
      <c r="EU19" s="225"/>
      <c r="EV19" s="225"/>
      <c r="EW19" s="225"/>
      <c r="EX19" s="225"/>
      <c r="EY19" s="225"/>
      <c r="EZ19" s="225"/>
      <c r="FA19" s="225"/>
      <c r="FB19" s="225"/>
      <c r="FC19" s="225"/>
      <c r="FD19" s="225"/>
      <c r="FE19" s="225"/>
      <c r="FF19" s="225"/>
      <c r="FG19" s="225"/>
      <c r="FH19" s="225"/>
      <c r="FI19" s="225"/>
      <c r="FJ19" s="225"/>
      <c r="FK19" s="225"/>
      <c r="FL19" s="225"/>
      <c r="FM19" s="225"/>
      <c r="FN19" s="225"/>
      <c r="FO19" s="225"/>
      <c r="FP19" s="225"/>
      <c r="FQ19" s="225"/>
      <c r="FR19" s="225"/>
      <c r="FS19" s="225"/>
      <c r="FT19" s="225"/>
      <c r="FU19" s="225"/>
      <c r="FV19" s="225"/>
      <c r="FW19" s="225"/>
      <c r="FX19" s="225"/>
      <c r="FY19" s="225"/>
      <c r="FZ19" s="225"/>
      <c r="GA19" s="225"/>
      <c r="GB19" s="225"/>
      <c r="GC19" s="225"/>
      <c r="GD19" s="225"/>
      <c r="GE19" s="225"/>
      <c r="GF19" s="225"/>
      <c r="GG19" s="225"/>
      <c r="GH19" s="225"/>
      <c r="GI19" s="225"/>
      <c r="GJ19" s="225"/>
      <c r="GK19" s="225"/>
      <c r="GL19" s="225"/>
      <c r="GM19" s="225"/>
      <c r="GN19" s="225"/>
      <c r="GO19" s="225"/>
      <c r="GP19" s="225"/>
      <c r="GQ19" s="225"/>
      <c r="GR19" s="225"/>
      <c r="GS19" s="225"/>
      <c r="GT19" s="225"/>
      <c r="GU19" s="225"/>
      <c r="GV19" s="225"/>
      <c r="GW19" s="225"/>
      <c r="GX19" s="225"/>
      <c r="GY19" s="225"/>
      <c r="GZ19" s="225"/>
      <c r="HA19" s="225"/>
      <c r="HB19" s="225"/>
      <c r="HC19" s="225"/>
      <c r="HD19" s="225"/>
      <c r="HE19" s="225"/>
      <c r="HF19" s="225"/>
      <c r="HG19" s="225"/>
      <c r="HH19" s="225"/>
      <c r="HI19" s="225"/>
      <c r="HJ19" s="225"/>
      <c r="HK19" s="225"/>
      <c r="HL19" s="225"/>
      <c r="HM19" s="225"/>
      <c r="HN19" s="225"/>
      <c r="HO19" s="225"/>
      <c r="HP19" s="225"/>
      <c r="HQ19" s="225"/>
      <c r="HR19" s="225"/>
      <c r="HS19" s="225"/>
      <c r="HT19" s="225"/>
      <c r="HU19" s="225"/>
      <c r="HV19" s="225"/>
      <c r="HW19" s="225"/>
      <c r="HX19" s="225"/>
      <c r="HY19" s="225"/>
      <c r="HZ19" s="225"/>
      <c r="IA19" s="225"/>
      <c r="IB19" s="225"/>
      <c r="IC19" s="225"/>
      <c r="ID19" s="225"/>
      <c r="IE19" s="225"/>
      <c r="IF19" s="225"/>
      <c r="IG19" s="225"/>
      <c r="IH19" s="225"/>
      <c r="II19" s="225"/>
      <c r="IJ19" s="225"/>
      <c r="IK19" s="225"/>
      <c r="IL19" s="225"/>
      <c r="IM19" s="225"/>
      <c r="IN19" s="225"/>
      <c r="IO19" s="225"/>
      <c r="IP19" s="225"/>
      <c r="IQ19" s="225"/>
      <c r="IR19" s="225"/>
      <c r="IS19" s="225"/>
      <c r="IT19" s="225"/>
    </row>
    <row r="20" spans="1:254" s="224" customFormat="1" ht="23.1" customHeight="1">
      <c r="A20" s="184" t="s">
        <v>80</v>
      </c>
      <c r="B20" s="185">
        <v>3360</v>
      </c>
      <c r="C20" s="184"/>
      <c r="D20" s="185"/>
      <c r="E20" s="225"/>
      <c r="F20" s="225"/>
      <c r="G20" s="225"/>
      <c r="H20" s="225"/>
      <c r="I20" s="225"/>
      <c r="J20" s="225"/>
      <c r="K20" s="225"/>
      <c r="L20" s="225"/>
      <c r="M20" s="225"/>
      <c r="N20" s="225"/>
      <c r="O20" s="225"/>
      <c r="P20" s="225"/>
      <c r="Q20" s="225"/>
      <c r="R20" s="225"/>
      <c r="S20" s="225"/>
      <c r="T20" s="225"/>
      <c r="U20" s="225"/>
      <c r="V20" s="225"/>
      <c r="W20" s="225"/>
      <c r="X20" s="225"/>
      <c r="Y20" s="225"/>
      <c r="Z20" s="225"/>
      <c r="AA20" s="225"/>
      <c r="AB20" s="225"/>
      <c r="AC20" s="225"/>
      <c r="AD20" s="225"/>
      <c r="AE20" s="225"/>
      <c r="AF20" s="225"/>
      <c r="AG20" s="225"/>
      <c r="AH20" s="225"/>
      <c r="AI20" s="225"/>
      <c r="AJ20" s="225"/>
      <c r="AK20" s="225"/>
      <c r="AL20" s="225"/>
      <c r="AM20" s="225"/>
      <c r="AN20" s="225"/>
      <c r="AO20" s="225"/>
      <c r="AP20" s="225"/>
      <c r="AQ20" s="225"/>
      <c r="AR20" s="225"/>
      <c r="AS20" s="225"/>
      <c r="AT20" s="225"/>
      <c r="AU20" s="225"/>
      <c r="AV20" s="225"/>
      <c r="AW20" s="225"/>
      <c r="AX20" s="225"/>
      <c r="AY20" s="225"/>
      <c r="AZ20" s="225"/>
      <c r="BA20" s="225"/>
      <c r="BB20" s="225"/>
      <c r="BC20" s="225"/>
      <c r="BD20" s="225"/>
      <c r="BE20" s="225"/>
      <c r="BF20" s="225"/>
      <c r="BG20" s="225"/>
      <c r="BH20" s="225"/>
      <c r="BI20" s="225"/>
      <c r="BJ20" s="225"/>
      <c r="BK20" s="225"/>
      <c r="BL20" s="225"/>
      <c r="BM20" s="225"/>
      <c r="BN20" s="225"/>
      <c r="BO20" s="225"/>
      <c r="BP20" s="225"/>
      <c r="BQ20" s="225"/>
      <c r="BR20" s="225"/>
      <c r="BS20" s="225"/>
      <c r="BT20" s="225"/>
      <c r="BU20" s="225"/>
      <c r="BV20" s="225"/>
      <c r="BW20" s="225"/>
      <c r="BX20" s="225"/>
      <c r="BY20" s="225"/>
      <c r="BZ20" s="225"/>
      <c r="CA20" s="225"/>
      <c r="CB20" s="225"/>
      <c r="CC20" s="225"/>
      <c r="CD20" s="225"/>
      <c r="CE20" s="225"/>
      <c r="CF20" s="225"/>
      <c r="CG20" s="225"/>
      <c r="CH20" s="225"/>
      <c r="CI20" s="225"/>
      <c r="CJ20" s="225"/>
      <c r="CK20" s="225"/>
      <c r="CL20" s="225"/>
      <c r="CM20" s="225"/>
      <c r="CN20" s="225"/>
      <c r="CO20" s="225"/>
      <c r="CP20" s="225"/>
      <c r="CQ20" s="225"/>
      <c r="CR20" s="225"/>
      <c r="CS20" s="225"/>
      <c r="CT20" s="225"/>
      <c r="CU20" s="225"/>
      <c r="CV20" s="225"/>
      <c r="CW20" s="225"/>
      <c r="CX20" s="225"/>
      <c r="CY20" s="225"/>
      <c r="CZ20" s="225"/>
      <c r="DA20" s="225"/>
      <c r="DB20" s="225"/>
      <c r="DC20" s="225"/>
      <c r="DD20" s="225"/>
      <c r="DE20" s="225"/>
      <c r="DF20" s="225"/>
      <c r="DG20" s="225"/>
      <c r="DH20" s="225"/>
      <c r="DI20" s="225"/>
      <c r="DJ20" s="225"/>
      <c r="DK20" s="225"/>
      <c r="DL20" s="225"/>
      <c r="DM20" s="225"/>
      <c r="DN20" s="225"/>
      <c r="DO20" s="225"/>
      <c r="DP20" s="225"/>
      <c r="DQ20" s="225"/>
      <c r="DR20" s="225"/>
      <c r="DS20" s="225"/>
      <c r="DT20" s="225"/>
      <c r="DU20" s="225"/>
      <c r="DV20" s="225"/>
      <c r="DW20" s="225"/>
      <c r="DX20" s="225"/>
      <c r="DY20" s="225"/>
      <c r="DZ20" s="225"/>
      <c r="EA20" s="225"/>
      <c r="EB20" s="225"/>
      <c r="EC20" s="225"/>
      <c r="ED20" s="225"/>
      <c r="EE20" s="225"/>
      <c r="EF20" s="225"/>
      <c r="EG20" s="225"/>
      <c r="EH20" s="225"/>
      <c r="EI20" s="225"/>
      <c r="EJ20" s="225"/>
      <c r="EK20" s="225"/>
      <c r="EL20" s="225"/>
      <c r="EM20" s="225"/>
      <c r="EN20" s="225"/>
      <c r="EO20" s="225"/>
      <c r="EP20" s="225"/>
      <c r="EQ20" s="225"/>
      <c r="ER20" s="225"/>
      <c r="ES20" s="225"/>
      <c r="ET20" s="225"/>
      <c r="EU20" s="225"/>
      <c r="EV20" s="225"/>
      <c r="EW20" s="225"/>
      <c r="EX20" s="225"/>
      <c r="EY20" s="225"/>
      <c r="EZ20" s="225"/>
      <c r="FA20" s="225"/>
      <c r="FB20" s="225"/>
      <c r="FC20" s="225"/>
      <c r="FD20" s="225"/>
      <c r="FE20" s="225"/>
      <c r="FF20" s="225"/>
      <c r="FG20" s="225"/>
      <c r="FH20" s="225"/>
      <c r="FI20" s="225"/>
      <c r="FJ20" s="225"/>
      <c r="FK20" s="225"/>
      <c r="FL20" s="225"/>
      <c r="FM20" s="225"/>
      <c r="FN20" s="225"/>
      <c r="FO20" s="225"/>
      <c r="FP20" s="225"/>
      <c r="FQ20" s="225"/>
      <c r="FR20" s="225"/>
      <c r="FS20" s="225"/>
      <c r="FT20" s="225"/>
      <c r="FU20" s="225"/>
      <c r="FV20" s="225"/>
      <c r="FW20" s="225"/>
      <c r="FX20" s="225"/>
      <c r="FY20" s="225"/>
      <c r="FZ20" s="225"/>
      <c r="GA20" s="225"/>
      <c r="GB20" s="225"/>
      <c r="GC20" s="225"/>
      <c r="GD20" s="225"/>
      <c r="GE20" s="225"/>
      <c r="GF20" s="225"/>
      <c r="GG20" s="225"/>
      <c r="GH20" s="225"/>
      <c r="GI20" s="225"/>
      <c r="GJ20" s="225"/>
      <c r="GK20" s="225"/>
      <c r="GL20" s="225"/>
      <c r="GM20" s="225"/>
      <c r="GN20" s="225"/>
      <c r="GO20" s="225"/>
      <c r="GP20" s="225"/>
      <c r="GQ20" s="225"/>
      <c r="GR20" s="225"/>
      <c r="GS20" s="225"/>
      <c r="GT20" s="225"/>
      <c r="GU20" s="225"/>
      <c r="GV20" s="225"/>
      <c r="GW20" s="225"/>
      <c r="GX20" s="225"/>
      <c r="GY20" s="225"/>
      <c r="GZ20" s="225"/>
      <c r="HA20" s="225"/>
      <c r="HB20" s="225"/>
      <c r="HC20" s="225"/>
      <c r="HD20" s="225"/>
      <c r="HE20" s="225"/>
      <c r="HF20" s="225"/>
      <c r="HG20" s="225"/>
      <c r="HH20" s="225"/>
      <c r="HI20" s="225"/>
      <c r="HJ20" s="225"/>
      <c r="HK20" s="225"/>
      <c r="HL20" s="225"/>
      <c r="HM20" s="225"/>
      <c r="HN20" s="225"/>
      <c r="HO20" s="225"/>
      <c r="HP20" s="225"/>
      <c r="HQ20" s="225"/>
      <c r="HR20" s="225"/>
      <c r="HS20" s="225"/>
      <c r="HT20" s="225"/>
      <c r="HU20" s="225"/>
      <c r="HV20" s="225"/>
      <c r="HW20" s="225"/>
      <c r="HX20" s="225"/>
      <c r="HY20" s="225"/>
      <c r="HZ20" s="225"/>
      <c r="IA20" s="225"/>
      <c r="IB20" s="225"/>
      <c r="IC20" s="225"/>
      <c r="ID20" s="225"/>
      <c r="IE20" s="225"/>
      <c r="IF20" s="225"/>
      <c r="IG20" s="225"/>
      <c r="IH20" s="225"/>
      <c r="II20" s="225"/>
      <c r="IJ20" s="225"/>
      <c r="IK20" s="225"/>
      <c r="IL20" s="225"/>
      <c r="IM20" s="225"/>
      <c r="IN20" s="225"/>
      <c r="IO20" s="225"/>
      <c r="IP20" s="225"/>
      <c r="IQ20" s="225"/>
      <c r="IR20" s="225"/>
      <c r="IS20" s="225"/>
      <c r="IT20" s="225"/>
    </row>
    <row r="21" spans="1:254" s="224" customFormat="1" ht="23.1" customHeight="1">
      <c r="A21" s="184" t="s">
        <v>81</v>
      </c>
      <c r="B21" s="185">
        <v>21353</v>
      </c>
      <c r="C21" s="184"/>
      <c r="D21" s="185"/>
      <c r="E21" s="225"/>
      <c r="F21" s="225"/>
      <c r="G21" s="225"/>
      <c r="H21" s="225"/>
      <c r="I21" s="225"/>
      <c r="J21" s="225"/>
      <c r="K21" s="225"/>
      <c r="L21" s="225"/>
      <c r="M21" s="225"/>
      <c r="N21" s="225"/>
      <c r="O21" s="225"/>
      <c r="P21" s="225"/>
      <c r="Q21" s="225"/>
      <c r="R21" s="225"/>
      <c r="S21" s="225"/>
      <c r="T21" s="225"/>
      <c r="U21" s="225"/>
      <c r="V21" s="225"/>
      <c r="W21" s="225"/>
      <c r="X21" s="225"/>
      <c r="Y21" s="225"/>
      <c r="Z21" s="225"/>
      <c r="AA21" s="225"/>
      <c r="AB21" s="225"/>
      <c r="AC21" s="225"/>
      <c r="AD21" s="225"/>
      <c r="AE21" s="225"/>
      <c r="AF21" s="225"/>
      <c r="AG21" s="225"/>
      <c r="AH21" s="225"/>
      <c r="AI21" s="225"/>
      <c r="AJ21" s="225"/>
      <c r="AK21" s="225"/>
      <c r="AL21" s="225"/>
      <c r="AM21" s="225"/>
      <c r="AN21" s="225"/>
      <c r="AO21" s="225"/>
      <c r="AP21" s="225"/>
      <c r="AQ21" s="225"/>
      <c r="AR21" s="225"/>
      <c r="AS21" s="225"/>
      <c r="AT21" s="225"/>
      <c r="AU21" s="225"/>
      <c r="AV21" s="225"/>
      <c r="AW21" s="225"/>
      <c r="AX21" s="225"/>
      <c r="AY21" s="225"/>
      <c r="AZ21" s="225"/>
      <c r="BA21" s="225"/>
      <c r="BB21" s="225"/>
      <c r="BC21" s="225"/>
      <c r="BD21" s="225"/>
      <c r="BE21" s="225"/>
      <c r="BF21" s="225"/>
      <c r="BG21" s="225"/>
      <c r="BH21" s="225"/>
      <c r="BI21" s="225"/>
      <c r="BJ21" s="225"/>
      <c r="BK21" s="225"/>
      <c r="BL21" s="225"/>
      <c r="BM21" s="225"/>
      <c r="BN21" s="225"/>
      <c r="BO21" s="225"/>
      <c r="BP21" s="225"/>
      <c r="BQ21" s="225"/>
      <c r="BR21" s="225"/>
      <c r="BS21" s="225"/>
      <c r="BT21" s="225"/>
      <c r="BU21" s="225"/>
      <c r="BV21" s="225"/>
      <c r="BW21" s="225"/>
      <c r="BX21" s="225"/>
      <c r="BY21" s="225"/>
      <c r="BZ21" s="225"/>
      <c r="CA21" s="225"/>
      <c r="CB21" s="225"/>
      <c r="CC21" s="225"/>
      <c r="CD21" s="225"/>
      <c r="CE21" s="225"/>
      <c r="CF21" s="225"/>
      <c r="CG21" s="225"/>
      <c r="CH21" s="225"/>
      <c r="CI21" s="225"/>
      <c r="CJ21" s="225"/>
      <c r="CK21" s="225"/>
      <c r="CL21" s="225"/>
      <c r="CM21" s="225"/>
      <c r="CN21" s="225"/>
      <c r="CO21" s="225"/>
      <c r="CP21" s="225"/>
      <c r="CQ21" s="225"/>
      <c r="CR21" s="225"/>
      <c r="CS21" s="225"/>
      <c r="CT21" s="225"/>
      <c r="CU21" s="225"/>
      <c r="CV21" s="225"/>
      <c r="CW21" s="225"/>
      <c r="CX21" s="225"/>
      <c r="CY21" s="225"/>
      <c r="CZ21" s="225"/>
      <c r="DA21" s="225"/>
      <c r="DB21" s="225"/>
      <c r="DC21" s="225"/>
      <c r="DD21" s="225"/>
      <c r="DE21" s="225"/>
      <c r="DF21" s="225"/>
      <c r="DG21" s="225"/>
      <c r="DH21" s="225"/>
      <c r="DI21" s="225"/>
      <c r="DJ21" s="225"/>
      <c r="DK21" s="225"/>
      <c r="DL21" s="225"/>
      <c r="DM21" s="225"/>
      <c r="DN21" s="225"/>
      <c r="DO21" s="225"/>
      <c r="DP21" s="225"/>
      <c r="DQ21" s="225"/>
      <c r="DR21" s="225"/>
      <c r="DS21" s="225"/>
      <c r="DT21" s="225"/>
      <c r="DU21" s="225"/>
      <c r="DV21" s="225"/>
      <c r="DW21" s="225"/>
      <c r="DX21" s="225"/>
      <c r="DY21" s="225"/>
      <c r="DZ21" s="225"/>
      <c r="EA21" s="225"/>
      <c r="EB21" s="225"/>
      <c r="EC21" s="225"/>
      <c r="ED21" s="225"/>
      <c r="EE21" s="225"/>
      <c r="EF21" s="225"/>
      <c r="EG21" s="225"/>
      <c r="EH21" s="225"/>
      <c r="EI21" s="225"/>
      <c r="EJ21" s="225"/>
      <c r="EK21" s="225"/>
      <c r="EL21" s="225"/>
      <c r="EM21" s="225"/>
      <c r="EN21" s="225"/>
      <c r="EO21" s="225"/>
      <c r="EP21" s="225"/>
      <c r="EQ21" s="225"/>
      <c r="ER21" s="225"/>
      <c r="ES21" s="225"/>
      <c r="ET21" s="225"/>
      <c r="EU21" s="225"/>
      <c r="EV21" s="225"/>
      <c r="EW21" s="225"/>
      <c r="EX21" s="225"/>
      <c r="EY21" s="225"/>
      <c r="EZ21" s="225"/>
      <c r="FA21" s="225"/>
      <c r="FB21" s="225"/>
      <c r="FC21" s="225"/>
      <c r="FD21" s="225"/>
      <c r="FE21" s="225"/>
      <c r="FF21" s="225"/>
      <c r="FG21" s="225"/>
      <c r="FH21" s="225"/>
      <c r="FI21" s="225"/>
      <c r="FJ21" s="225"/>
      <c r="FK21" s="225"/>
      <c r="FL21" s="225"/>
      <c r="FM21" s="225"/>
      <c r="FN21" s="225"/>
      <c r="FO21" s="225"/>
      <c r="FP21" s="225"/>
      <c r="FQ21" s="225"/>
      <c r="FR21" s="225"/>
      <c r="FS21" s="225"/>
      <c r="FT21" s="225"/>
      <c r="FU21" s="225"/>
      <c r="FV21" s="225"/>
      <c r="FW21" s="225"/>
      <c r="FX21" s="225"/>
      <c r="FY21" s="225"/>
      <c r="FZ21" s="225"/>
      <c r="GA21" s="225"/>
      <c r="GB21" s="225"/>
      <c r="GC21" s="225"/>
      <c r="GD21" s="225"/>
      <c r="GE21" s="225"/>
      <c r="GF21" s="225"/>
      <c r="GG21" s="225"/>
      <c r="GH21" s="225"/>
      <c r="GI21" s="225"/>
      <c r="GJ21" s="225"/>
      <c r="GK21" s="225"/>
      <c r="GL21" s="225"/>
      <c r="GM21" s="225"/>
      <c r="GN21" s="225"/>
      <c r="GO21" s="225"/>
      <c r="GP21" s="225"/>
      <c r="GQ21" s="225"/>
      <c r="GR21" s="225"/>
      <c r="GS21" s="225"/>
      <c r="GT21" s="225"/>
      <c r="GU21" s="225"/>
      <c r="GV21" s="225"/>
      <c r="GW21" s="225"/>
      <c r="GX21" s="225"/>
      <c r="GY21" s="225"/>
      <c r="GZ21" s="225"/>
      <c r="HA21" s="225"/>
      <c r="HB21" s="225"/>
      <c r="HC21" s="225"/>
      <c r="HD21" s="225"/>
      <c r="HE21" s="225"/>
      <c r="HF21" s="225"/>
      <c r="HG21" s="225"/>
      <c r="HH21" s="225"/>
      <c r="HI21" s="225"/>
      <c r="HJ21" s="225"/>
      <c r="HK21" s="225"/>
      <c r="HL21" s="225"/>
      <c r="HM21" s="225"/>
      <c r="HN21" s="225"/>
      <c r="HO21" s="225"/>
      <c r="HP21" s="225"/>
      <c r="HQ21" s="225"/>
      <c r="HR21" s="225"/>
      <c r="HS21" s="225"/>
      <c r="HT21" s="225"/>
      <c r="HU21" s="225"/>
      <c r="HV21" s="225"/>
      <c r="HW21" s="225"/>
      <c r="HX21" s="225"/>
      <c r="HY21" s="225"/>
      <c r="HZ21" s="225"/>
      <c r="IA21" s="225"/>
      <c r="IB21" s="225"/>
      <c r="IC21" s="225"/>
      <c r="ID21" s="225"/>
      <c r="IE21" s="225"/>
      <c r="IF21" s="225"/>
      <c r="IG21" s="225"/>
      <c r="IH21" s="225"/>
      <c r="II21" s="225"/>
      <c r="IJ21" s="225"/>
      <c r="IK21" s="225"/>
      <c r="IL21" s="225"/>
      <c r="IM21" s="225"/>
      <c r="IN21" s="225"/>
      <c r="IO21" s="225"/>
      <c r="IP21" s="225"/>
      <c r="IQ21" s="225"/>
      <c r="IR21" s="225"/>
      <c r="IS21" s="225"/>
      <c r="IT21" s="225"/>
    </row>
    <row r="22" spans="1:254" s="224" customFormat="1" ht="23.1" customHeight="1">
      <c r="A22" s="184" t="s">
        <v>82</v>
      </c>
      <c r="B22" s="185">
        <v>2056</v>
      </c>
      <c r="C22" s="184"/>
      <c r="D22" s="185"/>
      <c r="E22" s="225"/>
      <c r="F22" s="225"/>
      <c r="G22" s="225"/>
      <c r="H22" s="225"/>
      <c r="I22" s="225"/>
      <c r="J22" s="225"/>
      <c r="K22" s="225"/>
      <c r="L22" s="225"/>
      <c r="M22" s="225"/>
      <c r="N22" s="225"/>
      <c r="O22" s="225"/>
      <c r="P22" s="225"/>
      <c r="Q22" s="225"/>
      <c r="R22" s="225"/>
      <c r="S22" s="225"/>
      <c r="T22" s="225"/>
      <c r="U22" s="225"/>
      <c r="V22" s="225"/>
      <c r="W22" s="225"/>
      <c r="X22" s="225"/>
      <c r="Y22" s="225"/>
      <c r="Z22" s="225"/>
      <c r="AA22" s="225"/>
      <c r="AB22" s="225"/>
      <c r="AC22" s="225"/>
      <c r="AD22" s="225"/>
      <c r="AE22" s="225"/>
      <c r="AF22" s="225"/>
      <c r="AG22" s="225"/>
      <c r="AH22" s="225"/>
      <c r="AI22" s="225"/>
      <c r="AJ22" s="225"/>
      <c r="AK22" s="225"/>
      <c r="AL22" s="225"/>
      <c r="AM22" s="225"/>
      <c r="AN22" s="225"/>
      <c r="AO22" s="225"/>
      <c r="AP22" s="225"/>
      <c r="AQ22" s="225"/>
      <c r="AR22" s="225"/>
      <c r="AS22" s="225"/>
      <c r="AT22" s="225"/>
      <c r="AU22" s="225"/>
      <c r="AV22" s="225"/>
      <c r="AW22" s="225"/>
      <c r="AX22" s="225"/>
      <c r="AY22" s="225"/>
      <c r="AZ22" s="225"/>
      <c r="BA22" s="225"/>
      <c r="BB22" s="225"/>
      <c r="BC22" s="225"/>
      <c r="BD22" s="225"/>
      <c r="BE22" s="225"/>
      <c r="BF22" s="225"/>
      <c r="BG22" s="225"/>
      <c r="BH22" s="225"/>
      <c r="BI22" s="225"/>
      <c r="BJ22" s="225"/>
      <c r="BK22" s="225"/>
      <c r="BL22" s="225"/>
      <c r="BM22" s="225"/>
      <c r="BN22" s="225"/>
      <c r="BO22" s="225"/>
      <c r="BP22" s="225"/>
      <c r="BQ22" s="225"/>
      <c r="BR22" s="225"/>
      <c r="BS22" s="225"/>
      <c r="BT22" s="225"/>
      <c r="BU22" s="225"/>
      <c r="BV22" s="225"/>
      <c r="BW22" s="225"/>
      <c r="BX22" s="225"/>
      <c r="BY22" s="225"/>
      <c r="BZ22" s="225"/>
      <c r="CA22" s="225"/>
      <c r="CB22" s="225"/>
      <c r="CC22" s="225"/>
      <c r="CD22" s="225"/>
      <c r="CE22" s="225"/>
      <c r="CF22" s="225"/>
      <c r="CG22" s="225"/>
      <c r="CH22" s="225"/>
      <c r="CI22" s="225"/>
      <c r="CJ22" s="225"/>
      <c r="CK22" s="225"/>
      <c r="CL22" s="225"/>
      <c r="CM22" s="225"/>
      <c r="CN22" s="225"/>
      <c r="CO22" s="225"/>
      <c r="CP22" s="225"/>
      <c r="CQ22" s="225"/>
      <c r="CR22" s="225"/>
      <c r="CS22" s="225"/>
      <c r="CT22" s="225"/>
      <c r="CU22" s="225"/>
      <c r="CV22" s="225"/>
      <c r="CW22" s="225"/>
      <c r="CX22" s="225"/>
      <c r="CY22" s="225"/>
      <c r="CZ22" s="225"/>
      <c r="DA22" s="225"/>
      <c r="DB22" s="225"/>
      <c r="DC22" s="225"/>
      <c r="DD22" s="225"/>
      <c r="DE22" s="225"/>
      <c r="DF22" s="225"/>
      <c r="DG22" s="225"/>
      <c r="DH22" s="225"/>
      <c r="DI22" s="225"/>
      <c r="DJ22" s="225"/>
      <c r="DK22" s="225"/>
      <c r="DL22" s="225"/>
      <c r="DM22" s="225"/>
      <c r="DN22" s="225"/>
      <c r="DO22" s="225"/>
      <c r="DP22" s="225"/>
      <c r="DQ22" s="225"/>
      <c r="DR22" s="225"/>
      <c r="DS22" s="225"/>
      <c r="DT22" s="225"/>
      <c r="DU22" s="225"/>
      <c r="DV22" s="225"/>
      <c r="DW22" s="225"/>
      <c r="DX22" s="225"/>
      <c r="DY22" s="225"/>
      <c r="DZ22" s="225"/>
      <c r="EA22" s="225"/>
      <c r="EB22" s="225"/>
      <c r="EC22" s="225"/>
      <c r="ED22" s="225"/>
      <c r="EE22" s="225"/>
      <c r="EF22" s="225"/>
      <c r="EG22" s="225"/>
      <c r="EH22" s="225"/>
      <c r="EI22" s="225"/>
      <c r="EJ22" s="225"/>
      <c r="EK22" s="225"/>
      <c r="EL22" s="225"/>
      <c r="EM22" s="225"/>
      <c r="EN22" s="225"/>
      <c r="EO22" s="225"/>
      <c r="EP22" s="225"/>
      <c r="EQ22" s="225"/>
      <c r="ER22" s="225"/>
      <c r="ES22" s="225"/>
      <c r="ET22" s="225"/>
      <c r="EU22" s="225"/>
      <c r="EV22" s="225"/>
      <c r="EW22" s="225"/>
      <c r="EX22" s="225"/>
      <c r="EY22" s="225"/>
      <c r="EZ22" s="225"/>
      <c r="FA22" s="225"/>
      <c r="FB22" s="225"/>
      <c r="FC22" s="225"/>
      <c r="FD22" s="225"/>
      <c r="FE22" s="225"/>
      <c r="FF22" s="225"/>
      <c r="FG22" s="225"/>
      <c r="FH22" s="225"/>
      <c r="FI22" s="225"/>
      <c r="FJ22" s="225"/>
      <c r="FK22" s="225"/>
      <c r="FL22" s="225"/>
      <c r="FM22" s="225"/>
      <c r="FN22" s="225"/>
      <c r="FO22" s="225"/>
      <c r="FP22" s="225"/>
      <c r="FQ22" s="225"/>
      <c r="FR22" s="225"/>
      <c r="FS22" s="225"/>
      <c r="FT22" s="225"/>
      <c r="FU22" s="225"/>
      <c r="FV22" s="225"/>
      <c r="FW22" s="225"/>
      <c r="FX22" s="225"/>
      <c r="FY22" s="225"/>
      <c r="FZ22" s="225"/>
      <c r="GA22" s="225"/>
      <c r="GB22" s="225"/>
      <c r="GC22" s="225"/>
      <c r="GD22" s="225"/>
      <c r="GE22" s="225"/>
      <c r="GF22" s="225"/>
      <c r="GG22" s="225"/>
      <c r="GH22" s="225"/>
      <c r="GI22" s="225"/>
      <c r="GJ22" s="225"/>
      <c r="GK22" s="225"/>
      <c r="GL22" s="225"/>
      <c r="GM22" s="225"/>
      <c r="GN22" s="225"/>
      <c r="GO22" s="225"/>
      <c r="GP22" s="225"/>
      <c r="GQ22" s="225"/>
      <c r="GR22" s="225"/>
      <c r="GS22" s="225"/>
      <c r="GT22" s="225"/>
      <c r="GU22" s="225"/>
      <c r="GV22" s="225"/>
      <c r="GW22" s="225"/>
      <c r="GX22" s="225"/>
      <c r="GY22" s="225"/>
      <c r="GZ22" s="225"/>
      <c r="HA22" s="225"/>
      <c r="HB22" s="225"/>
      <c r="HC22" s="225"/>
      <c r="HD22" s="225"/>
      <c r="HE22" s="225"/>
      <c r="HF22" s="225"/>
      <c r="HG22" s="225"/>
      <c r="HH22" s="225"/>
      <c r="HI22" s="225"/>
      <c r="HJ22" s="225"/>
      <c r="HK22" s="225"/>
      <c r="HL22" s="225"/>
      <c r="HM22" s="225"/>
      <c r="HN22" s="225"/>
      <c r="HO22" s="225"/>
      <c r="HP22" s="225"/>
      <c r="HQ22" s="225"/>
      <c r="HR22" s="225"/>
      <c r="HS22" s="225"/>
      <c r="HT22" s="225"/>
      <c r="HU22" s="225"/>
      <c r="HV22" s="225"/>
      <c r="HW22" s="225"/>
      <c r="HX22" s="225"/>
      <c r="HY22" s="225"/>
      <c r="HZ22" s="225"/>
      <c r="IA22" s="225"/>
      <c r="IB22" s="225"/>
      <c r="IC22" s="225"/>
      <c r="ID22" s="225"/>
      <c r="IE22" s="225"/>
      <c r="IF22" s="225"/>
      <c r="IG22" s="225"/>
      <c r="IH22" s="225"/>
      <c r="II22" s="225"/>
      <c r="IJ22" s="225"/>
      <c r="IK22" s="225"/>
      <c r="IL22" s="225"/>
      <c r="IM22" s="225"/>
      <c r="IN22" s="225"/>
      <c r="IO22" s="225"/>
      <c r="IP22" s="225"/>
      <c r="IQ22" s="225"/>
      <c r="IR22" s="225"/>
      <c r="IS22" s="225"/>
      <c r="IT22" s="225"/>
    </row>
    <row r="23" spans="1:254" s="224" customFormat="1" ht="23.1" customHeight="1">
      <c r="A23" s="184" t="s">
        <v>83</v>
      </c>
      <c r="B23" s="185">
        <v>5005</v>
      </c>
      <c r="C23" s="184"/>
      <c r="D23" s="185"/>
      <c r="E23" s="225"/>
      <c r="F23" s="225"/>
      <c r="G23" s="225"/>
      <c r="H23" s="225"/>
      <c r="I23" s="225"/>
      <c r="J23" s="225"/>
      <c r="K23" s="225"/>
      <c r="L23" s="225"/>
      <c r="M23" s="225"/>
      <c r="N23" s="225"/>
      <c r="O23" s="22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  <c r="AC23" s="225"/>
      <c r="AD23" s="225"/>
      <c r="AE23" s="225"/>
      <c r="AF23" s="225"/>
      <c r="AG23" s="225"/>
      <c r="AH23" s="225"/>
      <c r="AI23" s="225"/>
      <c r="AJ23" s="225"/>
      <c r="AK23" s="225"/>
      <c r="AL23" s="225"/>
      <c r="AM23" s="225"/>
      <c r="AN23" s="225"/>
      <c r="AO23" s="225"/>
      <c r="AP23" s="225"/>
      <c r="AQ23" s="225"/>
      <c r="AR23" s="225"/>
      <c r="AS23" s="225"/>
      <c r="AT23" s="225"/>
      <c r="AU23" s="225"/>
      <c r="AV23" s="225"/>
      <c r="AW23" s="225"/>
      <c r="AX23" s="225"/>
      <c r="AY23" s="225"/>
      <c r="AZ23" s="225"/>
      <c r="BA23" s="225"/>
      <c r="BB23" s="225"/>
      <c r="BC23" s="225"/>
      <c r="BD23" s="225"/>
      <c r="BE23" s="225"/>
      <c r="BF23" s="225"/>
      <c r="BG23" s="225"/>
      <c r="BH23" s="225"/>
      <c r="BI23" s="225"/>
      <c r="BJ23" s="225"/>
      <c r="BK23" s="225"/>
      <c r="BL23" s="225"/>
      <c r="BM23" s="225"/>
      <c r="BN23" s="225"/>
      <c r="BO23" s="225"/>
      <c r="BP23" s="225"/>
      <c r="BQ23" s="225"/>
      <c r="BR23" s="225"/>
      <c r="BS23" s="225"/>
      <c r="BT23" s="225"/>
      <c r="BU23" s="225"/>
      <c r="BV23" s="225"/>
      <c r="BW23" s="225"/>
      <c r="BX23" s="225"/>
      <c r="BY23" s="225"/>
      <c r="BZ23" s="225"/>
      <c r="CA23" s="225"/>
      <c r="CB23" s="225"/>
      <c r="CC23" s="225"/>
      <c r="CD23" s="225"/>
      <c r="CE23" s="225"/>
      <c r="CF23" s="225"/>
      <c r="CG23" s="225"/>
      <c r="CH23" s="225"/>
      <c r="CI23" s="225"/>
      <c r="CJ23" s="225"/>
      <c r="CK23" s="225"/>
      <c r="CL23" s="225"/>
      <c r="CM23" s="225"/>
      <c r="CN23" s="225"/>
      <c r="CO23" s="225"/>
      <c r="CP23" s="225"/>
      <c r="CQ23" s="225"/>
      <c r="CR23" s="225"/>
      <c r="CS23" s="225"/>
      <c r="CT23" s="225"/>
      <c r="CU23" s="225"/>
      <c r="CV23" s="225"/>
      <c r="CW23" s="225"/>
      <c r="CX23" s="225"/>
      <c r="CY23" s="225"/>
      <c r="CZ23" s="225"/>
      <c r="DA23" s="225"/>
      <c r="DB23" s="225"/>
      <c r="DC23" s="225"/>
      <c r="DD23" s="225"/>
      <c r="DE23" s="225"/>
      <c r="DF23" s="225"/>
      <c r="DG23" s="225"/>
      <c r="DH23" s="225"/>
      <c r="DI23" s="225"/>
      <c r="DJ23" s="225"/>
      <c r="DK23" s="225"/>
      <c r="DL23" s="225"/>
      <c r="DM23" s="225"/>
      <c r="DN23" s="225"/>
      <c r="DO23" s="225"/>
      <c r="DP23" s="225"/>
      <c r="DQ23" s="225"/>
      <c r="DR23" s="225"/>
      <c r="DS23" s="225"/>
      <c r="DT23" s="225"/>
      <c r="DU23" s="225"/>
      <c r="DV23" s="225"/>
      <c r="DW23" s="225"/>
      <c r="DX23" s="225"/>
      <c r="DY23" s="225"/>
      <c r="DZ23" s="225"/>
      <c r="EA23" s="225"/>
      <c r="EB23" s="225"/>
      <c r="EC23" s="225"/>
      <c r="ED23" s="225"/>
      <c r="EE23" s="225"/>
      <c r="EF23" s="225"/>
      <c r="EG23" s="225"/>
      <c r="EH23" s="225"/>
      <c r="EI23" s="225"/>
      <c r="EJ23" s="225"/>
      <c r="EK23" s="225"/>
      <c r="EL23" s="225"/>
      <c r="EM23" s="225"/>
      <c r="EN23" s="225"/>
      <c r="EO23" s="225"/>
      <c r="EP23" s="225"/>
      <c r="EQ23" s="225"/>
      <c r="ER23" s="225"/>
      <c r="ES23" s="225"/>
      <c r="ET23" s="225"/>
      <c r="EU23" s="225"/>
      <c r="EV23" s="225"/>
      <c r="EW23" s="225"/>
      <c r="EX23" s="225"/>
      <c r="EY23" s="225"/>
      <c r="EZ23" s="225"/>
      <c r="FA23" s="225"/>
      <c r="FB23" s="225"/>
      <c r="FC23" s="225"/>
      <c r="FD23" s="225"/>
      <c r="FE23" s="225"/>
      <c r="FF23" s="225"/>
      <c r="FG23" s="225"/>
      <c r="FH23" s="225"/>
      <c r="FI23" s="225"/>
      <c r="FJ23" s="225"/>
      <c r="FK23" s="225"/>
      <c r="FL23" s="225"/>
      <c r="FM23" s="225"/>
      <c r="FN23" s="225"/>
      <c r="FO23" s="225"/>
      <c r="FP23" s="225"/>
      <c r="FQ23" s="225"/>
      <c r="FR23" s="225"/>
      <c r="FS23" s="225"/>
      <c r="FT23" s="225"/>
      <c r="FU23" s="225"/>
      <c r="FV23" s="225"/>
      <c r="FW23" s="225"/>
      <c r="FX23" s="225"/>
      <c r="FY23" s="225"/>
      <c r="FZ23" s="225"/>
      <c r="GA23" s="225"/>
      <c r="GB23" s="225"/>
      <c r="GC23" s="225"/>
      <c r="GD23" s="225"/>
      <c r="GE23" s="225"/>
      <c r="GF23" s="225"/>
      <c r="GG23" s="225"/>
      <c r="GH23" s="225"/>
      <c r="GI23" s="225"/>
      <c r="GJ23" s="225"/>
      <c r="GK23" s="225"/>
      <c r="GL23" s="225"/>
      <c r="GM23" s="225"/>
      <c r="GN23" s="225"/>
      <c r="GO23" s="225"/>
      <c r="GP23" s="225"/>
      <c r="GQ23" s="225"/>
      <c r="GR23" s="225"/>
      <c r="GS23" s="225"/>
      <c r="GT23" s="225"/>
      <c r="GU23" s="225"/>
      <c r="GV23" s="225"/>
      <c r="GW23" s="225"/>
      <c r="GX23" s="225"/>
      <c r="GY23" s="225"/>
      <c r="GZ23" s="225"/>
      <c r="HA23" s="225"/>
      <c r="HB23" s="225"/>
      <c r="HC23" s="225"/>
      <c r="HD23" s="225"/>
      <c r="HE23" s="225"/>
      <c r="HF23" s="225"/>
      <c r="HG23" s="225"/>
      <c r="HH23" s="225"/>
      <c r="HI23" s="225"/>
      <c r="HJ23" s="225"/>
      <c r="HK23" s="225"/>
      <c r="HL23" s="225"/>
      <c r="HM23" s="225"/>
      <c r="HN23" s="225"/>
      <c r="HO23" s="225"/>
      <c r="HP23" s="225"/>
      <c r="HQ23" s="225"/>
      <c r="HR23" s="225"/>
      <c r="HS23" s="225"/>
      <c r="HT23" s="225"/>
      <c r="HU23" s="225"/>
      <c r="HV23" s="225"/>
      <c r="HW23" s="225"/>
      <c r="HX23" s="225"/>
      <c r="HY23" s="225"/>
      <c r="HZ23" s="225"/>
      <c r="IA23" s="225"/>
      <c r="IB23" s="225"/>
      <c r="IC23" s="225"/>
      <c r="ID23" s="225"/>
      <c r="IE23" s="225"/>
      <c r="IF23" s="225"/>
      <c r="IG23" s="225"/>
      <c r="IH23" s="225"/>
      <c r="II23" s="225"/>
      <c r="IJ23" s="225"/>
      <c r="IK23" s="225"/>
      <c r="IL23" s="225"/>
      <c r="IM23" s="225"/>
      <c r="IN23" s="225"/>
      <c r="IO23" s="225"/>
      <c r="IP23" s="225"/>
      <c r="IQ23" s="225"/>
      <c r="IR23" s="225"/>
      <c r="IS23" s="225"/>
      <c r="IT23" s="225"/>
    </row>
    <row r="24" spans="1:254" s="224" customFormat="1" ht="23.1" customHeight="1">
      <c r="A24" s="184" t="s">
        <v>84</v>
      </c>
      <c r="B24" s="185">
        <v>928</v>
      </c>
      <c r="C24" s="184"/>
      <c r="D24" s="18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  <c r="BK24" s="225"/>
      <c r="BL24" s="225"/>
      <c r="BM24" s="225"/>
      <c r="BN24" s="225"/>
      <c r="BO24" s="225"/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225"/>
      <c r="CG24" s="225"/>
      <c r="CH24" s="225"/>
      <c r="CI24" s="225"/>
      <c r="CJ24" s="225"/>
      <c r="CK24" s="225"/>
      <c r="CL24" s="225"/>
      <c r="CM24" s="225"/>
      <c r="CN24" s="225"/>
      <c r="CO24" s="225"/>
      <c r="CP24" s="225"/>
      <c r="CQ24" s="225"/>
      <c r="CR24" s="225"/>
      <c r="CS24" s="225"/>
      <c r="CT24" s="225"/>
      <c r="CU24" s="225"/>
      <c r="CV24" s="225"/>
      <c r="CW24" s="225"/>
      <c r="CX24" s="225"/>
      <c r="CY24" s="225"/>
      <c r="CZ24" s="225"/>
      <c r="DA24" s="225"/>
      <c r="DB24" s="225"/>
      <c r="DC24" s="225"/>
      <c r="DD24" s="225"/>
      <c r="DE24" s="225"/>
      <c r="DF24" s="225"/>
      <c r="DG24" s="225"/>
      <c r="DH24" s="225"/>
      <c r="DI24" s="225"/>
      <c r="DJ24" s="225"/>
      <c r="DK24" s="225"/>
      <c r="DL24" s="225"/>
      <c r="DM24" s="225"/>
      <c r="DN24" s="225"/>
      <c r="DO24" s="225"/>
      <c r="DP24" s="225"/>
      <c r="DQ24" s="225"/>
      <c r="DR24" s="225"/>
      <c r="DS24" s="225"/>
      <c r="DT24" s="225"/>
      <c r="DU24" s="225"/>
      <c r="DV24" s="225"/>
      <c r="DW24" s="225"/>
      <c r="DX24" s="225"/>
      <c r="DY24" s="225"/>
      <c r="DZ24" s="225"/>
      <c r="EA24" s="225"/>
      <c r="EB24" s="225"/>
      <c r="EC24" s="225"/>
      <c r="ED24" s="225"/>
      <c r="EE24" s="225"/>
      <c r="EF24" s="225"/>
      <c r="EG24" s="225"/>
      <c r="EH24" s="225"/>
      <c r="EI24" s="225"/>
      <c r="EJ24" s="225"/>
      <c r="EK24" s="225"/>
      <c r="EL24" s="225"/>
      <c r="EM24" s="225"/>
      <c r="EN24" s="225"/>
      <c r="EO24" s="225"/>
      <c r="EP24" s="225"/>
      <c r="EQ24" s="225"/>
      <c r="ER24" s="225"/>
      <c r="ES24" s="225"/>
      <c r="ET24" s="225"/>
      <c r="EU24" s="225"/>
      <c r="EV24" s="225"/>
      <c r="EW24" s="225"/>
      <c r="EX24" s="225"/>
      <c r="EY24" s="225"/>
      <c r="EZ24" s="225"/>
      <c r="FA24" s="225"/>
      <c r="FB24" s="225"/>
      <c r="FC24" s="225"/>
      <c r="FD24" s="225"/>
      <c r="FE24" s="225"/>
      <c r="FF24" s="225"/>
      <c r="FG24" s="225"/>
      <c r="FH24" s="225"/>
      <c r="FI24" s="225"/>
      <c r="FJ24" s="225"/>
      <c r="FK24" s="225"/>
      <c r="FL24" s="225"/>
      <c r="FM24" s="225"/>
      <c r="FN24" s="225"/>
      <c r="FO24" s="225"/>
      <c r="FP24" s="225"/>
      <c r="FQ24" s="225"/>
      <c r="FR24" s="225"/>
      <c r="FS24" s="225"/>
      <c r="FT24" s="225"/>
      <c r="FU24" s="225"/>
      <c r="FV24" s="225"/>
      <c r="FW24" s="225"/>
      <c r="FX24" s="225"/>
      <c r="FY24" s="225"/>
      <c r="FZ24" s="225"/>
      <c r="GA24" s="225"/>
      <c r="GB24" s="225"/>
      <c r="GC24" s="225"/>
      <c r="GD24" s="225"/>
      <c r="GE24" s="225"/>
      <c r="GF24" s="225"/>
      <c r="GG24" s="225"/>
      <c r="GH24" s="225"/>
      <c r="GI24" s="225"/>
      <c r="GJ24" s="225"/>
      <c r="GK24" s="225"/>
      <c r="GL24" s="225"/>
      <c r="GM24" s="225"/>
      <c r="GN24" s="225"/>
      <c r="GO24" s="225"/>
      <c r="GP24" s="225"/>
      <c r="GQ24" s="225"/>
      <c r="GR24" s="225"/>
      <c r="GS24" s="225"/>
      <c r="GT24" s="225"/>
      <c r="GU24" s="225"/>
      <c r="GV24" s="225"/>
      <c r="GW24" s="225"/>
      <c r="GX24" s="225"/>
      <c r="GY24" s="225"/>
      <c r="GZ24" s="225"/>
      <c r="HA24" s="225"/>
      <c r="HB24" s="225"/>
      <c r="HC24" s="225"/>
      <c r="HD24" s="225"/>
      <c r="HE24" s="225"/>
      <c r="HF24" s="225"/>
      <c r="HG24" s="225"/>
      <c r="HH24" s="225"/>
      <c r="HI24" s="225"/>
      <c r="HJ24" s="225"/>
      <c r="HK24" s="225"/>
      <c r="HL24" s="225"/>
      <c r="HM24" s="225"/>
      <c r="HN24" s="225"/>
      <c r="HO24" s="225"/>
      <c r="HP24" s="225"/>
      <c r="HQ24" s="225"/>
      <c r="HR24" s="225"/>
      <c r="HS24" s="225"/>
      <c r="HT24" s="225"/>
      <c r="HU24" s="225"/>
      <c r="HV24" s="225"/>
      <c r="HW24" s="225"/>
      <c r="HX24" s="225"/>
      <c r="HY24" s="225"/>
      <c r="HZ24" s="225"/>
      <c r="IA24" s="225"/>
      <c r="IB24" s="225"/>
      <c r="IC24" s="225"/>
      <c r="ID24" s="225"/>
      <c r="IE24" s="225"/>
      <c r="IF24" s="225"/>
      <c r="IG24" s="225"/>
      <c r="IH24" s="225"/>
      <c r="II24" s="225"/>
      <c r="IJ24" s="225"/>
      <c r="IK24" s="225"/>
      <c r="IL24" s="225"/>
      <c r="IM24" s="225"/>
      <c r="IN24" s="225"/>
      <c r="IO24" s="225"/>
      <c r="IP24" s="225"/>
      <c r="IQ24" s="225"/>
      <c r="IR24" s="225"/>
      <c r="IS24" s="225"/>
      <c r="IT24" s="225"/>
    </row>
    <row r="25" spans="1:254" s="224" customFormat="1" ht="23.1" customHeight="1">
      <c r="A25" s="184" t="s">
        <v>85</v>
      </c>
      <c r="B25" s="185">
        <v>14485</v>
      </c>
      <c r="C25" s="184"/>
      <c r="D25" s="18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225"/>
      <c r="X25" s="225"/>
      <c r="Y25" s="225"/>
      <c r="Z25" s="225"/>
      <c r="AA25" s="225"/>
      <c r="AB25" s="225"/>
      <c r="AC25" s="225"/>
      <c r="AD25" s="225"/>
      <c r="AE25" s="225"/>
      <c r="AF25" s="225"/>
      <c r="AG25" s="225"/>
      <c r="AH25" s="225"/>
      <c r="AI25" s="225"/>
      <c r="AJ25" s="225"/>
      <c r="AK25" s="225"/>
      <c r="AL25" s="225"/>
      <c r="AM25" s="225"/>
      <c r="AN25" s="225"/>
      <c r="AO25" s="225"/>
      <c r="AP25" s="225"/>
      <c r="AQ25" s="225"/>
      <c r="AR25" s="225"/>
      <c r="AS25" s="225"/>
      <c r="AT25" s="225"/>
      <c r="AU25" s="225"/>
      <c r="AV25" s="225"/>
      <c r="AW25" s="225"/>
      <c r="AX25" s="225"/>
      <c r="AY25" s="225"/>
      <c r="AZ25" s="225"/>
      <c r="BA25" s="225"/>
      <c r="BB25" s="225"/>
      <c r="BC25" s="225"/>
      <c r="BD25" s="225"/>
      <c r="BE25" s="225"/>
      <c r="BF25" s="225"/>
      <c r="BG25" s="225"/>
      <c r="BH25" s="225"/>
      <c r="BI25" s="225"/>
      <c r="BJ25" s="225"/>
      <c r="BK25" s="225"/>
      <c r="BL25" s="225"/>
      <c r="BM25" s="225"/>
      <c r="BN25" s="225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225"/>
      <c r="CG25" s="225"/>
      <c r="CH25" s="225"/>
      <c r="CI25" s="225"/>
      <c r="CJ25" s="225"/>
      <c r="CK25" s="225"/>
      <c r="CL25" s="225"/>
      <c r="CM25" s="225"/>
      <c r="CN25" s="225"/>
      <c r="CO25" s="225"/>
      <c r="CP25" s="225"/>
      <c r="CQ25" s="225"/>
      <c r="CR25" s="225"/>
      <c r="CS25" s="225"/>
      <c r="CT25" s="225"/>
      <c r="CU25" s="225"/>
      <c r="CV25" s="225"/>
      <c r="CW25" s="225"/>
      <c r="CX25" s="225"/>
      <c r="CY25" s="225"/>
      <c r="CZ25" s="225"/>
      <c r="DA25" s="225"/>
      <c r="DB25" s="225"/>
      <c r="DC25" s="225"/>
      <c r="DD25" s="225"/>
      <c r="DE25" s="225"/>
      <c r="DF25" s="225"/>
      <c r="DG25" s="225"/>
      <c r="DH25" s="225"/>
      <c r="DI25" s="225"/>
      <c r="DJ25" s="225"/>
      <c r="DK25" s="225"/>
      <c r="DL25" s="225"/>
      <c r="DM25" s="225"/>
      <c r="DN25" s="225"/>
      <c r="DO25" s="225"/>
      <c r="DP25" s="225"/>
      <c r="DQ25" s="225"/>
      <c r="DR25" s="225"/>
      <c r="DS25" s="225"/>
      <c r="DT25" s="225"/>
      <c r="DU25" s="225"/>
      <c r="DV25" s="225"/>
      <c r="DW25" s="225"/>
      <c r="DX25" s="225"/>
      <c r="DY25" s="225"/>
      <c r="DZ25" s="225"/>
      <c r="EA25" s="225"/>
      <c r="EB25" s="225"/>
      <c r="EC25" s="225"/>
      <c r="ED25" s="225"/>
      <c r="EE25" s="225"/>
      <c r="EF25" s="225"/>
      <c r="EG25" s="225"/>
      <c r="EH25" s="225"/>
      <c r="EI25" s="225"/>
      <c r="EJ25" s="225"/>
      <c r="EK25" s="225"/>
      <c r="EL25" s="225"/>
      <c r="EM25" s="225"/>
      <c r="EN25" s="225"/>
      <c r="EO25" s="225"/>
      <c r="EP25" s="225"/>
      <c r="EQ25" s="225"/>
      <c r="ER25" s="225"/>
      <c r="ES25" s="225"/>
      <c r="ET25" s="225"/>
      <c r="EU25" s="225"/>
      <c r="EV25" s="225"/>
      <c r="EW25" s="225"/>
      <c r="EX25" s="225"/>
      <c r="EY25" s="225"/>
      <c r="EZ25" s="225"/>
      <c r="FA25" s="225"/>
      <c r="FB25" s="225"/>
      <c r="FC25" s="225"/>
      <c r="FD25" s="225"/>
      <c r="FE25" s="225"/>
      <c r="FF25" s="225"/>
      <c r="FG25" s="225"/>
      <c r="FH25" s="225"/>
      <c r="FI25" s="225"/>
      <c r="FJ25" s="225"/>
      <c r="FK25" s="225"/>
      <c r="FL25" s="225"/>
      <c r="FM25" s="225"/>
      <c r="FN25" s="225"/>
      <c r="FO25" s="225"/>
      <c r="FP25" s="225"/>
      <c r="FQ25" s="225"/>
      <c r="FR25" s="225"/>
      <c r="FS25" s="225"/>
      <c r="FT25" s="225"/>
      <c r="FU25" s="225"/>
      <c r="FV25" s="225"/>
      <c r="FW25" s="225"/>
      <c r="FX25" s="225"/>
      <c r="FY25" s="225"/>
      <c r="FZ25" s="225"/>
      <c r="GA25" s="225"/>
      <c r="GB25" s="225"/>
      <c r="GC25" s="225"/>
      <c r="GD25" s="225"/>
      <c r="GE25" s="225"/>
      <c r="GF25" s="225"/>
      <c r="GG25" s="225"/>
      <c r="GH25" s="225"/>
      <c r="GI25" s="225"/>
      <c r="GJ25" s="225"/>
      <c r="GK25" s="225"/>
      <c r="GL25" s="225"/>
      <c r="GM25" s="225"/>
      <c r="GN25" s="225"/>
      <c r="GO25" s="225"/>
      <c r="GP25" s="225"/>
      <c r="GQ25" s="225"/>
      <c r="GR25" s="225"/>
      <c r="GS25" s="225"/>
      <c r="GT25" s="225"/>
      <c r="GU25" s="225"/>
      <c r="GV25" s="225"/>
      <c r="GW25" s="225"/>
      <c r="GX25" s="225"/>
      <c r="GY25" s="225"/>
      <c r="GZ25" s="225"/>
      <c r="HA25" s="225"/>
      <c r="HB25" s="225"/>
      <c r="HC25" s="225"/>
      <c r="HD25" s="225"/>
      <c r="HE25" s="225"/>
      <c r="HF25" s="225"/>
      <c r="HG25" s="225"/>
      <c r="HH25" s="225"/>
      <c r="HI25" s="225"/>
      <c r="HJ25" s="225"/>
      <c r="HK25" s="225"/>
      <c r="HL25" s="225"/>
      <c r="HM25" s="225"/>
      <c r="HN25" s="225"/>
      <c r="HO25" s="225"/>
      <c r="HP25" s="225"/>
      <c r="HQ25" s="225"/>
      <c r="HR25" s="225"/>
      <c r="HS25" s="225"/>
      <c r="HT25" s="225"/>
      <c r="HU25" s="225"/>
      <c r="HV25" s="225"/>
      <c r="HW25" s="225"/>
      <c r="HX25" s="225"/>
      <c r="HY25" s="225"/>
      <c r="HZ25" s="225"/>
      <c r="IA25" s="225"/>
      <c r="IB25" s="225"/>
      <c r="IC25" s="225"/>
      <c r="ID25" s="225"/>
      <c r="IE25" s="225"/>
      <c r="IF25" s="225"/>
      <c r="IG25" s="225"/>
      <c r="IH25" s="225"/>
      <c r="II25" s="225"/>
      <c r="IJ25" s="225"/>
      <c r="IK25" s="225"/>
      <c r="IL25" s="225"/>
      <c r="IM25" s="225"/>
      <c r="IN25" s="225"/>
      <c r="IO25" s="225"/>
      <c r="IP25" s="225"/>
      <c r="IQ25" s="225"/>
      <c r="IR25" s="225"/>
      <c r="IS25" s="225"/>
      <c r="IT25" s="225"/>
    </row>
    <row r="26" spans="1:254" s="224" customFormat="1" ht="23.1" customHeight="1">
      <c r="A26" s="184" t="s">
        <v>86</v>
      </c>
      <c r="B26" s="185">
        <v>6009</v>
      </c>
      <c r="C26" s="184"/>
      <c r="D26" s="185"/>
      <c r="E26" s="225"/>
      <c r="F26" s="225"/>
      <c r="G26" s="225"/>
      <c r="H26" s="225"/>
      <c r="I26" s="225"/>
      <c r="J26" s="225"/>
      <c r="K26" s="225"/>
      <c r="L26" s="225"/>
      <c r="M26" s="225"/>
      <c r="N26" s="225"/>
      <c r="O26" s="225"/>
      <c r="P26" s="225"/>
      <c r="Q26" s="225"/>
      <c r="R26" s="225"/>
      <c r="S26" s="225"/>
      <c r="T26" s="225"/>
      <c r="U26" s="225"/>
      <c r="V26" s="225"/>
      <c r="W26" s="225"/>
      <c r="X26" s="225"/>
      <c r="Y26" s="225"/>
      <c r="Z26" s="225"/>
      <c r="AA26" s="225"/>
      <c r="AB26" s="225"/>
      <c r="AC26" s="225"/>
      <c r="AD26" s="225"/>
      <c r="AE26" s="225"/>
      <c r="AF26" s="225"/>
      <c r="AG26" s="225"/>
      <c r="AH26" s="225"/>
      <c r="AI26" s="225"/>
      <c r="AJ26" s="225"/>
      <c r="AK26" s="225"/>
      <c r="AL26" s="225"/>
      <c r="AM26" s="225"/>
      <c r="AN26" s="225"/>
      <c r="AO26" s="225"/>
      <c r="AP26" s="225"/>
      <c r="AQ26" s="225"/>
      <c r="AR26" s="225"/>
      <c r="AS26" s="225"/>
      <c r="AT26" s="225"/>
      <c r="AU26" s="225"/>
      <c r="AV26" s="225"/>
      <c r="AW26" s="225"/>
      <c r="AX26" s="225"/>
      <c r="AY26" s="225"/>
      <c r="AZ26" s="225"/>
      <c r="BA26" s="225"/>
      <c r="BB26" s="225"/>
      <c r="BC26" s="225"/>
      <c r="BD26" s="225"/>
      <c r="BE26" s="225"/>
      <c r="BF26" s="225"/>
      <c r="BG26" s="225"/>
      <c r="BH26" s="225"/>
      <c r="BI26" s="225"/>
      <c r="BJ26" s="225"/>
      <c r="BK26" s="225"/>
      <c r="BL26" s="225"/>
      <c r="BM26" s="225"/>
      <c r="BN26" s="225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225"/>
      <c r="CG26" s="225"/>
      <c r="CH26" s="225"/>
      <c r="CI26" s="225"/>
      <c r="CJ26" s="225"/>
      <c r="CK26" s="225"/>
      <c r="CL26" s="225"/>
      <c r="CM26" s="225"/>
      <c r="CN26" s="225"/>
      <c r="CO26" s="225"/>
      <c r="CP26" s="225"/>
      <c r="CQ26" s="225"/>
      <c r="CR26" s="225"/>
      <c r="CS26" s="225"/>
      <c r="CT26" s="225"/>
      <c r="CU26" s="225"/>
      <c r="CV26" s="225"/>
      <c r="CW26" s="225"/>
      <c r="CX26" s="225"/>
      <c r="CY26" s="225"/>
      <c r="CZ26" s="225"/>
      <c r="DA26" s="225"/>
      <c r="DB26" s="225"/>
      <c r="DC26" s="225"/>
      <c r="DD26" s="225"/>
      <c r="DE26" s="225"/>
      <c r="DF26" s="225"/>
      <c r="DG26" s="225"/>
      <c r="DH26" s="225"/>
      <c r="DI26" s="225"/>
      <c r="DJ26" s="225"/>
      <c r="DK26" s="225"/>
      <c r="DL26" s="225"/>
      <c r="DM26" s="225"/>
      <c r="DN26" s="225"/>
      <c r="DO26" s="225"/>
      <c r="DP26" s="225"/>
      <c r="DQ26" s="225"/>
      <c r="DR26" s="225"/>
      <c r="DS26" s="225"/>
      <c r="DT26" s="225"/>
      <c r="DU26" s="225"/>
      <c r="DV26" s="225"/>
      <c r="DW26" s="225"/>
      <c r="DX26" s="225"/>
      <c r="DY26" s="225"/>
      <c r="DZ26" s="225"/>
      <c r="EA26" s="225"/>
      <c r="EB26" s="225"/>
      <c r="EC26" s="225"/>
      <c r="ED26" s="225"/>
      <c r="EE26" s="225"/>
      <c r="EF26" s="225"/>
      <c r="EG26" s="225"/>
      <c r="EH26" s="225"/>
      <c r="EI26" s="225"/>
      <c r="EJ26" s="225"/>
      <c r="EK26" s="225"/>
      <c r="EL26" s="225"/>
      <c r="EM26" s="225"/>
      <c r="EN26" s="225"/>
      <c r="EO26" s="225"/>
      <c r="EP26" s="225"/>
      <c r="EQ26" s="225"/>
      <c r="ER26" s="225"/>
      <c r="ES26" s="225"/>
      <c r="ET26" s="225"/>
      <c r="EU26" s="225"/>
      <c r="EV26" s="225"/>
      <c r="EW26" s="225"/>
      <c r="EX26" s="225"/>
      <c r="EY26" s="225"/>
      <c r="EZ26" s="225"/>
      <c r="FA26" s="225"/>
      <c r="FB26" s="225"/>
      <c r="FC26" s="225"/>
      <c r="FD26" s="225"/>
      <c r="FE26" s="225"/>
      <c r="FF26" s="225"/>
      <c r="FG26" s="225"/>
      <c r="FH26" s="225"/>
      <c r="FI26" s="225"/>
      <c r="FJ26" s="225"/>
      <c r="FK26" s="225"/>
      <c r="FL26" s="225"/>
      <c r="FM26" s="225"/>
      <c r="FN26" s="225"/>
      <c r="FO26" s="225"/>
      <c r="FP26" s="225"/>
      <c r="FQ26" s="225"/>
      <c r="FR26" s="225"/>
      <c r="FS26" s="225"/>
      <c r="FT26" s="225"/>
      <c r="FU26" s="225"/>
      <c r="FV26" s="225"/>
      <c r="FW26" s="225"/>
      <c r="FX26" s="225"/>
      <c r="FY26" s="225"/>
      <c r="FZ26" s="225"/>
      <c r="GA26" s="225"/>
      <c r="GB26" s="225"/>
      <c r="GC26" s="225"/>
      <c r="GD26" s="225"/>
      <c r="GE26" s="225"/>
      <c r="GF26" s="225"/>
      <c r="GG26" s="225"/>
      <c r="GH26" s="225"/>
      <c r="GI26" s="225"/>
      <c r="GJ26" s="225"/>
      <c r="GK26" s="225"/>
      <c r="GL26" s="225"/>
      <c r="GM26" s="225"/>
      <c r="GN26" s="225"/>
      <c r="GO26" s="225"/>
      <c r="GP26" s="225"/>
      <c r="GQ26" s="225"/>
      <c r="GR26" s="225"/>
      <c r="GS26" s="225"/>
      <c r="GT26" s="225"/>
      <c r="GU26" s="225"/>
      <c r="GV26" s="225"/>
      <c r="GW26" s="225"/>
      <c r="GX26" s="225"/>
      <c r="GY26" s="225"/>
      <c r="GZ26" s="225"/>
      <c r="HA26" s="225"/>
      <c r="HB26" s="225"/>
      <c r="HC26" s="225"/>
      <c r="HD26" s="225"/>
      <c r="HE26" s="225"/>
      <c r="HF26" s="225"/>
      <c r="HG26" s="225"/>
      <c r="HH26" s="225"/>
      <c r="HI26" s="225"/>
      <c r="HJ26" s="225"/>
      <c r="HK26" s="225"/>
      <c r="HL26" s="225"/>
      <c r="HM26" s="225"/>
      <c r="HN26" s="225"/>
      <c r="HO26" s="225"/>
      <c r="HP26" s="225"/>
      <c r="HQ26" s="225"/>
      <c r="HR26" s="225"/>
      <c r="HS26" s="225"/>
      <c r="HT26" s="225"/>
      <c r="HU26" s="225"/>
      <c r="HV26" s="225"/>
      <c r="HW26" s="225"/>
      <c r="HX26" s="225"/>
      <c r="HY26" s="225"/>
      <c r="HZ26" s="225"/>
      <c r="IA26" s="225"/>
      <c r="IB26" s="225"/>
      <c r="IC26" s="225"/>
      <c r="ID26" s="225"/>
      <c r="IE26" s="225"/>
      <c r="IF26" s="225"/>
      <c r="IG26" s="225"/>
      <c r="IH26" s="225"/>
      <c r="II26" s="225"/>
      <c r="IJ26" s="225"/>
      <c r="IK26" s="225"/>
      <c r="IL26" s="225"/>
      <c r="IM26" s="225"/>
      <c r="IN26" s="225"/>
      <c r="IO26" s="225"/>
      <c r="IP26" s="225"/>
      <c r="IQ26" s="225"/>
      <c r="IR26" s="225"/>
      <c r="IS26" s="225"/>
      <c r="IT26" s="225"/>
    </row>
    <row r="27" spans="1:254" s="224" customFormat="1" ht="23.1" customHeight="1">
      <c r="A27" s="184" t="s">
        <v>87</v>
      </c>
      <c r="B27" s="185">
        <v>20796</v>
      </c>
      <c r="C27" s="184"/>
      <c r="D27" s="185"/>
      <c r="E27" s="225"/>
      <c r="F27" s="225"/>
      <c r="G27" s="225"/>
      <c r="H27" s="225"/>
      <c r="I27" s="225"/>
      <c r="J27" s="225"/>
      <c r="K27" s="225"/>
      <c r="L27" s="225"/>
      <c r="M27" s="225"/>
      <c r="N27" s="225"/>
      <c r="O27" s="225"/>
      <c r="P27" s="225"/>
      <c r="Q27" s="225"/>
      <c r="R27" s="225"/>
      <c r="S27" s="225"/>
      <c r="T27" s="225"/>
      <c r="U27" s="225"/>
      <c r="V27" s="225"/>
      <c r="W27" s="225"/>
      <c r="X27" s="225"/>
      <c r="Y27" s="225"/>
      <c r="Z27" s="225"/>
      <c r="AA27" s="225"/>
      <c r="AB27" s="225"/>
      <c r="AC27" s="225"/>
      <c r="AD27" s="225"/>
      <c r="AE27" s="225"/>
      <c r="AF27" s="225"/>
      <c r="AG27" s="225"/>
      <c r="AH27" s="225"/>
      <c r="AI27" s="225"/>
      <c r="AJ27" s="225"/>
      <c r="AK27" s="225"/>
      <c r="AL27" s="225"/>
      <c r="AM27" s="225"/>
      <c r="AN27" s="225"/>
      <c r="AO27" s="225"/>
      <c r="AP27" s="225"/>
      <c r="AQ27" s="225"/>
      <c r="AR27" s="225"/>
      <c r="AS27" s="225"/>
      <c r="AT27" s="225"/>
      <c r="AU27" s="225"/>
      <c r="AV27" s="225"/>
      <c r="AW27" s="225"/>
      <c r="AX27" s="225"/>
      <c r="AY27" s="225"/>
      <c r="AZ27" s="225"/>
      <c r="BA27" s="225"/>
      <c r="BB27" s="225"/>
      <c r="BC27" s="225"/>
      <c r="BD27" s="225"/>
      <c r="BE27" s="225"/>
      <c r="BF27" s="225"/>
      <c r="BG27" s="225"/>
      <c r="BH27" s="225"/>
      <c r="BI27" s="225"/>
      <c r="BJ27" s="225"/>
      <c r="BK27" s="225"/>
      <c r="BL27" s="225"/>
      <c r="BM27" s="225"/>
      <c r="BN27" s="225"/>
      <c r="BO27" s="225"/>
      <c r="BP27" s="225"/>
      <c r="BQ27" s="225"/>
      <c r="BR27" s="225"/>
      <c r="BS27" s="225"/>
      <c r="BT27" s="225"/>
      <c r="BU27" s="225"/>
      <c r="BV27" s="225"/>
      <c r="BW27" s="225"/>
      <c r="BX27" s="225"/>
      <c r="BY27" s="225"/>
      <c r="BZ27" s="225"/>
      <c r="CA27" s="225"/>
      <c r="CB27" s="225"/>
      <c r="CC27" s="225"/>
      <c r="CD27" s="225"/>
      <c r="CE27" s="225"/>
      <c r="CF27" s="225"/>
      <c r="CG27" s="225"/>
      <c r="CH27" s="225"/>
      <c r="CI27" s="225"/>
      <c r="CJ27" s="225"/>
      <c r="CK27" s="225"/>
      <c r="CL27" s="225"/>
      <c r="CM27" s="225"/>
      <c r="CN27" s="225"/>
      <c r="CO27" s="225"/>
      <c r="CP27" s="225"/>
      <c r="CQ27" s="225"/>
      <c r="CR27" s="225"/>
      <c r="CS27" s="225"/>
      <c r="CT27" s="225"/>
      <c r="CU27" s="225"/>
      <c r="CV27" s="225"/>
      <c r="CW27" s="225"/>
      <c r="CX27" s="225"/>
      <c r="CY27" s="225"/>
      <c r="CZ27" s="225"/>
      <c r="DA27" s="225"/>
      <c r="DB27" s="225"/>
      <c r="DC27" s="225"/>
      <c r="DD27" s="225"/>
      <c r="DE27" s="225"/>
      <c r="DF27" s="225"/>
      <c r="DG27" s="225"/>
      <c r="DH27" s="225"/>
      <c r="DI27" s="225"/>
      <c r="DJ27" s="225"/>
      <c r="DK27" s="225"/>
      <c r="DL27" s="225"/>
      <c r="DM27" s="225"/>
      <c r="DN27" s="225"/>
      <c r="DO27" s="225"/>
      <c r="DP27" s="225"/>
      <c r="DQ27" s="225"/>
      <c r="DR27" s="225"/>
      <c r="DS27" s="225"/>
      <c r="DT27" s="225"/>
      <c r="DU27" s="225"/>
      <c r="DV27" s="225"/>
      <c r="DW27" s="225"/>
      <c r="DX27" s="225"/>
      <c r="DY27" s="225"/>
      <c r="DZ27" s="225"/>
      <c r="EA27" s="225"/>
      <c r="EB27" s="225"/>
      <c r="EC27" s="225"/>
      <c r="ED27" s="225"/>
      <c r="EE27" s="225"/>
      <c r="EF27" s="225"/>
      <c r="EG27" s="225"/>
      <c r="EH27" s="225"/>
      <c r="EI27" s="225"/>
      <c r="EJ27" s="225"/>
      <c r="EK27" s="225"/>
      <c r="EL27" s="225"/>
      <c r="EM27" s="225"/>
      <c r="EN27" s="225"/>
      <c r="EO27" s="225"/>
      <c r="EP27" s="225"/>
      <c r="EQ27" s="225"/>
      <c r="ER27" s="225"/>
      <c r="ES27" s="225"/>
      <c r="ET27" s="225"/>
      <c r="EU27" s="225"/>
      <c r="EV27" s="225"/>
      <c r="EW27" s="225"/>
      <c r="EX27" s="225"/>
      <c r="EY27" s="225"/>
      <c r="EZ27" s="225"/>
      <c r="FA27" s="225"/>
      <c r="FB27" s="225"/>
      <c r="FC27" s="225"/>
      <c r="FD27" s="225"/>
      <c r="FE27" s="225"/>
      <c r="FF27" s="225"/>
      <c r="FG27" s="225"/>
      <c r="FH27" s="225"/>
      <c r="FI27" s="225"/>
      <c r="FJ27" s="225"/>
      <c r="FK27" s="225"/>
      <c r="FL27" s="225"/>
      <c r="FM27" s="225"/>
      <c r="FN27" s="225"/>
      <c r="FO27" s="225"/>
      <c r="FP27" s="225"/>
      <c r="FQ27" s="225"/>
      <c r="FR27" s="225"/>
      <c r="FS27" s="225"/>
      <c r="FT27" s="225"/>
      <c r="FU27" s="225"/>
      <c r="FV27" s="225"/>
      <c r="FW27" s="225"/>
      <c r="FX27" s="225"/>
      <c r="FY27" s="225"/>
      <c r="FZ27" s="225"/>
      <c r="GA27" s="225"/>
      <c r="GB27" s="225"/>
      <c r="GC27" s="225"/>
      <c r="GD27" s="225"/>
      <c r="GE27" s="225"/>
      <c r="GF27" s="225"/>
      <c r="GG27" s="225"/>
      <c r="GH27" s="225"/>
      <c r="GI27" s="225"/>
      <c r="GJ27" s="225"/>
      <c r="GK27" s="225"/>
      <c r="GL27" s="225"/>
      <c r="GM27" s="225"/>
      <c r="GN27" s="225"/>
      <c r="GO27" s="225"/>
      <c r="GP27" s="225"/>
      <c r="GQ27" s="225"/>
      <c r="GR27" s="225"/>
      <c r="GS27" s="225"/>
      <c r="GT27" s="225"/>
      <c r="GU27" s="225"/>
      <c r="GV27" s="225"/>
      <c r="GW27" s="225"/>
      <c r="GX27" s="225"/>
      <c r="GY27" s="225"/>
      <c r="GZ27" s="225"/>
      <c r="HA27" s="225"/>
      <c r="HB27" s="225"/>
      <c r="HC27" s="225"/>
      <c r="HD27" s="225"/>
      <c r="HE27" s="225"/>
      <c r="HF27" s="225"/>
      <c r="HG27" s="225"/>
      <c r="HH27" s="225"/>
      <c r="HI27" s="225"/>
      <c r="HJ27" s="225"/>
      <c r="HK27" s="225"/>
      <c r="HL27" s="225"/>
      <c r="HM27" s="225"/>
      <c r="HN27" s="225"/>
      <c r="HO27" s="225"/>
      <c r="HP27" s="225"/>
      <c r="HQ27" s="225"/>
      <c r="HR27" s="225"/>
      <c r="HS27" s="225"/>
      <c r="HT27" s="225"/>
      <c r="HU27" s="225"/>
      <c r="HV27" s="225"/>
      <c r="HW27" s="225"/>
      <c r="HX27" s="225"/>
      <c r="HY27" s="225"/>
      <c r="HZ27" s="225"/>
      <c r="IA27" s="225"/>
      <c r="IB27" s="225"/>
      <c r="IC27" s="225"/>
      <c r="ID27" s="225"/>
      <c r="IE27" s="225"/>
      <c r="IF27" s="225"/>
      <c r="IG27" s="225"/>
      <c r="IH27" s="225"/>
      <c r="II27" s="225"/>
      <c r="IJ27" s="225"/>
      <c r="IK27" s="225"/>
      <c r="IL27" s="225"/>
      <c r="IM27" s="225"/>
      <c r="IN27" s="225"/>
      <c r="IO27" s="225"/>
      <c r="IP27" s="225"/>
      <c r="IQ27" s="225"/>
      <c r="IR27" s="225"/>
      <c r="IS27" s="225"/>
      <c r="IT27" s="225"/>
    </row>
    <row r="28" spans="1:254" s="224" customFormat="1" ht="23.1" customHeight="1">
      <c r="A28" s="184" t="s">
        <v>88</v>
      </c>
      <c r="B28" s="185">
        <v>28037</v>
      </c>
      <c r="C28" s="184"/>
      <c r="D28" s="185"/>
      <c r="E28" s="225"/>
      <c r="F28" s="225"/>
      <c r="G28" s="225"/>
      <c r="H28" s="225"/>
      <c r="I28" s="225"/>
      <c r="J28" s="225"/>
      <c r="K28" s="225"/>
      <c r="L28" s="225"/>
      <c r="M28" s="225"/>
      <c r="N28" s="225"/>
      <c r="O28" s="225"/>
      <c r="P28" s="225"/>
      <c r="Q28" s="225"/>
      <c r="R28" s="225"/>
      <c r="S28" s="225"/>
      <c r="T28" s="225"/>
      <c r="U28" s="225"/>
      <c r="V28" s="225"/>
      <c r="W28" s="225"/>
      <c r="X28" s="225"/>
      <c r="Y28" s="225"/>
      <c r="Z28" s="225"/>
      <c r="AA28" s="225"/>
      <c r="AB28" s="225"/>
      <c r="AC28" s="225"/>
      <c r="AD28" s="225"/>
      <c r="AE28" s="225"/>
      <c r="AF28" s="225"/>
      <c r="AG28" s="225"/>
      <c r="AH28" s="225"/>
      <c r="AI28" s="225"/>
      <c r="AJ28" s="225"/>
      <c r="AK28" s="225"/>
      <c r="AL28" s="225"/>
      <c r="AM28" s="225"/>
      <c r="AN28" s="225"/>
      <c r="AO28" s="225"/>
      <c r="AP28" s="225"/>
      <c r="AQ28" s="225"/>
      <c r="AR28" s="225"/>
      <c r="AS28" s="225"/>
      <c r="AT28" s="225"/>
      <c r="AU28" s="225"/>
      <c r="AV28" s="225"/>
      <c r="AW28" s="225"/>
      <c r="AX28" s="225"/>
      <c r="AY28" s="225"/>
      <c r="AZ28" s="225"/>
      <c r="BA28" s="225"/>
      <c r="BB28" s="225"/>
      <c r="BC28" s="225"/>
      <c r="BD28" s="225"/>
      <c r="BE28" s="225"/>
      <c r="BF28" s="225"/>
      <c r="BG28" s="225"/>
      <c r="BH28" s="225"/>
      <c r="BI28" s="225"/>
      <c r="BJ28" s="225"/>
      <c r="BK28" s="225"/>
      <c r="BL28" s="225"/>
      <c r="BM28" s="225"/>
      <c r="BN28" s="225"/>
      <c r="BO28" s="225"/>
      <c r="BP28" s="225"/>
      <c r="BQ28" s="225"/>
      <c r="BR28" s="225"/>
      <c r="BS28" s="225"/>
      <c r="BT28" s="225"/>
      <c r="BU28" s="225"/>
      <c r="BV28" s="225"/>
      <c r="BW28" s="225"/>
      <c r="BX28" s="225"/>
      <c r="BY28" s="225"/>
      <c r="BZ28" s="225"/>
      <c r="CA28" s="225"/>
      <c r="CB28" s="225"/>
      <c r="CC28" s="225"/>
      <c r="CD28" s="225"/>
      <c r="CE28" s="225"/>
      <c r="CF28" s="225"/>
      <c r="CG28" s="225"/>
      <c r="CH28" s="225"/>
      <c r="CI28" s="225"/>
      <c r="CJ28" s="225"/>
      <c r="CK28" s="225"/>
      <c r="CL28" s="225"/>
      <c r="CM28" s="225"/>
      <c r="CN28" s="225"/>
      <c r="CO28" s="225"/>
      <c r="CP28" s="225"/>
      <c r="CQ28" s="225"/>
      <c r="CR28" s="225"/>
      <c r="CS28" s="225"/>
      <c r="CT28" s="225"/>
      <c r="CU28" s="225"/>
      <c r="CV28" s="225"/>
      <c r="CW28" s="225"/>
      <c r="CX28" s="225"/>
      <c r="CY28" s="225"/>
      <c r="CZ28" s="225"/>
      <c r="DA28" s="225"/>
      <c r="DB28" s="225"/>
      <c r="DC28" s="225"/>
      <c r="DD28" s="225"/>
      <c r="DE28" s="225"/>
      <c r="DF28" s="225"/>
      <c r="DG28" s="225"/>
      <c r="DH28" s="225"/>
      <c r="DI28" s="225"/>
      <c r="DJ28" s="225"/>
      <c r="DK28" s="225"/>
      <c r="DL28" s="225"/>
      <c r="DM28" s="225"/>
      <c r="DN28" s="225"/>
      <c r="DO28" s="225"/>
      <c r="DP28" s="225"/>
      <c r="DQ28" s="225"/>
      <c r="DR28" s="225"/>
      <c r="DS28" s="225"/>
      <c r="DT28" s="225"/>
      <c r="DU28" s="225"/>
      <c r="DV28" s="225"/>
      <c r="DW28" s="225"/>
      <c r="DX28" s="225"/>
      <c r="DY28" s="225"/>
      <c r="DZ28" s="225"/>
      <c r="EA28" s="225"/>
      <c r="EB28" s="225"/>
      <c r="EC28" s="225"/>
      <c r="ED28" s="225"/>
      <c r="EE28" s="225"/>
      <c r="EF28" s="225"/>
      <c r="EG28" s="225"/>
      <c r="EH28" s="225"/>
      <c r="EI28" s="225"/>
      <c r="EJ28" s="225"/>
      <c r="EK28" s="225"/>
      <c r="EL28" s="225"/>
      <c r="EM28" s="225"/>
      <c r="EN28" s="225"/>
      <c r="EO28" s="225"/>
      <c r="EP28" s="225"/>
      <c r="EQ28" s="225"/>
      <c r="ER28" s="225"/>
      <c r="ES28" s="225"/>
      <c r="ET28" s="225"/>
      <c r="EU28" s="225"/>
      <c r="EV28" s="225"/>
      <c r="EW28" s="225"/>
      <c r="EX28" s="225"/>
      <c r="EY28" s="225"/>
      <c r="EZ28" s="225"/>
      <c r="FA28" s="225"/>
      <c r="FB28" s="225"/>
      <c r="FC28" s="225"/>
      <c r="FD28" s="225"/>
      <c r="FE28" s="225"/>
      <c r="FF28" s="225"/>
      <c r="FG28" s="225"/>
      <c r="FH28" s="225"/>
      <c r="FI28" s="225"/>
      <c r="FJ28" s="225"/>
      <c r="FK28" s="225"/>
      <c r="FL28" s="225"/>
      <c r="FM28" s="225"/>
      <c r="FN28" s="225"/>
      <c r="FO28" s="225"/>
      <c r="FP28" s="225"/>
      <c r="FQ28" s="225"/>
      <c r="FR28" s="225"/>
      <c r="FS28" s="225"/>
      <c r="FT28" s="225"/>
      <c r="FU28" s="225"/>
      <c r="FV28" s="225"/>
      <c r="FW28" s="225"/>
      <c r="FX28" s="225"/>
      <c r="FY28" s="225"/>
      <c r="FZ28" s="225"/>
      <c r="GA28" s="225"/>
      <c r="GB28" s="225"/>
      <c r="GC28" s="225"/>
      <c r="GD28" s="225"/>
      <c r="GE28" s="225"/>
      <c r="GF28" s="225"/>
      <c r="GG28" s="225"/>
      <c r="GH28" s="225"/>
      <c r="GI28" s="225"/>
      <c r="GJ28" s="225"/>
      <c r="GK28" s="225"/>
      <c r="GL28" s="225"/>
      <c r="GM28" s="225"/>
      <c r="GN28" s="225"/>
      <c r="GO28" s="225"/>
      <c r="GP28" s="225"/>
      <c r="GQ28" s="225"/>
      <c r="GR28" s="225"/>
      <c r="GS28" s="225"/>
      <c r="GT28" s="225"/>
      <c r="GU28" s="225"/>
      <c r="GV28" s="225"/>
      <c r="GW28" s="225"/>
      <c r="GX28" s="225"/>
      <c r="GY28" s="225"/>
      <c r="GZ28" s="225"/>
      <c r="HA28" s="225"/>
      <c r="HB28" s="225"/>
      <c r="HC28" s="225"/>
      <c r="HD28" s="225"/>
      <c r="HE28" s="225"/>
      <c r="HF28" s="225"/>
      <c r="HG28" s="225"/>
      <c r="HH28" s="225"/>
      <c r="HI28" s="225"/>
      <c r="HJ28" s="225"/>
      <c r="HK28" s="225"/>
      <c r="HL28" s="225"/>
      <c r="HM28" s="225"/>
      <c r="HN28" s="225"/>
      <c r="HO28" s="225"/>
      <c r="HP28" s="225"/>
      <c r="HQ28" s="225"/>
      <c r="HR28" s="225"/>
      <c r="HS28" s="225"/>
      <c r="HT28" s="225"/>
      <c r="HU28" s="225"/>
      <c r="HV28" s="225"/>
      <c r="HW28" s="225"/>
      <c r="HX28" s="225"/>
      <c r="HY28" s="225"/>
      <c r="HZ28" s="225"/>
      <c r="IA28" s="225"/>
      <c r="IB28" s="225"/>
      <c r="IC28" s="225"/>
      <c r="ID28" s="225"/>
      <c r="IE28" s="225"/>
      <c r="IF28" s="225"/>
      <c r="IG28" s="225"/>
      <c r="IH28" s="225"/>
      <c r="II28" s="225"/>
      <c r="IJ28" s="225"/>
      <c r="IK28" s="225"/>
      <c r="IL28" s="225"/>
      <c r="IM28" s="225"/>
      <c r="IN28" s="225"/>
      <c r="IO28" s="225"/>
      <c r="IP28" s="225"/>
      <c r="IQ28" s="225"/>
      <c r="IR28" s="225"/>
      <c r="IS28" s="225"/>
      <c r="IT28" s="225"/>
    </row>
    <row r="29" spans="1:254" s="224" customFormat="1" ht="23.1" customHeight="1">
      <c r="A29" s="184" t="s">
        <v>89</v>
      </c>
      <c r="B29" s="185">
        <v>12351</v>
      </c>
      <c r="C29" s="184"/>
      <c r="D29" s="18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 s="225"/>
      <c r="P29" s="225"/>
      <c r="Q29" s="225"/>
      <c r="R29" s="225"/>
      <c r="S29" s="225"/>
      <c r="T29" s="225"/>
      <c r="U29" s="225"/>
      <c r="V29" s="225"/>
      <c r="W29" s="225"/>
      <c r="X29" s="225"/>
      <c r="Y29" s="225"/>
      <c r="Z29" s="225"/>
      <c r="AA29" s="225"/>
      <c r="AB29" s="225"/>
      <c r="AC29" s="225"/>
      <c r="AD29" s="225"/>
      <c r="AE29" s="225"/>
      <c r="AF29" s="225"/>
      <c r="AG29" s="225"/>
      <c r="AH29" s="225"/>
      <c r="AI29" s="225"/>
      <c r="AJ29" s="225"/>
      <c r="AK29" s="225"/>
      <c r="AL29" s="225"/>
      <c r="AM29" s="225"/>
      <c r="AN29" s="225"/>
      <c r="AO29" s="225"/>
      <c r="AP29" s="225"/>
      <c r="AQ29" s="225"/>
      <c r="AR29" s="225"/>
      <c r="AS29" s="225"/>
      <c r="AT29" s="225"/>
      <c r="AU29" s="225"/>
      <c r="AV29" s="225"/>
      <c r="AW29" s="225"/>
      <c r="AX29" s="225"/>
      <c r="AY29" s="225"/>
      <c r="AZ29" s="225"/>
      <c r="BA29" s="225"/>
      <c r="BB29" s="225"/>
      <c r="BC29" s="225"/>
      <c r="BD29" s="225"/>
      <c r="BE29" s="225"/>
      <c r="BF29" s="225"/>
      <c r="BG29" s="225"/>
      <c r="BH29" s="225"/>
      <c r="BI29" s="225"/>
      <c r="BJ29" s="225"/>
      <c r="BK29" s="225"/>
      <c r="BL29" s="225"/>
      <c r="BM29" s="225"/>
      <c r="BN29" s="225"/>
      <c r="BO29" s="225"/>
      <c r="BP29" s="225"/>
      <c r="BQ29" s="225"/>
      <c r="BR29" s="225"/>
      <c r="BS29" s="225"/>
      <c r="BT29" s="225"/>
      <c r="BU29" s="225"/>
      <c r="BV29" s="225"/>
      <c r="BW29" s="225"/>
      <c r="BX29" s="225"/>
      <c r="BY29" s="225"/>
      <c r="BZ29" s="225"/>
      <c r="CA29" s="225"/>
      <c r="CB29" s="225"/>
      <c r="CC29" s="225"/>
      <c r="CD29" s="225"/>
      <c r="CE29" s="225"/>
      <c r="CF29" s="225"/>
      <c r="CG29" s="225"/>
      <c r="CH29" s="225"/>
      <c r="CI29" s="225"/>
      <c r="CJ29" s="225"/>
      <c r="CK29" s="225"/>
      <c r="CL29" s="225"/>
      <c r="CM29" s="225"/>
      <c r="CN29" s="225"/>
      <c r="CO29" s="225"/>
      <c r="CP29" s="225"/>
      <c r="CQ29" s="225"/>
      <c r="CR29" s="225"/>
      <c r="CS29" s="225"/>
      <c r="CT29" s="225"/>
      <c r="CU29" s="225"/>
      <c r="CV29" s="225"/>
      <c r="CW29" s="225"/>
      <c r="CX29" s="225"/>
      <c r="CY29" s="225"/>
      <c r="CZ29" s="225"/>
      <c r="DA29" s="225"/>
      <c r="DB29" s="225"/>
      <c r="DC29" s="225"/>
      <c r="DD29" s="225"/>
      <c r="DE29" s="225"/>
      <c r="DF29" s="225"/>
      <c r="DG29" s="225"/>
      <c r="DH29" s="225"/>
      <c r="DI29" s="225"/>
      <c r="DJ29" s="225"/>
      <c r="DK29" s="225"/>
      <c r="DL29" s="225"/>
      <c r="DM29" s="225"/>
      <c r="DN29" s="225"/>
      <c r="DO29" s="225"/>
      <c r="DP29" s="225"/>
      <c r="DQ29" s="225"/>
      <c r="DR29" s="225"/>
      <c r="DS29" s="225"/>
      <c r="DT29" s="225"/>
      <c r="DU29" s="225"/>
      <c r="DV29" s="225"/>
      <c r="DW29" s="225"/>
      <c r="DX29" s="225"/>
      <c r="DY29" s="225"/>
      <c r="DZ29" s="225"/>
      <c r="EA29" s="225"/>
      <c r="EB29" s="225"/>
      <c r="EC29" s="225"/>
      <c r="ED29" s="225"/>
      <c r="EE29" s="225"/>
      <c r="EF29" s="225"/>
      <c r="EG29" s="225"/>
      <c r="EH29" s="225"/>
      <c r="EI29" s="225"/>
      <c r="EJ29" s="225"/>
      <c r="EK29" s="225"/>
      <c r="EL29" s="225"/>
      <c r="EM29" s="225"/>
      <c r="EN29" s="225"/>
      <c r="EO29" s="225"/>
      <c r="EP29" s="225"/>
      <c r="EQ29" s="225"/>
      <c r="ER29" s="225"/>
      <c r="ES29" s="225"/>
      <c r="ET29" s="225"/>
      <c r="EU29" s="225"/>
      <c r="EV29" s="225"/>
      <c r="EW29" s="225"/>
      <c r="EX29" s="225"/>
      <c r="EY29" s="225"/>
      <c r="EZ29" s="225"/>
      <c r="FA29" s="225"/>
      <c r="FB29" s="225"/>
      <c r="FC29" s="225"/>
      <c r="FD29" s="225"/>
      <c r="FE29" s="225"/>
      <c r="FF29" s="225"/>
      <c r="FG29" s="225"/>
      <c r="FH29" s="225"/>
      <c r="FI29" s="225"/>
      <c r="FJ29" s="225"/>
      <c r="FK29" s="225"/>
      <c r="FL29" s="225"/>
      <c r="FM29" s="225"/>
      <c r="FN29" s="225"/>
      <c r="FO29" s="225"/>
      <c r="FP29" s="225"/>
      <c r="FQ29" s="225"/>
      <c r="FR29" s="225"/>
      <c r="FS29" s="225"/>
      <c r="FT29" s="225"/>
      <c r="FU29" s="225"/>
      <c r="FV29" s="225"/>
      <c r="FW29" s="225"/>
      <c r="FX29" s="225"/>
      <c r="FY29" s="225"/>
      <c r="FZ29" s="225"/>
      <c r="GA29" s="225"/>
      <c r="GB29" s="225"/>
      <c r="GC29" s="225"/>
      <c r="GD29" s="225"/>
      <c r="GE29" s="225"/>
      <c r="GF29" s="225"/>
      <c r="GG29" s="225"/>
      <c r="GH29" s="225"/>
      <c r="GI29" s="225"/>
      <c r="GJ29" s="225"/>
      <c r="GK29" s="225"/>
      <c r="GL29" s="225"/>
      <c r="GM29" s="225"/>
      <c r="GN29" s="225"/>
      <c r="GO29" s="225"/>
      <c r="GP29" s="225"/>
      <c r="GQ29" s="225"/>
      <c r="GR29" s="225"/>
      <c r="GS29" s="225"/>
      <c r="GT29" s="225"/>
      <c r="GU29" s="225"/>
      <c r="GV29" s="225"/>
      <c r="GW29" s="225"/>
      <c r="GX29" s="225"/>
      <c r="GY29" s="225"/>
      <c r="GZ29" s="225"/>
      <c r="HA29" s="225"/>
      <c r="HB29" s="225"/>
      <c r="HC29" s="225"/>
      <c r="HD29" s="225"/>
      <c r="HE29" s="225"/>
      <c r="HF29" s="225"/>
      <c r="HG29" s="225"/>
      <c r="HH29" s="225"/>
      <c r="HI29" s="225"/>
      <c r="HJ29" s="225"/>
      <c r="HK29" s="225"/>
      <c r="HL29" s="225"/>
      <c r="HM29" s="225"/>
      <c r="HN29" s="225"/>
      <c r="HO29" s="225"/>
      <c r="HP29" s="225"/>
      <c r="HQ29" s="225"/>
      <c r="HR29" s="225"/>
      <c r="HS29" s="225"/>
      <c r="HT29" s="225"/>
      <c r="HU29" s="225"/>
      <c r="HV29" s="225"/>
      <c r="HW29" s="225"/>
      <c r="HX29" s="225"/>
      <c r="HY29" s="225"/>
      <c r="HZ29" s="225"/>
      <c r="IA29" s="225"/>
      <c r="IB29" s="225"/>
      <c r="IC29" s="225"/>
      <c r="ID29" s="225"/>
      <c r="IE29" s="225"/>
      <c r="IF29" s="225"/>
      <c r="IG29" s="225"/>
      <c r="IH29" s="225"/>
      <c r="II29" s="225"/>
      <c r="IJ29" s="225"/>
      <c r="IK29" s="225"/>
      <c r="IL29" s="225"/>
      <c r="IM29" s="225"/>
      <c r="IN29" s="225"/>
      <c r="IO29" s="225"/>
      <c r="IP29" s="225"/>
      <c r="IQ29" s="225"/>
      <c r="IR29" s="225"/>
      <c r="IS29" s="225"/>
      <c r="IT29" s="225"/>
    </row>
    <row r="30" spans="1:254" s="224" customFormat="1" ht="23.1" customHeight="1">
      <c r="A30" s="184" t="s">
        <v>90</v>
      </c>
      <c r="B30" s="185">
        <v>28367</v>
      </c>
      <c r="C30" s="184"/>
      <c r="D30" s="185"/>
      <c r="E30" s="225"/>
      <c r="F30" s="225"/>
      <c r="G30" s="225"/>
      <c r="H30" s="225"/>
      <c r="I30" s="225"/>
      <c r="J30" s="225"/>
      <c r="K30" s="225"/>
      <c r="L30" s="225"/>
      <c r="M30" s="225"/>
      <c r="N30" s="225"/>
      <c r="O30" s="225"/>
      <c r="P30" s="225"/>
      <c r="Q30" s="225"/>
      <c r="R30" s="225"/>
      <c r="S30" s="225"/>
      <c r="T30" s="225"/>
      <c r="U30" s="225"/>
      <c r="V30" s="225"/>
      <c r="W30" s="225"/>
      <c r="X30" s="225"/>
      <c r="Y30" s="225"/>
      <c r="Z30" s="225"/>
      <c r="AA30" s="225"/>
      <c r="AB30" s="225"/>
      <c r="AC30" s="225"/>
      <c r="AD30" s="225"/>
      <c r="AE30" s="225"/>
      <c r="AF30" s="225"/>
      <c r="AG30" s="225"/>
      <c r="AH30" s="225"/>
      <c r="AI30" s="225"/>
      <c r="AJ30" s="225"/>
      <c r="AK30" s="225"/>
      <c r="AL30" s="225"/>
      <c r="AM30" s="225"/>
      <c r="AN30" s="225"/>
      <c r="AO30" s="225"/>
      <c r="AP30" s="225"/>
      <c r="AQ30" s="225"/>
      <c r="AR30" s="225"/>
      <c r="AS30" s="225"/>
      <c r="AT30" s="225"/>
      <c r="AU30" s="225"/>
      <c r="AV30" s="225"/>
      <c r="AW30" s="225"/>
      <c r="AX30" s="225"/>
      <c r="AY30" s="225"/>
      <c r="AZ30" s="225"/>
      <c r="BA30" s="225"/>
      <c r="BB30" s="225"/>
      <c r="BC30" s="225"/>
      <c r="BD30" s="225"/>
      <c r="BE30" s="225"/>
      <c r="BF30" s="225"/>
      <c r="BG30" s="225"/>
      <c r="BH30" s="225"/>
      <c r="BI30" s="225"/>
      <c r="BJ30" s="225"/>
      <c r="BK30" s="225"/>
      <c r="BL30" s="225"/>
      <c r="BM30" s="225"/>
      <c r="BN30" s="225"/>
      <c r="BO30" s="225"/>
      <c r="BP30" s="225"/>
      <c r="BQ30" s="225"/>
      <c r="BR30" s="225"/>
      <c r="BS30" s="225"/>
      <c r="BT30" s="225"/>
      <c r="BU30" s="225"/>
      <c r="BV30" s="225"/>
      <c r="BW30" s="225"/>
      <c r="BX30" s="225"/>
      <c r="BY30" s="225"/>
      <c r="BZ30" s="225"/>
      <c r="CA30" s="225"/>
      <c r="CB30" s="225"/>
      <c r="CC30" s="225"/>
      <c r="CD30" s="225"/>
      <c r="CE30" s="225"/>
      <c r="CF30" s="225"/>
      <c r="CG30" s="225"/>
      <c r="CH30" s="225"/>
      <c r="CI30" s="225"/>
      <c r="CJ30" s="225"/>
      <c r="CK30" s="225"/>
      <c r="CL30" s="225"/>
      <c r="CM30" s="225"/>
      <c r="CN30" s="225"/>
      <c r="CO30" s="225"/>
      <c r="CP30" s="225"/>
      <c r="CQ30" s="225"/>
      <c r="CR30" s="225"/>
      <c r="CS30" s="225"/>
      <c r="CT30" s="225"/>
      <c r="CU30" s="225"/>
      <c r="CV30" s="225"/>
      <c r="CW30" s="225"/>
      <c r="CX30" s="225"/>
      <c r="CY30" s="225"/>
      <c r="CZ30" s="225"/>
      <c r="DA30" s="225"/>
      <c r="DB30" s="225"/>
      <c r="DC30" s="225"/>
      <c r="DD30" s="225"/>
      <c r="DE30" s="225"/>
      <c r="DF30" s="225"/>
      <c r="DG30" s="225"/>
      <c r="DH30" s="225"/>
      <c r="DI30" s="225"/>
      <c r="DJ30" s="225"/>
      <c r="DK30" s="225"/>
      <c r="DL30" s="225"/>
      <c r="DM30" s="225"/>
      <c r="DN30" s="225"/>
      <c r="DO30" s="225"/>
      <c r="DP30" s="225"/>
      <c r="DQ30" s="225"/>
      <c r="DR30" s="225"/>
      <c r="DS30" s="225"/>
      <c r="DT30" s="225"/>
      <c r="DU30" s="225"/>
      <c r="DV30" s="225"/>
      <c r="DW30" s="225"/>
      <c r="DX30" s="225"/>
      <c r="DY30" s="225"/>
      <c r="DZ30" s="225"/>
      <c r="EA30" s="225"/>
      <c r="EB30" s="225"/>
      <c r="EC30" s="225"/>
      <c r="ED30" s="225"/>
      <c r="EE30" s="225"/>
      <c r="EF30" s="225"/>
      <c r="EG30" s="225"/>
      <c r="EH30" s="225"/>
      <c r="EI30" s="225"/>
      <c r="EJ30" s="225"/>
      <c r="EK30" s="225"/>
      <c r="EL30" s="225"/>
      <c r="EM30" s="225"/>
      <c r="EN30" s="225"/>
      <c r="EO30" s="225"/>
      <c r="EP30" s="225"/>
      <c r="EQ30" s="225"/>
      <c r="ER30" s="225"/>
      <c r="ES30" s="225"/>
      <c r="ET30" s="225"/>
      <c r="EU30" s="225"/>
      <c r="EV30" s="225"/>
      <c r="EW30" s="225"/>
      <c r="EX30" s="225"/>
      <c r="EY30" s="225"/>
      <c r="EZ30" s="225"/>
      <c r="FA30" s="225"/>
      <c r="FB30" s="225"/>
      <c r="FC30" s="225"/>
      <c r="FD30" s="225"/>
      <c r="FE30" s="225"/>
      <c r="FF30" s="225"/>
      <c r="FG30" s="225"/>
      <c r="FH30" s="225"/>
      <c r="FI30" s="225"/>
      <c r="FJ30" s="225"/>
      <c r="FK30" s="225"/>
      <c r="FL30" s="225"/>
      <c r="FM30" s="225"/>
      <c r="FN30" s="225"/>
      <c r="FO30" s="225"/>
      <c r="FP30" s="225"/>
      <c r="FQ30" s="225"/>
      <c r="FR30" s="225"/>
      <c r="FS30" s="225"/>
      <c r="FT30" s="225"/>
      <c r="FU30" s="225"/>
      <c r="FV30" s="225"/>
      <c r="FW30" s="225"/>
      <c r="FX30" s="225"/>
      <c r="FY30" s="225"/>
      <c r="FZ30" s="225"/>
      <c r="GA30" s="225"/>
      <c r="GB30" s="225"/>
      <c r="GC30" s="225"/>
      <c r="GD30" s="225"/>
      <c r="GE30" s="225"/>
      <c r="GF30" s="225"/>
      <c r="GG30" s="225"/>
      <c r="GH30" s="225"/>
      <c r="GI30" s="225"/>
      <c r="GJ30" s="225"/>
      <c r="GK30" s="225"/>
      <c r="GL30" s="225"/>
      <c r="GM30" s="225"/>
      <c r="GN30" s="225"/>
      <c r="GO30" s="225"/>
      <c r="GP30" s="225"/>
      <c r="GQ30" s="225"/>
      <c r="GR30" s="225"/>
      <c r="GS30" s="225"/>
      <c r="GT30" s="225"/>
      <c r="GU30" s="225"/>
      <c r="GV30" s="225"/>
      <c r="GW30" s="225"/>
      <c r="GX30" s="225"/>
      <c r="GY30" s="225"/>
      <c r="GZ30" s="225"/>
      <c r="HA30" s="225"/>
      <c r="HB30" s="225"/>
      <c r="HC30" s="225"/>
      <c r="HD30" s="225"/>
      <c r="HE30" s="225"/>
      <c r="HF30" s="225"/>
      <c r="HG30" s="225"/>
      <c r="HH30" s="225"/>
      <c r="HI30" s="225"/>
      <c r="HJ30" s="225"/>
      <c r="HK30" s="225"/>
      <c r="HL30" s="225"/>
      <c r="HM30" s="225"/>
      <c r="HN30" s="225"/>
      <c r="HO30" s="225"/>
      <c r="HP30" s="225"/>
      <c r="HQ30" s="225"/>
      <c r="HR30" s="225"/>
      <c r="HS30" s="225"/>
      <c r="HT30" s="225"/>
      <c r="HU30" s="225"/>
      <c r="HV30" s="225"/>
      <c r="HW30" s="225"/>
      <c r="HX30" s="225"/>
      <c r="HY30" s="225"/>
      <c r="HZ30" s="225"/>
      <c r="IA30" s="225"/>
      <c r="IB30" s="225"/>
      <c r="IC30" s="225"/>
      <c r="ID30" s="225"/>
      <c r="IE30" s="225"/>
      <c r="IF30" s="225"/>
      <c r="IG30" s="225"/>
      <c r="IH30" s="225"/>
      <c r="II30" s="225"/>
      <c r="IJ30" s="225"/>
      <c r="IK30" s="225"/>
      <c r="IL30" s="225"/>
      <c r="IM30" s="225"/>
      <c r="IN30" s="225"/>
      <c r="IO30" s="225"/>
      <c r="IP30" s="225"/>
      <c r="IQ30" s="225"/>
      <c r="IR30" s="225"/>
      <c r="IS30" s="225"/>
      <c r="IT30" s="225"/>
    </row>
    <row r="31" spans="1:254" s="224" customFormat="1" ht="23.1" customHeight="1">
      <c r="A31" s="184" t="s">
        <v>91</v>
      </c>
      <c r="B31" s="185">
        <v>9456</v>
      </c>
      <c r="C31" s="184"/>
      <c r="D31" s="185"/>
      <c r="E31" s="225"/>
      <c r="F31" s="225"/>
      <c r="G31" s="225"/>
      <c r="H31" s="225"/>
      <c r="I31" s="225"/>
      <c r="J31" s="225"/>
      <c r="K31" s="225"/>
      <c r="L31" s="225"/>
      <c r="M31" s="225"/>
      <c r="N31" s="225"/>
      <c r="O31" s="225"/>
      <c r="P31" s="225"/>
      <c r="Q31" s="225"/>
      <c r="R31" s="225"/>
      <c r="S31" s="225"/>
      <c r="T31" s="225"/>
      <c r="U31" s="225"/>
      <c r="V31" s="225"/>
      <c r="W31" s="225"/>
      <c r="X31" s="225"/>
      <c r="Y31" s="225"/>
      <c r="Z31" s="225"/>
      <c r="AA31" s="225"/>
      <c r="AB31" s="225"/>
      <c r="AC31" s="225"/>
      <c r="AD31" s="225"/>
      <c r="AE31" s="225"/>
      <c r="AF31" s="225"/>
      <c r="AG31" s="225"/>
      <c r="AH31" s="225"/>
      <c r="AI31" s="225"/>
      <c r="AJ31" s="225"/>
      <c r="AK31" s="225"/>
      <c r="AL31" s="225"/>
      <c r="AM31" s="225"/>
      <c r="AN31" s="225"/>
      <c r="AO31" s="225"/>
      <c r="AP31" s="225"/>
      <c r="AQ31" s="225"/>
      <c r="AR31" s="225"/>
      <c r="AS31" s="225"/>
      <c r="AT31" s="225"/>
      <c r="AU31" s="225"/>
      <c r="AV31" s="225"/>
      <c r="AW31" s="225"/>
      <c r="AX31" s="225"/>
      <c r="AY31" s="225"/>
      <c r="AZ31" s="225"/>
      <c r="BA31" s="225"/>
      <c r="BB31" s="225"/>
      <c r="BC31" s="225"/>
      <c r="BD31" s="225"/>
      <c r="BE31" s="225"/>
      <c r="BF31" s="225"/>
      <c r="BG31" s="225"/>
      <c r="BH31" s="225"/>
      <c r="BI31" s="225"/>
      <c r="BJ31" s="225"/>
      <c r="BK31" s="225"/>
      <c r="BL31" s="225"/>
      <c r="BM31" s="225"/>
      <c r="BN31" s="225"/>
      <c r="BO31" s="225"/>
      <c r="BP31" s="225"/>
      <c r="BQ31" s="225"/>
      <c r="BR31" s="225"/>
      <c r="BS31" s="225"/>
      <c r="BT31" s="225"/>
      <c r="BU31" s="225"/>
      <c r="BV31" s="225"/>
      <c r="BW31" s="225"/>
      <c r="BX31" s="225"/>
      <c r="BY31" s="225"/>
      <c r="BZ31" s="225"/>
      <c r="CA31" s="225"/>
      <c r="CB31" s="225"/>
      <c r="CC31" s="225"/>
      <c r="CD31" s="225"/>
      <c r="CE31" s="225"/>
      <c r="CF31" s="225"/>
      <c r="CG31" s="225"/>
      <c r="CH31" s="225"/>
      <c r="CI31" s="225"/>
      <c r="CJ31" s="225"/>
      <c r="CK31" s="225"/>
      <c r="CL31" s="225"/>
      <c r="CM31" s="225"/>
      <c r="CN31" s="225"/>
      <c r="CO31" s="225"/>
      <c r="CP31" s="225"/>
      <c r="CQ31" s="225"/>
      <c r="CR31" s="225"/>
      <c r="CS31" s="225"/>
      <c r="CT31" s="225"/>
      <c r="CU31" s="225"/>
      <c r="CV31" s="225"/>
      <c r="CW31" s="225"/>
      <c r="CX31" s="225"/>
      <c r="CY31" s="225"/>
      <c r="CZ31" s="225"/>
      <c r="DA31" s="225"/>
      <c r="DB31" s="225"/>
      <c r="DC31" s="225"/>
      <c r="DD31" s="225"/>
      <c r="DE31" s="225"/>
      <c r="DF31" s="225"/>
      <c r="DG31" s="225"/>
      <c r="DH31" s="225"/>
      <c r="DI31" s="225"/>
      <c r="DJ31" s="225"/>
      <c r="DK31" s="225"/>
      <c r="DL31" s="225"/>
      <c r="DM31" s="225"/>
      <c r="DN31" s="225"/>
      <c r="DO31" s="225"/>
      <c r="DP31" s="225"/>
      <c r="DQ31" s="225"/>
      <c r="DR31" s="225"/>
      <c r="DS31" s="225"/>
      <c r="DT31" s="225"/>
      <c r="DU31" s="225"/>
      <c r="DV31" s="225"/>
      <c r="DW31" s="225"/>
      <c r="DX31" s="225"/>
      <c r="DY31" s="225"/>
      <c r="DZ31" s="225"/>
      <c r="EA31" s="225"/>
      <c r="EB31" s="225"/>
      <c r="EC31" s="225"/>
      <c r="ED31" s="225"/>
      <c r="EE31" s="225"/>
      <c r="EF31" s="225"/>
      <c r="EG31" s="225"/>
      <c r="EH31" s="225"/>
      <c r="EI31" s="225"/>
      <c r="EJ31" s="225"/>
      <c r="EK31" s="225"/>
      <c r="EL31" s="225"/>
      <c r="EM31" s="225"/>
      <c r="EN31" s="225"/>
      <c r="EO31" s="225"/>
      <c r="EP31" s="225"/>
      <c r="EQ31" s="225"/>
      <c r="ER31" s="225"/>
      <c r="ES31" s="225"/>
      <c r="ET31" s="225"/>
      <c r="EU31" s="225"/>
      <c r="EV31" s="225"/>
      <c r="EW31" s="225"/>
      <c r="EX31" s="225"/>
      <c r="EY31" s="225"/>
      <c r="EZ31" s="225"/>
      <c r="FA31" s="225"/>
      <c r="FB31" s="225"/>
      <c r="FC31" s="225"/>
      <c r="FD31" s="225"/>
      <c r="FE31" s="225"/>
      <c r="FF31" s="225"/>
      <c r="FG31" s="225"/>
      <c r="FH31" s="225"/>
      <c r="FI31" s="225"/>
      <c r="FJ31" s="225"/>
      <c r="FK31" s="225"/>
      <c r="FL31" s="225"/>
      <c r="FM31" s="225"/>
      <c r="FN31" s="225"/>
      <c r="FO31" s="225"/>
      <c r="FP31" s="225"/>
      <c r="FQ31" s="225"/>
      <c r="FR31" s="225"/>
      <c r="FS31" s="225"/>
      <c r="FT31" s="225"/>
      <c r="FU31" s="225"/>
      <c r="FV31" s="225"/>
      <c r="FW31" s="225"/>
      <c r="FX31" s="225"/>
      <c r="FY31" s="225"/>
      <c r="FZ31" s="225"/>
      <c r="GA31" s="225"/>
      <c r="GB31" s="225"/>
      <c r="GC31" s="225"/>
      <c r="GD31" s="225"/>
      <c r="GE31" s="225"/>
      <c r="GF31" s="225"/>
      <c r="GG31" s="225"/>
      <c r="GH31" s="225"/>
      <c r="GI31" s="225"/>
      <c r="GJ31" s="225"/>
      <c r="GK31" s="225"/>
      <c r="GL31" s="225"/>
      <c r="GM31" s="225"/>
      <c r="GN31" s="225"/>
      <c r="GO31" s="225"/>
      <c r="GP31" s="225"/>
      <c r="GQ31" s="225"/>
      <c r="GR31" s="225"/>
      <c r="GS31" s="225"/>
      <c r="GT31" s="225"/>
      <c r="GU31" s="225"/>
      <c r="GV31" s="225"/>
      <c r="GW31" s="225"/>
      <c r="GX31" s="225"/>
      <c r="GY31" s="225"/>
      <c r="GZ31" s="225"/>
      <c r="HA31" s="225"/>
      <c r="HB31" s="225"/>
      <c r="HC31" s="225"/>
      <c r="HD31" s="225"/>
      <c r="HE31" s="225"/>
      <c r="HF31" s="225"/>
      <c r="HG31" s="225"/>
      <c r="HH31" s="225"/>
      <c r="HI31" s="225"/>
      <c r="HJ31" s="225"/>
      <c r="HK31" s="225"/>
      <c r="HL31" s="225"/>
      <c r="HM31" s="225"/>
      <c r="HN31" s="225"/>
      <c r="HO31" s="225"/>
      <c r="HP31" s="225"/>
      <c r="HQ31" s="225"/>
      <c r="HR31" s="225"/>
      <c r="HS31" s="225"/>
      <c r="HT31" s="225"/>
      <c r="HU31" s="225"/>
      <c r="HV31" s="225"/>
      <c r="HW31" s="225"/>
      <c r="HX31" s="225"/>
      <c r="HY31" s="225"/>
      <c r="HZ31" s="225"/>
      <c r="IA31" s="225"/>
      <c r="IB31" s="225"/>
      <c r="IC31" s="225"/>
      <c r="ID31" s="225"/>
      <c r="IE31" s="225"/>
      <c r="IF31" s="225"/>
      <c r="IG31" s="225"/>
      <c r="IH31" s="225"/>
      <c r="II31" s="225"/>
      <c r="IJ31" s="225"/>
      <c r="IK31" s="225"/>
      <c r="IL31" s="225"/>
      <c r="IM31" s="225"/>
      <c r="IN31" s="225"/>
      <c r="IO31" s="225"/>
      <c r="IP31" s="225"/>
      <c r="IQ31" s="225"/>
      <c r="IR31" s="225"/>
      <c r="IS31" s="225"/>
      <c r="IT31" s="225"/>
    </row>
    <row r="32" spans="1:254" s="224" customFormat="1" ht="23.1" customHeight="1">
      <c r="A32" s="184" t="s">
        <v>92</v>
      </c>
      <c r="B32" s="185">
        <v>3503</v>
      </c>
      <c r="C32" s="184"/>
      <c r="D32" s="185"/>
      <c r="E32" s="225"/>
      <c r="F32" s="225"/>
      <c r="G32" s="225"/>
      <c r="H32" s="225"/>
      <c r="I32" s="225"/>
      <c r="J32" s="225"/>
      <c r="K32" s="225"/>
      <c r="L32" s="225"/>
      <c r="M32" s="225"/>
      <c r="N32" s="225"/>
      <c r="O32" s="225"/>
      <c r="P32" s="225"/>
      <c r="Q32" s="225"/>
      <c r="R32" s="225"/>
      <c r="S32" s="225"/>
      <c r="T32" s="225"/>
      <c r="U32" s="225"/>
      <c r="V32" s="225"/>
      <c r="W32" s="225"/>
      <c r="X32" s="225"/>
      <c r="Y32" s="225"/>
      <c r="Z32" s="225"/>
      <c r="AA32" s="225"/>
      <c r="AB32" s="225"/>
      <c r="AC32" s="225"/>
      <c r="AD32" s="225"/>
      <c r="AE32" s="225"/>
      <c r="AF32" s="225"/>
      <c r="AG32" s="225"/>
      <c r="AH32" s="225"/>
      <c r="AI32" s="225"/>
      <c r="AJ32" s="225"/>
      <c r="AK32" s="225"/>
      <c r="AL32" s="225"/>
      <c r="AM32" s="225"/>
      <c r="AN32" s="225"/>
      <c r="AO32" s="225"/>
      <c r="AP32" s="225"/>
      <c r="AQ32" s="225"/>
      <c r="AR32" s="225"/>
      <c r="AS32" s="225"/>
      <c r="AT32" s="225"/>
      <c r="AU32" s="225"/>
      <c r="AV32" s="225"/>
      <c r="AW32" s="225"/>
      <c r="AX32" s="225"/>
      <c r="AY32" s="225"/>
      <c r="AZ32" s="225"/>
      <c r="BA32" s="225"/>
      <c r="BB32" s="225"/>
      <c r="BC32" s="225"/>
      <c r="BD32" s="225"/>
      <c r="BE32" s="225"/>
      <c r="BF32" s="225"/>
      <c r="BG32" s="225"/>
      <c r="BH32" s="225"/>
      <c r="BI32" s="225"/>
      <c r="BJ32" s="225"/>
      <c r="BK32" s="225"/>
      <c r="BL32" s="225"/>
      <c r="BM32" s="225"/>
      <c r="BN32" s="225"/>
      <c r="BO32" s="225"/>
      <c r="BP32" s="225"/>
      <c r="BQ32" s="225"/>
      <c r="BR32" s="225"/>
      <c r="BS32" s="225"/>
      <c r="BT32" s="225"/>
      <c r="BU32" s="225"/>
      <c r="BV32" s="225"/>
      <c r="BW32" s="225"/>
      <c r="BX32" s="225"/>
      <c r="BY32" s="225"/>
      <c r="BZ32" s="225"/>
      <c r="CA32" s="225"/>
      <c r="CB32" s="225"/>
      <c r="CC32" s="225"/>
      <c r="CD32" s="225"/>
      <c r="CE32" s="225"/>
      <c r="CF32" s="225"/>
      <c r="CG32" s="225"/>
      <c r="CH32" s="225"/>
      <c r="CI32" s="225"/>
      <c r="CJ32" s="225"/>
      <c r="CK32" s="225"/>
      <c r="CL32" s="225"/>
      <c r="CM32" s="225"/>
      <c r="CN32" s="225"/>
      <c r="CO32" s="225"/>
      <c r="CP32" s="225"/>
      <c r="CQ32" s="225"/>
      <c r="CR32" s="225"/>
      <c r="CS32" s="225"/>
      <c r="CT32" s="225"/>
      <c r="CU32" s="225"/>
      <c r="CV32" s="225"/>
      <c r="CW32" s="225"/>
      <c r="CX32" s="225"/>
      <c r="CY32" s="225"/>
      <c r="CZ32" s="225"/>
      <c r="DA32" s="225"/>
      <c r="DB32" s="225"/>
      <c r="DC32" s="225"/>
      <c r="DD32" s="225"/>
      <c r="DE32" s="225"/>
      <c r="DF32" s="225"/>
      <c r="DG32" s="225"/>
      <c r="DH32" s="225"/>
      <c r="DI32" s="225"/>
      <c r="DJ32" s="225"/>
      <c r="DK32" s="225"/>
      <c r="DL32" s="225"/>
      <c r="DM32" s="225"/>
      <c r="DN32" s="225"/>
      <c r="DO32" s="225"/>
      <c r="DP32" s="225"/>
      <c r="DQ32" s="225"/>
      <c r="DR32" s="225"/>
      <c r="DS32" s="225"/>
      <c r="DT32" s="225"/>
      <c r="DU32" s="225"/>
      <c r="DV32" s="225"/>
      <c r="DW32" s="225"/>
      <c r="DX32" s="225"/>
      <c r="DY32" s="225"/>
      <c r="DZ32" s="225"/>
      <c r="EA32" s="225"/>
      <c r="EB32" s="225"/>
      <c r="EC32" s="225"/>
      <c r="ED32" s="225"/>
      <c r="EE32" s="225"/>
      <c r="EF32" s="225"/>
      <c r="EG32" s="225"/>
      <c r="EH32" s="225"/>
      <c r="EI32" s="225"/>
      <c r="EJ32" s="225"/>
      <c r="EK32" s="225"/>
      <c r="EL32" s="225"/>
      <c r="EM32" s="225"/>
      <c r="EN32" s="225"/>
      <c r="EO32" s="225"/>
      <c r="EP32" s="225"/>
      <c r="EQ32" s="225"/>
      <c r="ER32" s="225"/>
      <c r="ES32" s="225"/>
      <c r="ET32" s="225"/>
      <c r="EU32" s="225"/>
      <c r="EV32" s="225"/>
      <c r="EW32" s="225"/>
      <c r="EX32" s="225"/>
      <c r="EY32" s="225"/>
      <c r="EZ32" s="225"/>
      <c r="FA32" s="225"/>
      <c r="FB32" s="225"/>
      <c r="FC32" s="225"/>
      <c r="FD32" s="225"/>
      <c r="FE32" s="225"/>
      <c r="FF32" s="225"/>
      <c r="FG32" s="225"/>
      <c r="FH32" s="225"/>
      <c r="FI32" s="225"/>
      <c r="FJ32" s="225"/>
      <c r="FK32" s="225"/>
      <c r="FL32" s="225"/>
      <c r="FM32" s="225"/>
      <c r="FN32" s="225"/>
      <c r="FO32" s="225"/>
      <c r="FP32" s="225"/>
      <c r="FQ32" s="225"/>
      <c r="FR32" s="225"/>
      <c r="FS32" s="225"/>
      <c r="FT32" s="225"/>
      <c r="FU32" s="225"/>
      <c r="FV32" s="225"/>
      <c r="FW32" s="225"/>
      <c r="FX32" s="225"/>
      <c r="FY32" s="225"/>
      <c r="FZ32" s="225"/>
      <c r="GA32" s="225"/>
      <c r="GB32" s="225"/>
      <c r="GC32" s="225"/>
      <c r="GD32" s="225"/>
      <c r="GE32" s="225"/>
      <c r="GF32" s="225"/>
      <c r="GG32" s="225"/>
      <c r="GH32" s="225"/>
      <c r="GI32" s="225"/>
      <c r="GJ32" s="225"/>
      <c r="GK32" s="225"/>
      <c r="GL32" s="225"/>
      <c r="GM32" s="225"/>
      <c r="GN32" s="225"/>
      <c r="GO32" s="225"/>
      <c r="GP32" s="225"/>
      <c r="GQ32" s="225"/>
      <c r="GR32" s="225"/>
      <c r="GS32" s="225"/>
      <c r="GT32" s="225"/>
      <c r="GU32" s="225"/>
      <c r="GV32" s="225"/>
      <c r="GW32" s="225"/>
      <c r="GX32" s="225"/>
      <c r="GY32" s="225"/>
      <c r="GZ32" s="225"/>
      <c r="HA32" s="225"/>
      <c r="HB32" s="225"/>
      <c r="HC32" s="225"/>
      <c r="HD32" s="225"/>
      <c r="HE32" s="225"/>
      <c r="HF32" s="225"/>
      <c r="HG32" s="225"/>
      <c r="HH32" s="225"/>
      <c r="HI32" s="225"/>
      <c r="HJ32" s="225"/>
      <c r="HK32" s="225"/>
      <c r="HL32" s="225"/>
      <c r="HM32" s="225"/>
      <c r="HN32" s="225"/>
      <c r="HO32" s="225"/>
      <c r="HP32" s="225"/>
      <c r="HQ32" s="225"/>
      <c r="HR32" s="225"/>
      <c r="HS32" s="225"/>
      <c r="HT32" s="225"/>
      <c r="HU32" s="225"/>
      <c r="HV32" s="225"/>
      <c r="HW32" s="225"/>
      <c r="HX32" s="225"/>
      <c r="HY32" s="225"/>
      <c r="HZ32" s="225"/>
      <c r="IA32" s="225"/>
      <c r="IB32" s="225"/>
      <c r="IC32" s="225"/>
      <c r="ID32" s="225"/>
      <c r="IE32" s="225"/>
      <c r="IF32" s="225"/>
      <c r="IG32" s="225"/>
      <c r="IH32" s="225"/>
      <c r="II32" s="225"/>
      <c r="IJ32" s="225"/>
      <c r="IK32" s="225"/>
      <c r="IL32" s="225"/>
      <c r="IM32" s="225"/>
      <c r="IN32" s="225"/>
      <c r="IO32" s="225"/>
      <c r="IP32" s="225"/>
      <c r="IQ32" s="225"/>
      <c r="IR32" s="225"/>
      <c r="IS32" s="225"/>
      <c r="IT32" s="225"/>
    </row>
    <row r="33" spans="1:254" s="224" customFormat="1" ht="23.1" customHeight="1">
      <c r="A33" s="184" t="s">
        <v>93</v>
      </c>
      <c r="B33" s="185">
        <v>246</v>
      </c>
      <c r="C33" s="230"/>
      <c r="D33" s="230"/>
      <c r="E33" s="225"/>
      <c r="F33" s="225"/>
      <c r="G33" s="225"/>
      <c r="H33" s="225"/>
      <c r="I33" s="225"/>
      <c r="J33" s="225"/>
      <c r="K33" s="225"/>
      <c r="L33" s="225"/>
      <c r="M33" s="225"/>
      <c r="N33" s="225"/>
      <c r="O33" s="225"/>
      <c r="P33" s="225"/>
      <c r="Q33" s="225"/>
      <c r="R33" s="225"/>
      <c r="S33" s="225"/>
      <c r="T33" s="225"/>
      <c r="U33" s="225"/>
      <c r="V33" s="225"/>
      <c r="W33" s="225"/>
      <c r="X33" s="225"/>
      <c r="Y33" s="225"/>
      <c r="Z33" s="225"/>
      <c r="AA33" s="225"/>
      <c r="AB33" s="225"/>
      <c r="AC33" s="225"/>
      <c r="AD33" s="225"/>
      <c r="AE33" s="225"/>
      <c r="AF33" s="225"/>
      <c r="AG33" s="225"/>
      <c r="AH33" s="225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5"/>
      <c r="AY33" s="225"/>
      <c r="AZ33" s="225"/>
      <c r="BA33" s="225"/>
      <c r="BB33" s="225"/>
      <c r="BC33" s="225"/>
      <c r="BD33" s="225"/>
      <c r="BE33" s="225"/>
      <c r="BF33" s="225"/>
      <c r="BG33" s="225"/>
      <c r="BH33" s="225"/>
      <c r="BI33" s="225"/>
      <c r="BJ33" s="225"/>
      <c r="BK33" s="225"/>
      <c r="BL33" s="225"/>
      <c r="BM33" s="225"/>
      <c r="BN33" s="225"/>
      <c r="BO33" s="225"/>
      <c r="BP33" s="225"/>
      <c r="BQ33" s="225"/>
      <c r="BR33" s="225"/>
      <c r="BS33" s="225"/>
      <c r="BT33" s="225"/>
      <c r="BU33" s="225"/>
      <c r="BV33" s="225"/>
      <c r="BW33" s="225"/>
      <c r="BX33" s="225"/>
      <c r="BY33" s="225"/>
      <c r="BZ33" s="225"/>
      <c r="CA33" s="225"/>
      <c r="CB33" s="225"/>
      <c r="CC33" s="225"/>
      <c r="CD33" s="225"/>
      <c r="CE33" s="225"/>
      <c r="CF33" s="225"/>
      <c r="CG33" s="225"/>
      <c r="CH33" s="225"/>
      <c r="CI33" s="225"/>
      <c r="CJ33" s="225"/>
      <c r="CK33" s="225"/>
      <c r="CL33" s="225"/>
      <c r="CM33" s="225"/>
      <c r="CN33" s="225"/>
      <c r="CO33" s="225"/>
      <c r="CP33" s="225"/>
      <c r="CQ33" s="225"/>
      <c r="CR33" s="225"/>
      <c r="CS33" s="225"/>
      <c r="CT33" s="225"/>
      <c r="CU33" s="225"/>
      <c r="CV33" s="225"/>
      <c r="CW33" s="225"/>
      <c r="CX33" s="225"/>
      <c r="CY33" s="225"/>
      <c r="CZ33" s="225"/>
      <c r="DA33" s="225"/>
      <c r="DB33" s="225"/>
      <c r="DC33" s="225"/>
      <c r="DD33" s="225"/>
      <c r="DE33" s="225"/>
      <c r="DF33" s="225"/>
      <c r="DG33" s="225"/>
      <c r="DH33" s="225"/>
      <c r="DI33" s="225"/>
      <c r="DJ33" s="225"/>
      <c r="DK33" s="225"/>
      <c r="DL33" s="225"/>
      <c r="DM33" s="225"/>
      <c r="DN33" s="225"/>
      <c r="DO33" s="225"/>
      <c r="DP33" s="225"/>
      <c r="DQ33" s="225"/>
      <c r="DR33" s="225"/>
      <c r="DS33" s="225"/>
      <c r="DT33" s="225"/>
      <c r="DU33" s="225"/>
      <c r="DV33" s="225"/>
      <c r="DW33" s="225"/>
      <c r="DX33" s="225"/>
      <c r="DY33" s="225"/>
      <c r="DZ33" s="225"/>
      <c r="EA33" s="225"/>
      <c r="EB33" s="225"/>
      <c r="EC33" s="225"/>
      <c r="ED33" s="225"/>
      <c r="EE33" s="225"/>
      <c r="EF33" s="225"/>
      <c r="EG33" s="225"/>
      <c r="EH33" s="225"/>
      <c r="EI33" s="225"/>
      <c r="EJ33" s="225"/>
      <c r="EK33" s="225"/>
      <c r="EL33" s="225"/>
      <c r="EM33" s="225"/>
      <c r="EN33" s="225"/>
      <c r="EO33" s="225"/>
      <c r="EP33" s="225"/>
      <c r="EQ33" s="225"/>
      <c r="ER33" s="225"/>
      <c r="ES33" s="225"/>
      <c r="ET33" s="225"/>
      <c r="EU33" s="225"/>
      <c r="EV33" s="225"/>
      <c r="EW33" s="225"/>
      <c r="EX33" s="225"/>
      <c r="EY33" s="225"/>
      <c r="EZ33" s="225"/>
      <c r="FA33" s="225"/>
      <c r="FB33" s="225"/>
      <c r="FC33" s="225"/>
      <c r="FD33" s="225"/>
      <c r="FE33" s="225"/>
      <c r="FF33" s="225"/>
      <c r="FG33" s="225"/>
      <c r="FH33" s="225"/>
      <c r="FI33" s="225"/>
      <c r="FJ33" s="225"/>
      <c r="FK33" s="225"/>
      <c r="FL33" s="225"/>
      <c r="FM33" s="225"/>
      <c r="FN33" s="225"/>
      <c r="FO33" s="225"/>
      <c r="FP33" s="225"/>
      <c r="FQ33" s="225"/>
      <c r="FR33" s="225"/>
      <c r="FS33" s="225"/>
      <c r="FT33" s="225"/>
      <c r="FU33" s="225"/>
      <c r="FV33" s="225"/>
      <c r="FW33" s="225"/>
      <c r="FX33" s="225"/>
      <c r="FY33" s="225"/>
      <c r="FZ33" s="225"/>
      <c r="GA33" s="225"/>
      <c r="GB33" s="225"/>
      <c r="GC33" s="225"/>
      <c r="GD33" s="225"/>
      <c r="GE33" s="225"/>
      <c r="GF33" s="225"/>
      <c r="GG33" s="225"/>
      <c r="GH33" s="225"/>
      <c r="GI33" s="225"/>
      <c r="GJ33" s="225"/>
      <c r="GK33" s="225"/>
      <c r="GL33" s="225"/>
      <c r="GM33" s="225"/>
      <c r="GN33" s="225"/>
      <c r="GO33" s="225"/>
      <c r="GP33" s="225"/>
      <c r="GQ33" s="225"/>
      <c r="GR33" s="225"/>
      <c r="GS33" s="225"/>
      <c r="GT33" s="225"/>
      <c r="GU33" s="225"/>
      <c r="GV33" s="225"/>
      <c r="GW33" s="225"/>
      <c r="GX33" s="225"/>
      <c r="GY33" s="225"/>
      <c r="GZ33" s="225"/>
      <c r="HA33" s="225"/>
      <c r="HB33" s="225"/>
      <c r="HC33" s="225"/>
      <c r="HD33" s="225"/>
      <c r="HE33" s="225"/>
      <c r="HF33" s="225"/>
      <c r="HG33" s="225"/>
      <c r="HH33" s="225"/>
      <c r="HI33" s="225"/>
      <c r="HJ33" s="225"/>
      <c r="HK33" s="225"/>
      <c r="HL33" s="225"/>
      <c r="HM33" s="225"/>
      <c r="HN33" s="225"/>
      <c r="HO33" s="225"/>
      <c r="HP33" s="225"/>
      <c r="HQ33" s="225"/>
      <c r="HR33" s="225"/>
      <c r="HS33" s="225"/>
      <c r="HT33" s="225"/>
      <c r="HU33" s="225"/>
      <c r="HV33" s="225"/>
      <c r="HW33" s="225"/>
      <c r="HX33" s="225"/>
      <c r="HY33" s="225"/>
      <c r="HZ33" s="225"/>
      <c r="IA33" s="225"/>
      <c r="IB33" s="225"/>
      <c r="IC33" s="225"/>
      <c r="ID33" s="225"/>
      <c r="IE33" s="225"/>
      <c r="IF33" s="225"/>
      <c r="IG33" s="225"/>
      <c r="IH33" s="225"/>
      <c r="II33" s="225"/>
      <c r="IJ33" s="225"/>
      <c r="IK33" s="225"/>
      <c r="IL33" s="225"/>
      <c r="IM33" s="225"/>
      <c r="IN33" s="225"/>
      <c r="IO33" s="225"/>
      <c r="IP33" s="225"/>
      <c r="IQ33" s="225"/>
      <c r="IR33" s="225"/>
      <c r="IS33" s="225"/>
      <c r="IT33" s="225"/>
    </row>
    <row r="34" spans="1:254" s="224" customFormat="1" ht="23.1" customHeight="1">
      <c r="A34" s="184" t="s">
        <v>94</v>
      </c>
      <c r="B34" s="185">
        <v>115</v>
      </c>
      <c r="C34" s="230"/>
      <c r="D34" s="230"/>
      <c r="E34" s="225"/>
      <c r="F34" s="225"/>
      <c r="G34" s="225"/>
      <c r="H34" s="225"/>
      <c r="I34" s="225"/>
      <c r="J34" s="225"/>
      <c r="K34" s="225"/>
      <c r="L34" s="225"/>
      <c r="M34" s="225"/>
      <c r="N34" s="225"/>
      <c r="O34" s="225"/>
      <c r="P34" s="225"/>
      <c r="Q34" s="225"/>
      <c r="R34" s="225"/>
      <c r="S34" s="225"/>
      <c r="T34" s="225"/>
      <c r="U34" s="225"/>
      <c r="V34" s="225"/>
      <c r="W34" s="225"/>
      <c r="X34" s="225"/>
      <c r="Y34" s="225"/>
      <c r="Z34" s="225"/>
      <c r="AA34" s="225"/>
      <c r="AB34" s="225"/>
      <c r="AC34" s="225"/>
      <c r="AD34" s="225"/>
      <c r="AE34" s="225"/>
      <c r="AF34" s="225"/>
      <c r="AG34" s="225"/>
      <c r="AH34" s="225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5"/>
      <c r="AY34" s="225"/>
      <c r="AZ34" s="225"/>
      <c r="BA34" s="225"/>
      <c r="BB34" s="225"/>
      <c r="BC34" s="225"/>
      <c r="BD34" s="225"/>
      <c r="BE34" s="225"/>
      <c r="BF34" s="225"/>
      <c r="BG34" s="225"/>
      <c r="BH34" s="225"/>
      <c r="BI34" s="225"/>
      <c r="BJ34" s="225"/>
      <c r="BK34" s="225"/>
      <c r="BL34" s="225"/>
      <c r="BM34" s="225"/>
      <c r="BN34" s="225"/>
      <c r="BO34" s="225"/>
      <c r="BP34" s="225"/>
      <c r="BQ34" s="225"/>
      <c r="BR34" s="225"/>
      <c r="BS34" s="225"/>
      <c r="BT34" s="225"/>
      <c r="BU34" s="225"/>
      <c r="BV34" s="225"/>
      <c r="BW34" s="225"/>
      <c r="BX34" s="225"/>
      <c r="BY34" s="225"/>
      <c r="BZ34" s="225"/>
      <c r="CA34" s="225"/>
      <c r="CB34" s="225"/>
      <c r="CC34" s="225"/>
      <c r="CD34" s="225"/>
      <c r="CE34" s="225"/>
      <c r="CF34" s="225"/>
      <c r="CG34" s="225"/>
      <c r="CH34" s="225"/>
      <c r="CI34" s="225"/>
      <c r="CJ34" s="225"/>
      <c r="CK34" s="225"/>
      <c r="CL34" s="225"/>
      <c r="CM34" s="225"/>
      <c r="CN34" s="225"/>
      <c r="CO34" s="225"/>
      <c r="CP34" s="225"/>
      <c r="CQ34" s="225"/>
      <c r="CR34" s="225"/>
      <c r="CS34" s="225"/>
      <c r="CT34" s="225"/>
      <c r="CU34" s="225"/>
      <c r="CV34" s="225"/>
      <c r="CW34" s="225"/>
      <c r="CX34" s="225"/>
      <c r="CY34" s="225"/>
      <c r="CZ34" s="225"/>
      <c r="DA34" s="225"/>
      <c r="DB34" s="225"/>
      <c r="DC34" s="225"/>
      <c r="DD34" s="225"/>
      <c r="DE34" s="225"/>
      <c r="DF34" s="225"/>
      <c r="DG34" s="225"/>
      <c r="DH34" s="225"/>
      <c r="DI34" s="225"/>
      <c r="DJ34" s="225"/>
      <c r="DK34" s="225"/>
      <c r="DL34" s="225"/>
      <c r="DM34" s="225"/>
      <c r="DN34" s="225"/>
      <c r="DO34" s="225"/>
      <c r="DP34" s="225"/>
      <c r="DQ34" s="225"/>
      <c r="DR34" s="225"/>
      <c r="DS34" s="225"/>
      <c r="DT34" s="225"/>
      <c r="DU34" s="225"/>
      <c r="DV34" s="225"/>
      <c r="DW34" s="225"/>
      <c r="DX34" s="225"/>
      <c r="DY34" s="225"/>
      <c r="DZ34" s="225"/>
      <c r="EA34" s="225"/>
      <c r="EB34" s="225"/>
      <c r="EC34" s="225"/>
      <c r="ED34" s="225"/>
      <c r="EE34" s="225"/>
      <c r="EF34" s="225"/>
      <c r="EG34" s="225"/>
      <c r="EH34" s="225"/>
      <c r="EI34" s="225"/>
      <c r="EJ34" s="225"/>
      <c r="EK34" s="225"/>
      <c r="EL34" s="225"/>
      <c r="EM34" s="225"/>
      <c r="EN34" s="225"/>
      <c r="EO34" s="225"/>
      <c r="EP34" s="225"/>
      <c r="EQ34" s="225"/>
      <c r="ER34" s="225"/>
      <c r="ES34" s="225"/>
      <c r="ET34" s="225"/>
      <c r="EU34" s="225"/>
      <c r="EV34" s="225"/>
      <c r="EW34" s="225"/>
      <c r="EX34" s="225"/>
      <c r="EY34" s="225"/>
      <c r="EZ34" s="225"/>
      <c r="FA34" s="225"/>
      <c r="FB34" s="225"/>
      <c r="FC34" s="225"/>
      <c r="FD34" s="225"/>
      <c r="FE34" s="225"/>
      <c r="FF34" s="225"/>
      <c r="FG34" s="225"/>
      <c r="FH34" s="225"/>
      <c r="FI34" s="225"/>
      <c r="FJ34" s="225"/>
      <c r="FK34" s="225"/>
      <c r="FL34" s="225"/>
      <c r="FM34" s="225"/>
      <c r="FN34" s="225"/>
      <c r="FO34" s="225"/>
      <c r="FP34" s="225"/>
      <c r="FQ34" s="225"/>
      <c r="FR34" s="225"/>
      <c r="FS34" s="225"/>
      <c r="FT34" s="225"/>
      <c r="FU34" s="225"/>
      <c r="FV34" s="225"/>
      <c r="FW34" s="225"/>
      <c r="FX34" s="225"/>
      <c r="FY34" s="225"/>
      <c r="FZ34" s="225"/>
      <c r="GA34" s="225"/>
      <c r="GB34" s="225"/>
      <c r="GC34" s="225"/>
      <c r="GD34" s="225"/>
      <c r="GE34" s="225"/>
      <c r="GF34" s="225"/>
      <c r="GG34" s="225"/>
      <c r="GH34" s="225"/>
      <c r="GI34" s="225"/>
      <c r="GJ34" s="225"/>
      <c r="GK34" s="225"/>
      <c r="GL34" s="225"/>
      <c r="GM34" s="225"/>
      <c r="GN34" s="225"/>
      <c r="GO34" s="225"/>
      <c r="GP34" s="225"/>
      <c r="GQ34" s="225"/>
      <c r="GR34" s="225"/>
      <c r="GS34" s="225"/>
      <c r="GT34" s="225"/>
      <c r="GU34" s="225"/>
      <c r="GV34" s="225"/>
      <c r="GW34" s="225"/>
      <c r="GX34" s="225"/>
      <c r="GY34" s="225"/>
      <c r="GZ34" s="225"/>
      <c r="HA34" s="225"/>
      <c r="HB34" s="225"/>
      <c r="HC34" s="225"/>
      <c r="HD34" s="225"/>
      <c r="HE34" s="225"/>
      <c r="HF34" s="225"/>
      <c r="HG34" s="225"/>
      <c r="HH34" s="225"/>
      <c r="HI34" s="225"/>
      <c r="HJ34" s="225"/>
      <c r="HK34" s="225"/>
      <c r="HL34" s="225"/>
      <c r="HM34" s="225"/>
      <c r="HN34" s="225"/>
      <c r="HO34" s="225"/>
      <c r="HP34" s="225"/>
      <c r="HQ34" s="225"/>
      <c r="HR34" s="225"/>
      <c r="HS34" s="225"/>
      <c r="HT34" s="225"/>
      <c r="HU34" s="225"/>
      <c r="HV34" s="225"/>
      <c r="HW34" s="225"/>
      <c r="HX34" s="225"/>
      <c r="HY34" s="225"/>
      <c r="HZ34" s="225"/>
      <c r="IA34" s="225"/>
      <c r="IB34" s="225"/>
      <c r="IC34" s="225"/>
      <c r="ID34" s="225"/>
      <c r="IE34" s="225"/>
      <c r="IF34" s="225"/>
      <c r="IG34" s="225"/>
      <c r="IH34" s="225"/>
      <c r="II34" s="225"/>
      <c r="IJ34" s="225"/>
      <c r="IK34" s="225"/>
      <c r="IL34" s="225"/>
      <c r="IM34" s="225"/>
      <c r="IN34" s="225"/>
      <c r="IO34" s="225"/>
      <c r="IP34" s="225"/>
      <c r="IQ34" s="225"/>
      <c r="IR34" s="225"/>
      <c r="IS34" s="225"/>
      <c r="IT34" s="225"/>
    </row>
    <row r="35" spans="1:254" s="224" customFormat="1" ht="23.1" customHeight="1">
      <c r="A35" s="182" t="s">
        <v>95</v>
      </c>
      <c r="B35" s="185">
        <v>55344</v>
      </c>
      <c r="C35" s="230"/>
      <c r="D35" s="230"/>
      <c r="E35" s="225"/>
      <c r="F35" s="225"/>
      <c r="G35" s="225"/>
      <c r="H35" s="225"/>
      <c r="I35" s="225"/>
      <c r="J35" s="225"/>
      <c r="K35" s="225"/>
      <c r="L35" s="225"/>
      <c r="M35" s="225"/>
      <c r="N35" s="225"/>
      <c r="O35" s="225"/>
      <c r="P35" s="225"/>
      <c r="Q35" s="225"/>
      <c r="R35" s="225"/>
      <c r="S35" s="225"/>
      <c r="T35" s="225"/>
      <c r="U35" s="225"/>
      <c r="V35" s="225"/>
      <c r="W35" s="225"/>
      <c r="X35" s="225"/>
      <c r="Y35" s="225"/>
      <c r="Z35" s="225"/>
      <c r="AA35" s="225"/>
      <c r="AB35" s="225"/>
      <c r="AC35" s="225"/>
      <c r="AD35" s="225"/>
      <c r="AE35" s="225"/>
      <c r="AF35" s="225"/>
      <c r="AG35" s="225"/>
      <c r="AH35" s="225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5"/>
      <c r="AY35" s="225"/>
      <c r="AZ35" s="225"/>
      <c r="BA35" s="225"/>
      <c r="BB35" s="225"/>
      <c r="BC35" s="225"/>
      <c r="BD35" s="225"/>
      <c r="BE35" s="225"/>
      <c r="BF35" s="225"/>
      <c r="BG35" s="225"/>
      <c r="BH35" s="225"/>
      <c r="BI35" s="225"/>
      <c r="BJ35" s="225"/>
      <c r="BK35" s="225"/>
      <c r="BL35" s="225"/>
      <c r="BM35" s="225"/>
      <c r="BN35" s="225"/>
      <c r="BO35" s="225"/>
      <c r="BP35" s="225"/>
      <c r="BQ35" s="225"/>
      <c r="BR35" s="225"/>
      <c r="BS35" s="225"/>
      <c r="BT35" s="225"/>
      <c r="BU35" s="225"/>
      <c r="BV35" s="225"/>
      <c r="BW35" s="225"/>
      <c r="BX35" s="225"/>
      <c r="BY35" s="225"/>
      <c r="BZ35" s="225"/>
      <c r="CA35" s="225"/>
      <c r="CB35" s="225"/>
      <c r="CC35" s="225"/>
      <c r="CD35" s="225"/>
      <c r="CE35" s="225"/>
      <c r="CF35" s="225"/>
      <c r="CG35" s="225"/>
      <c r="CH35" s="225"/>
      <c r="CI35" s="225"/>
      <c r="CJ35" s="225"/>
      <c r="CK35" s="225"/>
      <c r="CL35" s="225"/>
      <c r="CM35" s="225"/>
      <c r="CN35" s="225"/>
      <c r="CO35" s="225"/>
      <c r="CP35" s="225"/>
      <c r="CQ35" s="225"/>
      <c r="CR35" s="225"/>
      <c r="CS35" s="225"/>
      <c r="CT35" s="225"/>
      <c r="CU35" s="225"/>
      <c r="CV35" s="225"/>
      <c r="CW35" s="225"/>
      <c r="CX35" s="225"/>
      <c r="CY35" s="225"/>
      <c r="CZ35" s="225"/>
      <c r="DA35" s="225"/>
      <c r="DB35" s="225"/>
      <c r="DC35" s="225"/>
      <c r="DD35" s="225"/>
      <c r="DE35" s="225"/>
      <c r="DF35" s="225"/>
      <c r="DG35" s="225"/>
      <c r="DH35" s="225"/>
      <c r="DI35" s="225"/>
      <c r="DJ35" s="225"/>
      <c r="DK35" s="225"/>
      <c r="DL35" s="225"/>
      <c r="DM35" s="225"/>
      <c r="DN35" s="225"/>
      <c r="DO35" s="225"/>
      <c r="DP35" s="225"/>
      <c r="DQ35" s="225"/>
      <c r="DR35" s="225"/>
      <c r="DS35" s="225"/>
      <c r="DT35" s="225"/>
      <c r="DU35" s="225"/>
      <c r="DV35" s="225"/>
      <c r="DW35" s="225"/>
      <c r="DX35" s="225"/>
      <c r="DY35" s="225"/>
      <c r="DZ35" s="225"/>
      <c r="EA35" s="225"/>
      <c r="EB35" s="225"/>
      <c r="EC35" s="225"/>
      <c r="ED35" s="225"/>
      <c r="EE35" s="225"/>
      <c r="EF35" s="225"/>
      <c r="EG35" s="225"/>
      <c r="EH35" s="225"/>
      <c r="EI35" s="225"/>
      <c r="EJ35" s="225"/>
      <c r="EK35" s="225"/>
      <c r="EL35" s="225"/>
      <c r="EM35" s="225"/>
      <c r="EN35" s="225"/>
      <c r="EO35" s="225"/>
      <c r="EP35" s="225"/>
      <c r="EQ35" s="225"/>
      <c r="ER35" s="225"/>
      <c r="ES35" s="225"/>
      <c r="ET35" s="225"/>
      <c r="EU35" s="225"/>
      <c r="EV35" s="225"/>
      <c r="EW35" s="225"/>
      <c r="EX35" s="225"/>
      <c r="EY35" s="225"/>
      <c r="EZ35" s="225"/>
      <c r="FA35" s="225"/>
      <c r="FB35" s="225"/>
      <c r="FC35" s="225"/>
      <c r="FD35" s="225"/>
      <c r="FE35" s="225"/>
      <c r="FF35" s="225"/>
      <c r="FG35" s="225"/>
      <c r="FH35" s="225"/>
      <c r="FI35" s="225"/>
      <c r="FJ35" s="225"/>
      <c r="FK35" s="225"/>
      <c r="FL35" s="225"/>
      <c r="FM35" s="225"/>
      <c r="FN35" s="225"/>
      <c r="FO35" s="225"/>
      <c r="FP35" s="225"/>
      <c r="FQ35" s="225"/>
      <c r="FR35" s="225"/>
      <c r="FS35" s="225"/>
      <c r="FT35" s="225"/>
      <c r="FU35" s="225"/>
      <c r="FV35" s="225"/>
      <c r="FW35" s="225"/>
      <c r="FX35" s="225"/>
      <c r="FY35" s="225"/>
      <c r="FZ35" s="225"/>
      <c r="GA35" s="225"/>
      <c r="GB35" s="225"/>
      <c r="GC35" s="225"/>
      <c r="GD35" s="225"/>
      <c r="GE35" s="225"/>
      <c r="GF35" s="225"/>
      <c r="GG35" s="225"/>
      <c r="GH35" s="225"/>
      <c r="GI35" s="225"/>
      <c r="GJ35" s="225"/>
      <c r="GK35" s="225"/>
      <c r="GL35" s="225"/>
      <c r="GM35" s="225"/>
      <c r="GN35" s="225"/>
      <c r="GO35" s="225"/>
      <c r="GP35" s="225"/>
      <c r="GQ35" s="225"/>
      <c r="GR35" s="225"/>
      <c r="GS35" s="225"/>
      <c r="GT35" s="225"/>
      <c r="GU35" s="225"/>
      <c r="GV35" s="225"/>
      <c r="GW35" s="225"/>
      <c r="GX35" s="225"/>
      <c r="GY35" s="225"/>
      <c r="GZ35" s="225"/>
      <c r="HA35" s="225"/>
      <c r="HB35" s="225"/>
      <c r="HC35" s="225"/>
      <c r="HD35" s="225"/>
      <c r="HE35" s="225"/>
      <c r="HF35" s="225"/>
      <c r="HG35" s="225"/>
      <c r="HH35" s="225"/>
      <c r="HI35" s="225"/>
      <c r="HJ35" s="225"/>
      <c r="HK35" s="225"/>
      <c r="HL35" s="225"/>
      <c r="HM35" s="225"/>
      <c r="HN35" s="225"/>
      <c r="HO35" s="225"/>
      <c r="HP35" s="225"/>
      <c r="HQ35" s="225"/>
      <c r="HR35" s="225"/>
      <c r="HS35" s="225"/>
      <c r="HT35" s="225"/>
      <c r="HU35" s="225"/>
      <c r="HV35" s="225"/>
      <c r="HW35" s="225"/>
      <c r="HX35" s="225"/>
      <c r="HY35" s="225"/>
      <c r="HZ35" s="225"/>
      <c r="IA35" s="225"/>
      <c r="IB35" s="225"/>
      <c r="IC35" s="225"/>
      <c r="ID35" s="225"/>
      <c r="IE35" s="225"/>
      <c r="IF35" s="225"/>
      <c r="IG35" s="225"/>
      <c r="IH35" s="225"/>
      <c r="II35" s="225"/>
      <c r="IJ35" s="225"/>
      <c r="IK35" s="225"/>
      <c r="IL35" s="225"/>
      <c r="IM35" s="225"/>
      <c r="IN35" s="225"/>
      <c r="IO35" s="225"/>
      <c r="IP35" s="225"/>
      <c r="IQ35" s="225"/>
      <c r="IR35" s="225"/>
      <c r="IS35" s="225"/>
      <c r="IT35" s="225"/>
    </row>
    <row r="36" spans="1:254" s="224" customFormat="1" ht="23.1" customHeight="1">
      <c r="A36" s="184" t="s">
        <v>96</v>
      </c>
      <c r="B36" s="185">
        <v>1717</v>
      </c>
      <c r="C36" s="184"/>
      <c r="D36" s="185"/>
      <c r="E36" s="225"/>
      <c r="F36" s="225"/>
      <c r="G36" s="225"/>
      <c r="H36" s="225"/>
      <c r="I36" s="225"/>
      <c r="J36" s="225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  <c r="BK36" s="225"/>
      <c r="BL36" s="225"/>
      <c r="BM36" s="225"/>
      <c r="BN36" s="225"/>
      <c r="BO36" s="225"/>
      <c r="BP36" s="225"/>
      <c r="BQ36" s="225"/>
      <c r="BR36" s="225"/>
      <c r="BS36" s="225"/>
      <c r="BT36" s="225"/>
      <c r="BU36" s="225"/>
      <c r="BV36" s="225"/>
      <c r="BW36" s="225"/>
      <c r="BX36" s="225"/>
      <c r="BY36" s="225"/>
      <c r="BZ36" s="225"/>
      <c r="CA36" s="225"/>
      <c r="CB36" s="225"/>
      <c r="CC36" s="225"/>
      <c r="CD36" s="225"/>
      <c r="CE36" s="225"/>
      <c r="CF36" s="225"/>
      <c r="CG36" s="225"/>
      <c r="CH36" s="225"/>
      <c r="CI36" s="225"/>
      <c r="CJ36" s="225"/>
      <c r="CK36" s="225"/>
      <c r="CL36" s="225"/>
      <c r="CM36" s="225"/>
      <c r="CN36" s="225"/>
      <c r="CO36" s="225"/>
      <c r="CP36" s="225"/>
      <c r="CQ36" s="225"/>
      <c r="CR36" s="225"/>
      <c r="CS36" s="225"/>
      <c r="CT36" s="225"/>
      <c r="CU36" s="225"/>
      <c r="CV36" s="225"/>
      <c r="CW36" s="225"/>
      <c r="CX36" s="225"/>
      <c r="CY36" s="225"/>
      <c r="CZ36" s="225"/>
      <c r="DA36" s="225"/>
      <c r="DB36" s="225"/>
      <c r="DC36" s="225"/>
      <c r="DD36" s="225"/>
      <c r="DE36" s="225"/>
      <c r="DF36" s="225"/>
      <c r="DG36" s="225"/>
      <c r="DH36" s="225"/>
      <c r="DI36" s="225"/>
      <c r="DJ36" s="225"/>
      <c r="DK36" s="225"/>
      <c r="DL36" s="225"/>
      <c r="DM36" s="225"/>
      <c r="DN36" s="225"/>
      <c r="DO36" s="225"/>
      <c r="DP36" s="225"/>
      <c r="DQ36" s="225"/>
      <c r="DR36" s="225"/>
      <c r="DS36" s="225"/>
      <c r="DT36" s="225"/>
      <c r="DU36" s="225"/>
      <c r="DV36" s="225"/>
      <c r="DW36" s="225"/>
      <c r="DX36" s="225"/>
      <c r="DY36" s="225"/>
      <c r="DZ36" s="225"/>
      <c r="EA36" s="225"/>
      <c r="EB36" s="225"/>
      <c r="EC36" s="225"/>
      <c r="ED36" s="225"/>
      <c r="EE36" s="225"/>
      <c r="EF36" s="225"/>
      <c r="EG36" s="225"/>
      <c r="EH36" s="225"/>
      <c r="EI36" s="225"/>
      <c r="EJ36" s="225"/>
      <c r="EK36" s="225"/>
      <c r="EL36" s="225"/>
      <c r="EM36" s="225"/>
      <c r="EN36" s="225"/>
      <c r="EO36" s="225"/>
      <c r="EP36" s="225"/>
      <c r="EQ36" s="225"/>
      <c r="ER36" s="225"/>
      <c r="ES36" s="225"/>
      <c r="ET36" s="225"/>
      <c r="EU36" s="225"/>
      <c r="EV36" s="225"/>
      <c r="EW36" s="225"/>
      <c r="EX36" s="225"/>
      <c r="EY36" s="225"/>
      <c r="EZ36" s="225"/>
      <c r="FA36" s="225"/>
      <c r="FB36" s="225"/>
      <c r="FC36" s="225"/>
      <c r="FD36" s="225"/>
      <c r="FE36" s="225"/>
      <c r="FF36" s="225"/>
      <c r="FG36" s="225"/>
      <c r="FH36" s="225"/>
      <c r="FI36" s="225"/>
      <c r="FJ36" s="225"/>
      <c r="FK36" s="225"/>
      <c r="FL36" s="225"/>
      <c r="FM36" s="225"/>
      <c r="FN36" s="225"/>
      <c r="FO36" s="225"/>
      <c r="FP36" s="225"/>
      <c r="FQ36" s="225"/>
      <c r="FR36" s="225"/>
      <c r="FS36" s="225"/>
      <c r="FT36" s="225"/>
      <c r="FU36" s="225"/>
      <c r="FV36" s="225"/>
      <c r="FW36" s="225"/>
      <c r="FX36" s="225"/>
      <c r="FY36" s="225"/>
      <c r="FZ36" s="225"/>
      <c r="GA36" s="225"/>
      <c r="GB36" s="225"/>
      <c r="GC36" s="225"/>
      <c r="GD36" s="225"/>
      <c r="GE36" s="225"/>
      <c r="GF36" s="225"/>
      <c r="GG36" s="225"/>
      <c r="GH36" s="225"/>
      <c r="GI36" s="225"/>
      <c r="GJ36" s="225"/>
      <c r="GK36" s="225"/>
      <c r="GL36" s="225"/>
      <c r="GM36" s="225"/>
      <c r="GN36" s="225"/>
      <c r="GO36" s="225"/>
      <c r="GP36" s="225"/>
      <c r="GQ36" s="225"/>
      <c r="GR36" s="225"/>
      <c r="GS36" s="225"/>
      <c r="GT36" s="225"/>
      <c r="GU36" s="225"/>
      <c r="GV36" s="225"/>
      <c r="GW36" s="225"/>
      <c r="GX36" s="225"/>
      <c r="GY36" s="225"/>
      <c r="GZ36" s="225"/>
      <c r="HA36" s="225"/>
      <c r="HB36" s="225"/>
      <c r="HC36" s="225"/>
      <c r="HD36" s="225"/>
      <c r="HE36" s="225"/>
      <c r="HF36" s="225"/>
      <c r="HG36" s="225"/>
      <c r="HH36" s="225"/>
      <c r="HI36" s="225"/>
      <c r="HJ36" s="225"/>
      <c r="HK36" s="225"/>
      <c r="HL36" s="225"/>
      <c r="HM36" s="225"/>
      <c r="HN36" s="225"/>
      <c r="HO36" s="225"/>
      <c r="HP36" s="225"/>
      <c r="HQ36" s="225"/>
      <c r="HR36" s="225"/>
      <c r="HS36" s="225"/>
      <c r="HT36" s="225"/>
      <c r="HU36" s="225"/>
      <c r="HV36" s="225"/>
      <c r="HW36" s="225"/>
      <c r="HX36" s="225"/>
      <c r="HY36" s="225"/>
      <c r="HZ36" s="225"/>
      <c r="IA36" s="225"/>
      <c r="IB36" s="225"/>
      <c r="IC36" s="225"/>
      <c r="ID36" s="225"/>
      <c r="IE36" s="225"/>
      <c r="IF36" s="225"/>
      <c r="IG36" s="225"/>
      <c r="IH36" s="225"/>
      <c r="II36" s="225"/>
      <c r="IJ36" s="225"/>
      <c r="IK36" s="225"/>
      <c r="IL36" s="225"/>
      <c r="IM36" s="225"/>
      <c r="IN36" s="225"/>
      <c r="IO36" s="225"/>
      <c r="IP36" s="225"/>
      <c r="IQ36" s="225"/>
      <c r="IR36" s="225"/>
      <c r="IS36" s="225"/>
      <c r="IT36" s="225"/>
    </row>
    <row r="37" spans="1:254" s="224" customFormat="1" ht="23.1" customHeight="1">
      <c r="A37" s="184" t="s">
        <v>97</v>
      </c>
      <c r="B37" s="185">
        <v>1716</v>
      </c>
      <c r="C37" s="184"/>
      <c r="D37" s="185"/>
      <c r="E37" s="225"/>
      <c r="F37" s="225"/>
      <c r="G37" s="225"/>
      <c r="H37" s="225"/>
      <c r="I37" s="225"/>
      <c r="J37" s="225"/>
      <c r="K37" s="225"/>
      <c r="L37" s="225"/>
      <c r="M37" s="225"/>
      <c r="N37" s="225"/>
      <c r="O37" s="225"/>
      <c r="P37" s="225"/>
      <c r="Q37" s="225"/>
      <c r="R37" s="225"/>
      <c r="S37" s="225"/>
      <c r="T37" s="225"/>
      <c r="U37" s="225"/>
      <c r="V37" s="225"/>
      <c r="W37" s="225"/>
      <c r="X37" s="225"/>
      <c r="Y37" s="225"/>
      <c r="Z37" s="225"/>
      <c r="AA37" s="225"/>
      <c r="AB37" s="225"/>
      <c r="AC37" s="225"/>
      <c r="AD37" s="225"/>
      <c r="AE37" s="225"/>
      <c r="AF37" s="225"/>
      <c r="AG37" s="225"/>
      <c r="AH37" s="225"/>
      <c r="AI37" s="225"/>
      <c r="AJ37" s="225"/>
      <c r="AK37" s="225"/>
      <c r="AL37" s="225"/>
      <c r="AM37" s="225"/>
      <c r="AN37" s="225"/>
      <c r="AO37" s="225"/>
      <c r="AP37" s="225"/>
      <c r="AQ37" s="225"/>
      <c r="AR37" s="225"/>
      <c r="AS37" s="225"/>
      <c r="AT37" s="225"/>
      <c r="AU37" s="225"/>
      <c r="AV37" s="225"/>
      <c r="AW37" s="225"/>
      <c r="AX37" s="225"/>
      <c r="AY37" s="225"/>
      <c r="AZ37" s="225"/>
      <c r="BA37" s="225"/>
      <c r="BB37" s="225"/>
      <c r="BC37" s="225"/>
      <c r="BD37" s="225"/>
      <c r="BE37" s="225"/>
      <c r="BF37" s="225"/>
      <c r="BG37" s="225"/>
      <c r="BH37" s="225"/>
      <c r="BI37" s="225"/>
      <c r="BJ37" s="225"/>
      <c r="BK37" s="225"/>
      <c r="BL37" s="225"/>
      <c r="BM37" s="225"/>
      <c r="BN37" s="225"/>
      <c r="BO37" s="225"/>
      <c r="BP37" s="225"/>
      <c r="BQ37" s="225"/>
      <c r="BR37" s="225"/>
      <c r="BS37" s="225"/>
      <c r="BT37" s="225"/>
      <c r="BU37" s="225"/>
      <c r="BV37" s="225"/>
      <c r="BW37" s="225"/>
      <c r="BX37" s="225"/>
      <c r="BY37" s="225"/>
      <c r="BZ37" s="225"/>
      <c r="CA37" s="225"/>
      <c r="CB37" s="225"/>
      <c r="CC37" s="225"/>
      <c r="CD37" s="225"/>
      <c r="CE37" s="225"/>
      <c r="CF37" s="225"/>
      <c r="CG37" s="225"/>
      <c r="CH37" s="225"/>
      <c r="CI37" s="225"/>
      <c r="CJ37" s="225"/>
      <c r="CK37" s="225"/>
      <c r="CL37" s="225"/>
      <c r="CM37" s="225"/>
      <c r="CN37" s="225"/>
      <c r="CO37" s="225"/>
      <c r="CP37" s="225"/>
      <c r="CQ37" s="225"/>
      <c r="CR37" s="225"/>
      <c r="CS37" s="225"/>
      <c r="CT37" s="225"/>
      <c r="CU37" s="225"/>
      <c r="CV37" s="225"/>
      <c r="CW37" s="225"/>
      <c r="CX37" s="225"/>
      <c r="CY37" s="225"/>
      <c r="CZ37" s="225"/>
      <c r="DA37" s="225"/>
      <c r="DB37" s="225"/>
      <c r="DC37" s="225"/>
      <c r="DD37" s="225"/>
      <c r="DE37" s="225"/>
      <c r="DF37" s="225"/>
      <c r="DG37" s="225"/>
      <c r="DH37" s="225"/>
      <c r="DI37" s="225"/>
      <c r="DJ37" s="225"/>
      <c r="DK37" s="225"/>
      <c r="DL37" s="225"/>
      <c r="DM37" s="225"/>
      <c r="DN37" s="225"/>
      <c r="DO37" s="225"/>
      <c r="DP37" s="225"/>
      <c r="DQ37" s="225"/>
      <c r="DR37" s="225"/>
      <c r="DS37" s="225"/>
      <c r="DT37" s="225"/>
      <c r="DU37" s="225"/>
      <c r="DV37" s="225"/>
      <c r="DW37" s="225"/>
      <c r="DX37" s="225"/>
      <c r="DY37" s="225"/>
      <c r="DZ37" s="225"/>
      <c r="EA37" s="225"/>
      <c r="EB37" s="225"/>
      <c r="EC37" s="225"/>
      <c r="ED37" s="225"/>
      <c r="EE37" s="225"/>
      <c r="EF37" s="225"/>
      <c r="EG37" s="225"/>
      <c r="EH37" s="225"/>
      <c r="EI37" s="225"/>
      <c r="EJ37" s="225"/>
      <c r="EK37" s="225"/>
      <c r="EL37" s="225"/>
      <c r="EM37" s="225"/>
      <c r="EN37" s="225"/>
      <c r="EO37" s="225"/>
      <c r="EP37" s="225"/>
      <c r="EQ37" s="225"/>
      <c r="ER37" s="225"/>
      <c r="ES37" s="225"/>
      <c r="ET37" s="225"/>
      <c r="EU37" s="225"/>
      <c r="EV37" s="225"/>
      <c r="EW37" s="225"/>
      <c r="EX37" s="225"/>
      <c r="EY37" s="225"/>
      <c r="EZ37" s="225"/>
      <c r="FA37" s="225"/>
      <c r="FB37" s="225"/>
      <c r="FC37" s="225"/>
      <c r="FD37" s="225"/>
      <c r="FE37" s="225"/>
      <c r="FF37" s="225"/>
      <c r="FG37" s="225"/>
      <c r="FH37" s="225"/>
      <c r="FI37" s="225"/>
      <c r="FJ37" s="225"/>
      <c r="FK37" s="225"/>
      <c r="FL37" s="225"/>
      <c r="FM37" s="225"/>
      <c r="FN37" s="225"/>
      <c r="FO37" s="225"/>
      <c r="FP37" s="225"/>
      <c r="FQ37" s="225"/>
      <c r="FR37" s="225"/>
      <c r="FS37" s="225"/>
      <c r="FT37" s="225"/>
      <c r="FU37" s="225"/>
      <c r="FV37" s="225"/>
      <c r="FW37" s="225"/>
      <c r="FX37" s="225"/>
      <c r="FY37" s="225"/>
      <c r="FZ37" s="225"/>
      <c r="GA37" s="225"/>
      <c r="GB37" s="225"/>
      <c r="GC37" s="225"/>
      <c r="GD37" s="225"/>
      <c r="GE37" s="225"/>
      <c r="GF37" s="225"/>
      <c r="GG37" s="225"/>
      <c r="GH37" s="225"/>
      <c r="GI37" s="225"/>
      <c r="GJ37" s="225"/>
      <c r="GK37" s="225"/>
      <c r="GL37" s="225"/>
      <c r="GM37" s="225"/>
      <c r="GN37" s="225"/>
      <c r="GO37" s="225"/>
      <c r="GP37" s="225"/>
      <c r="GQ37" s="225"/>
      <c r="GR37" s="225"/>
      <c r="GS37" s="225"/>
      <c r="GT37" s="225"/>
      <c r="GU37" s="225"/>
      <c r="GV37" s="225"/>
      <c r="GW37" s="225"/>
      <c r="GX37" s="225"/>
      <c r="GY37" s="225"/>
      <c r="GZ37" s="225"/>
      <c r="HA37" s="225"/>
      <c r="HB37" s="225"/>
      <c r="HC37" s="225"/>
      <c r="HD37" s="225"/>
      <c r="HE37" s="225"/>
      <c r="HF37" s="225"/>
      <c r="HG37" s="225"/>
      <c r="HH37" s="225"/>
      <c r="HI37" s="225"/>
      <c r="HJ37" s="225"/>
      <c r="HK37" s="225"/>
      <c r="HL37" s="225"/>
      <c r="HM37" s="225"/>
      <c r="HN37" s="225"/>
      <c r="HO37" s="225"/>
      <c r="HP37" s="225"/>
      <c r="HQ37" s="225"/>
      <c r="HR37" s="225"/>
      <c r="HS37" s="225"/>
      <c r="HT37" s="225"/>
      <c r="HU37" s="225"/>
      <c r="HV37" s="225"/>
      <c r="HW37" s="225"/>
      <c r="HX37" s="225"/>
      <c r="HY37" s="225"/>
      <c r="HZ37" s="225"/>
      <c r="IA37" s="225"/>
      <c r="IB37" s="225"/>
      <c r="IC37" s="225"/>
      <c r="ID37" s="225"/>
      <c r="IE37" s="225"/>
      <c r="IF37" s="225"/>
      <c r="IG37" s="225"/>
      <c r="IH37" s="225"/>
      <c r="II37" s="225"/>
      <c r="IJ37" s="225"/>
      <c r="IK37" s="225"/>
      <c r="IL37" s="225"/>
      <c r="IM37" s="225"/>
      <c r="IN37" s="225"/>
      <c r="IO37" s="225"/>
      <c r="IP37" s="225"/>
      <c r="IQ37" s="225"/>
      <c r="IR37" s="225"/>
      <c r="IS37" s="225"/>
      <c r="IT37" s="225"/>
    </row>
    <row r="38" spans="1:254" s="224" customFormat="1" ht="23.1" customHeight="1">
      <c r="A38" s="184" t="s">
        <v>98</v>
      </c>
      <c r="B38" s="185">
        <v>1785</v>
      </c>
      <c r="C38" s="184"/>
      <c r="D38" s="185"/>
      <c r="E38" s="225"/>
      <c r="F38" s="225"/>
      <c r="G38" s="225"/>
      <c r="H38" s="225"/>
      <c r="I38" s="225"/>
      <c r="J38" s="225"/>
      <c r="K38" s="225"/>
      <c r="L38" s="225"/>
      <c r="M38" s="225"/>
      <c r="N38" s="225"/>
      <c r="O38" s="225"/>
      <c r="P38" s="225"/>
      <c r="Q38" s="225"/>
      <c r="R38" s="225"/>
      <c r="S38" s="225"/>
      <c r="T38" s="225"/>
      <c r="U38" s="225"/>
      <c r="V38" s="225"/>
      <c r="W38" s="225"/>
      <c r="X38" s="225"/>
      <c r="Y38" s="225"/>
      <c r="Z38" s="225"/>
      <c r="AA38" s="225"/>
      <c r="AB38" s="225"/>
      <c r="AC38" s="225"/>
      <c r="AD38" s="225"/>
      <c r="AE38" s="225"/>
      <c r="AF38" s="225"/>
      <c r="AG38" s="225"/>
      <c r="AH38" s="225"/>
      <c r="AI38" s="225"/>
      <c r="AJ38" s="225"/>
      <c r="AK38" s="225"/>
      <c r="AL38" s="225"/>
      <c r="AM38" s="225"/>
      <c r="AN38" s="225"/>
      <c r="AO38" s="225"/>
      <c r="AP38" s="225"/>
      <c r="AQ38" s="225"/>
      <c r="AR38" s="225"/>
      <c r="AS38" s="225"/>
      <c r="AT38" s="225"/>
      <c r="AU38" s="225"/>
      <c r="AV38" s="225"/>
      <c r="AW38" s="225"/>
      <c r="AX38" s="225"/>
      <c r="AY38" s="225"/>
      <c r="AZ38" s="225"/>
      <c r="BA38" s="225"/>
      <c r="BB38" s="225"/>
      <c r="BC38" s="225"/>
      <c r="BD38" s="225"/>
      <c r="BE38" s="225"/>
      <c r="BF38" s="225"/>
      <c r="BG38" s="225"/>
      <c r="BH38" s="225"/>
      <c r="BI38" s="225"/>
      <c r="BJ38" s="225"/>
      <c r="BK38" s="225"/>
      <c r="BL38" s="225"/>
      <c r="BM38" s="225"/>
      <c r="BN38" s="225"/>
      <c r="BO38" s="225"/>
      <c r="BP38" s="225"/>
      <c r="BQ38" s="225"/>
      <c r="BR38" s="225"/>
      <c r="BS38" s="225"/>
      <c r="BT38" s="225"/>
      <c r="BU38" s="225"/>
      <c r="BV38" s="225"/>
      <c r="BW38" s="225"/>
      <c r="BX38" s="225"/>
      <c r="BY38" s="225"/>
      <c r="BZ38" s="225"/>
      <c r="CA38" s="225"/>
      <c r="CB38" s="225"/>
      <c r="CC38" s="225"/>
      <c r="CD38" s="225"/>
      <c r="CE38" s="225"/>
      <c r="CF38" s="225"/>
      <c r="CG38" s="225"/>
      <c r="CH38" s="225"/>
      <c r="CI38" s="225"/>
      <c r="CJ38" s="225"/>
      <c r="CK38" s="225"/>
      <c r="CL38" s="225"/>
      <c r="CM38" s="225"/>
      <c r="CN38" s="225"/>
      <c r="CO38" s="225"/>
      <c r="CP38" s="225"/>
      <c r="CQ38" s="225"/>
      <c r="CR38" s="225"/>
      <c r="CS38" s="225"/>
      <c r="CT38" s="225"/>
      <c r="CU38" s="225"/>
      <c r="CV38" s="225"/>
      <c r="CW38" s="225"/>
      <c r="CX38" s="225"/>
      <c r="CY38" s="225"/>
      <c r="CZ38" s="225"/>
      <c r="DA38" s="225"/>
      <c r="DB38" s="225"/>
      <c r="DC38" s="225"/>
      <c r="DD38" s="225"/>
      <c r="DE38" s="225"/>
      <c r="DF38" s="225"/>
      <c r="DG38" s="225"/>
      <c r="DH38" s="225"/>
      <c r="DI38" s="225"/>
      <c r="DJ38" s="225"/>
      <c r="DK38" s="225"/>
      <c r="DL38" s="225"/>
      <c r="DM38" s="225"/>
      <c r="DN38" s="225"/>
      <c r="DO38" s="225"/>
      <c r="DP38" s="225"/>
      <c r="DQ38" s="225"/>
      <c r="DR38" s="225"/>
      <c r="DS38" s="225"/>
      <c r="DT38" s="225"/>
      <c r="DU38" s="225"/>
      <c r="DV38" s="225"/>
      <c r="DW38" s="225"/>
      <c r="DX38" s="225"/>
      <c r="DY38" s="225"/>
      <c r="DZ38" s="225"/>
      <c r="EA38" s="225"/>
      <c r="EB38" s="225"/>
      <c r="EC38" s="225"/>
      <c r="ED38" s="225"/>
      <c r="EE38" s="225"/>
      <c r="EF38" s="225"/>
      <c r="EG38" s="225"/>
      <c r="EH38" s="225"/>
      <c r="EI38" s="225"/>
      <c r="EJ38" s="225"/>
      <c r="EK38" s="225"/>
      <c r="EL38" s="225"/>
      <c r="EM38" s="225"/>
      <c r="EN38" s="225"/>
      <c r="EO38" s="225"/>
      <c r="EP38" s="225"/>
      <c r="EQ38" s="225"/>
      <c r="ER38" s="225"/>
      <c r="ES38" s="225"/>
      <c r="ET38" s="225"/>
      <c r="EU38" s="225"/>
      <c r="EV38" s="225"/>
      <c r="EW38" s="225"/>
      <c r="EX38" s="225"/>
      <c r="EY38" s="225"/>
      <c r="EZ38" s="225"/>
      <c r="FA38" s="225"/>
      <c r="FB38" s="225"/>
      <c r="FC38" s="225"/>
      <c r="FD38" s="225"/>
      <c r="FE38" s="225"/>
      <c r="FF38" s="225"/>
      <c r="FG38" s="225"/>
      <c r="FH38" s="225"/>
      <c r="FI38" s="225"/>
      <c r="FJ38" s="225"/>
      <c r="FK38" s="225"/>
      <c r="FL38" s="225"/>
      <c r="FM38" s="225"/>
      <c r="FN38" s="225"/>
      <c r="FO38" s="225"/>
      <c r="FP38" s="225"/>
      <c r="FQ38" s="225"/>
      <c r="FR38" s="225"/>
      <c r="FS38" s="225"/>
      <c r="FT38" s="225"/>
      <c r="FU38" s="225"/>
      <c r="FV38" s="225"/>
      <c r="FW38" s="225"/>
      <c r="FX38" s="225"/>
      <c r="FY38" s="225"/>
      <c r="FZ38" s="225"/>
      <c r="GA38" s="225"/>
      <c r="GB38" s="225"/>
      <c r="GC38" s="225"/>
      <c r="GD38" s="225"/>
      <c r="GE38" s="225"/>
      <c r="GF38" s="225"/>
      <c r="GG38" s="225"/>
      <c r="GH38" s="225"/>
      <c r="GI38" s="225"/>
      <c r="GJ38" s="225"/>
      <c r="GK38" s="225"/>
      <c r="GL38" s="225"/>
      <c r="GM38" s="225"/>
      <c r="GN38" s="225"/>
      <c r="GO38" s="225"/>
      <c r="GP38" s="225"/>
      <c r="GQ38" s="225"/>
      <c r="GR38" s="225"/>
      <c r="GS38" s="225"/>
      <c r="GT38" s="225"/>
      <c r="GU38" s="225"/>
      <c r="GV38" s="225"/>
      <c r="GW38" s="225"/>
      <c r="GX38" s="225"/>
      <c r="GY38" s="225"/>
      <c r="GZ38" s="225"/>
      <c r="HA38" s="225"/>
      <c r="HB38" s="225"/>
      <c r="HC38" s="225"/>
      <c r="HD38" s="225"/>
      <c r="HE38" s="225"/>
      <c r="HF38" s="225"/>
      <c r="HG38" s="225"/>
      <c r="HH38" s="225"/>
      <c r="HI38" s="225"/>
      <c r="HJ38" s="225"/>
      <c r="HK38" s="225"/>
      <c r="HL38" s="225"/>
      <c r="HM38" s="225"/>
      <c r="HN38" s="225"/>
      <c r="HO38" s="225"/>
      <c r="HP38" s="225"/>
      <c r="HQ38" s="225"/>
      <c r="HR38" s="225"/>
      <c r="HS38" s="225"/>
      <c r="HT38" s="225"/>
      <c r="HU38" s="225"/>
      <c r="HV38" s="225"/>
      <c r="HW38" s="225"/>
      <c r="HX38" s="225"/>
      <c r="HY38" s="225"/>
      <c r="HZ38" s="225"/>
      <c r="IA38" s="225"/>
      <c r="IB38" s="225"/>
      <c r="IC38" s="225"/>
      <c r="ID38" s="225"/>
      <c r="IE38" s="225"/>
      <c r="IF38" s="225"/>
      <c r="IG38" s="225"/>
      <c r="IH38" s="225"/>
      <c r="II38" s="225"/>
      <c r="IJ38" s="225"/>
      <c r="IK38" s="225"/>
      <c r="IL38" s="225"/>
      <c r="IM38" s="225"/>
      <c r="IN38" s="225"/>
      <c r="IO38" s="225"/>
      <c r="IP38" s="225"/>
      <c r="IQ38" s="225"/>
      <c r="IR38" s="225"/>
      <c r="IS38" s="225"/>
      <c r="IT38" s="225"/>
    </row>
    <row r="39" spans="1:254" s="224" customFormat="1" ht="23.1" customHeight="1">
      <c r="A39" s="184" t="s">
        <v>99</v>
      </c>
      <c r="B39" s="185">
        <v>2228</v>
      </c>
      <c r="C39" s="184"/>
      <c r="D39" s="185"/>
      <c r="E39" s="225"/>
      <c r="F39" s="225"/>
      <c r="G39" s="225"/>
      <c r="H39" s="225"/>
      <c r="I39" s="225"/>
      <c r="J39" s="225"/>
      <c r="K39" s="225"/>
      <c r="L39" s="225"/>
      <c r="M39" s="225"/>
      <c r="N39" s="225"/>
      <c r="O39" s="225"/>
      <c r="P39" s="225"/>
      <c r="Q39" s="225"/>
      <c r="R39" s="225"/>
      <c r="S39" s="225"/>
      <c r="T39" s="225"/>
      <c r="U39" s="225"/>
      <c r="V39" s="225"/>
      <c r="W39" s="225"/>
      <c r="X39" s="225"/>
      <c r="Y39" s="225"/>
      <c r="Z39" s="225"/>
      <c r="AA39" s="225"/>
      <c r="AB39" s="225"/>
      <c r="AC39" s="225"/>
      <c r="AD39" s="225"/>
      <c r="AE39" s="225"/>
      <c r="AF39" s="225"/>
      <c r="AG39" s="225"/>
      <c r="AH39" s="225"/>
      <c r="AI39" s="225"/>
      <c r="AJ39" s="225"/>
      <c r="AK39" s="225"/>
      <c r="AL39" s="225"/>
      <c r="AM39" s="225"/>
      <c r="AN39" s="225"/>
      <c r="AO39" s="225"/>
      <c r="AP39" s="225"/>
      <c r="AQ39" s="225"/>
      <c r="AR39" s="225"/>
      <c r="AS39" s="225"/>
      <c r="AT39" s="225"/>
      <c r="AU39" s="225"/>
      <c r="AV39" s="225"/>
      <c r="AW39" s="225"/>
      <c r="AX39" s="225"/>
      <c r="AY39" s="225"/>
      <c r="AZ39" s="225"/>
      <c r="BA39" s="225"/>
      <c r="BB39" s="225"/>
      <c r="BC39" s="225"/>
      <c r="BD39" s="225"/>
      <c r="BE39" s="225"/>
      <c r="BF39" s="225"/>
      <c r="BG39" s="225"/>
      <c r="BH39" s="225"/>
      <c r="BI39" s="225"/>
      <c r="BJ39" s="225"/>
      <c r="BK39" s="225"/>
      <c r="BL39" s="225"/>
      <c r="BM39" s="225"/>
      <c r="BN39" s="225"/>
      <c r="BO39" s="225"/>
      <c r="BP39" s="225"/>
      <c r="BQ39" s="225"/>
      <c r="BR39" s="225"/>
      <c r="BS39" s="225"/>
      <c r="BT39" s="225"/>
      <c r="BU39" s="225"/>
      <c r="BV39" s="225"/>
      <c r="BW39" s="225"/>
      <c r="BX39" s="225"/>
      <c r="BY39" s="225"/>
      <c r="BZ39" s="225"/>
      <c r="CA39" s="225"/>
      <c r="CB39" s="225"/>
      <c r="CC39" s="225"/>
      <c r="CD39" s="225"/>
      <c r="CE39" s="225"/>
      <c r="CF39" s="225"/>
      <c r="CG39" s="225"/>
      <c r="CH39" s="225"/>
      <c r="CI39" s="225"/>
      <c r="CJ39" s="225"/>
      <c r="CK39" s="225"/>
      <c r="CL39" s="225"/>
      <c r="CM39" s="225"/>
      <c r="CN39" s="225"/>
      <c r="CO39" s="225"/>
      <c r="CP39" s="225"/>
      <c r="CQ39" s="225"/>
      <c r="CR39" s="225"/>
      <c r="CS39" s="225"/>
      <c r="CT39" s="225"/>
      <c r="CU39" s="225"/>
      <c r="CV39" s="225"/>
      <c r="CW39" s="225"/>
      <c r="CX39" s="225"/>
      <c r="CY39" s="225"/>
      <c r="CZ39" s="225"/>
      <c r="DA39" s="225"/>
      <c r="DB39" s="225"/>
      <c r="DC39" s="225"/>
      <c r="DD39" s="225"/>
      <c r="DE39" s="225"/>
      <c r="DF39" s="225"/>
      <c r="DG39" s="225"/>
      <c r="DH39" s="225"/>
      <c r="DI39" s="225"/>
      <c r="DJ39" s="225"/>
      <c r="DK39" s="225"/>
      <c r="DL39" s="225"/>
      <c r="DM39" s="225"/>
      <c r="DN39" s="225"/>
      <c r="DO39" s="225"/>
      <c r="DP39" s="225"/>
      <c r="DQ39" s="225"/>
      <c r="DR39" s="225"/>
      <c r="DS39" s="225"/>
      <c r="DT39" s="225"/>
      <c r="DU39" s="225"/>
      <c r="DV39" s="225"/>
      <c r="DW39" s="225"/>
      <c r="DX39" s="225"/>
      <c r="DY39" s="225"/>
      <c r="DZ39" s="225"/>
      <c r="EA39" s="225"/>
      <c r="EB39" s="225"/>
      <c r="EC39" s="225"/>
      <c r="ED39" s="225"/>
      <c r="EE39" s="225"/>
      <c r="EF39" s="225"/>
      <c r="EG39" s="225"/>
      <c r="EH39" s="225"/>
      <c r="EI39" s="225"/>
      <c r="EJ39" s="225"/>
      <c r="EK39" s="225"/>
      <c r="EL39" s="225"/>
      <c r="EM39" s="225"/>
      <c r="EN39" s="225"/>
      <c r="EO39" s="225"/>
      <c r="EP39" s="225"/>
      <c r="EQ39" s="225"/>
      <c r="ER39" s="225"/>
      <c r="ES39" s="225"/>
      <c r="ET39" s="225"/>
      <c r="EU39" s="225"/>
      <c r="EV39" s="225"/>
      <c r="EW39" s="225"/>
      <c r="EX39" s="225"/>
      <c r="EY39" s="225"/>
      <c r="EZ39" s="225"/>
      <c r="FA39" s="225"/>
      <c r="FB39" s="225"/>
      <c r="FC39" s="225"/>
      <c r="FD39" s="225"/>
      <c r="FE39" s="225"/>
      <c r="FF39" s="225"/>
      <c r="FG39" s="225"/>
      <c r="FH39" s="225"/>
      <c r="FI39" s="225"/>
      <c r="FJ39" s="225"/>
      <c r="FK39" s="225"/>
      <c r="FL39" s="225"/>
      <c r="FM39" s="225"/>
      <c r="FN39" s="225"/>
      <c r="FO39" s="225"/>
      <c r="FP39" s="225"/>
      <c r="FQ39" s="225"/>
      <c r="FR39" s="225"/>
      <c r="FS39" s="225"/>
      <c r="FT39" s="225"/>
      <c r="FU39" s="225"/>
      <c r="FV39" s="225"/>
      <c r="FW39" s="225"/>
      <c r="FX39" s="225"/>
      <c r="FY39" s="225"/>
      <c r="FZ39" s="225"/>
      <c r="GA39" s="225"/>
      <c r="GB39" s="225"/>
      <c r="GC39" s="225"/>
      <c r="GD39" s="225"/>
      <c r="GE39" s="225"/>
      <c r="GF39" s="225"/>
      <c r="GG39" s="225"/>
      <c r="GH39" s="225"/>
      <c r="GI39" s="225"/>
      <c r="GJ39" s="225"/>
      <c r="GK39" s="225"/>
      <c r="GL39" s="225"/>
      <c r="GM39" s="225"/>
      <c r="GN39" s="225"/>
      <c r="GO39" s="225"/>
      <c r="GP39" s="225"/>
      <c r="GQ39" s="225"/>
      <c r="GR39" s="225"/>
      <c r="GS39" s="225"/>
      <c r="GT39" s="225"/>
      <c r="GU39" s="225"/>
      <c r="GV39" s="225"/>
      <c r="GW39" s="225"/>
      <c r="GX39" s="225"/>
      <c r="GY39" s="225"/>
      <c r="GZ39" s="225"/>
      <c r="HA39" s="225"/>
      <c r="HB39" s="225"/>
      <c r="HC39" s="225"/>
      <c r="HD39" s="225"/>
      <c r="HE39" s="225"/>
      <c r="HF39" s="225"/>
      <c r="HG39" s="225"/>
      <c r="HH39" s="225"/>
      <c r="HI39" s="225"/>
      <c r="HJ39" s="225"/>
      <c r="HK39" s="225"/>
      <c r="HL39" s="225"/>
      <c r="HM39" s="225"/>
      <c r="HN39" s="225"/>
      <c r="HO39" s="225"/>
      <c r="HP39" s="225"/>
      <c r="HQ39" s="225"/>
      <c r="HR39" s="225"/>
      <c r="HS39" s="225"/>
      <c r="HT39" s="225"/>
      <c r="HU39" s="225"/>
      <c r="HV39" s="225"/>
      <c r="HW39" s="225"/>
      <c r="HX39" s="225"/>
      <c r="HY39" s="225"/>
      <c r="HZ39" s="225"/>
      <c r="IA39" s="225"/>
      <c r="IB39" s="225"/>
      <c r="IC39" s="225"/>
      <c r="ID39" s="225"/>
      <c r="IE39" s="225"/>
      <c r="IF39" s="225"/>
      <c r="IG39" s="225"/>
      <c r="IH39" s="225"/>
      <c r="II39" s="225"/>
      <c r="IJ39" s="225"/>
      <c r="IK39" s="225"/>
      <c r="IL39" s="225"/>
      <c r="IM39" s="225"/>
      <c r="IN39" s="225"/>
      <c r="IO39" s="225"/>
      <c r="IP39" s="225"/>
      <c r="IQ39" s="225"/>
      <c r="IR39" s="225"/>
      <c r="IS39" s="225"/>
      <c r="IT39" s="225"/>
    </row>
    <row r="40" spans="1:254" s="224" customFormat="1" ht="23.1" customHeight="1">
      <c r="A40" s="184" t="s">
        <v>100</v>
      </c>
      <c r="B40" s="185">
        <v>4260</v>
      </c>
      <c r="C40" s="184"/>
      <c r="D40" s="185"/>
      <c r="E40" s="225"/>
      <c r="F40" s="225"/>
      <c r="G40" s="225"/>
      <c r="H40" s="225"/>
      <c r="I40" s="225"/>
      <c r="J40" s="225"/>
      <c r="K40" s="225"/>
      <c r="L40" s="225"/>
      <c r="M40" s="225"/>
      <c r="N40" s="225"/>
      <c r="O40" s="225"/>
      <c r="P40" s="225"/>
      <c r="Q40" s="225"/>
      <c r="R40" s="225"/>
      <c r="S40" s="225"/>
      <c r="T40" s="225"/>
      <c r="U40" s="225"/>
      <c r="V40" s="225"/>
      <c r="W40" s="225"/>
      <c r="X40" s="225"/>
      <c r="Y40" s="225"/>
      <c r="Z40" s="225"/>
      <c r="AA40" s="225"/>
      <c r="AB40" s="225"/>
      <c r="AC40" s="225"/>
      <c r="AD40" s="225"/>
      <c r="AE40" s="225"/>
      <c r="AF40" s="225"/>
      <c r="AG40" s="225"/>
      <c r="AH40" s="225"/>
      <c r="AI40" s="225"/>
      <c r="AJ40" s="225"/>
      <c r="AK40" s="225"/>
      <c r="AL40" s="225"/>
      <c r="AM40" s="225"/>
      <c r="AN40" s="225"/>
      <c r="AO40" s="225"/>
      <c r="AP40" s="225"/>
      <c r="AQ40" s="225"/>
      <c r="AR40" s="225"/>
      <c r="AS40" s="225"/>
      <c r="AT40" s="225"/>
      <c r="AU40" s="225"/>
      <c r="AV40" s="225"/>
      <c r="AW40" s="225"/>
      <c r="AX40" s="225"/>
      <c r="AY40" s="225"/>
      <c r="AZ40" s="225"/>
      <c r="BA40" s="225"/>
      <c r="BB40" s="225"/>
      <c r="BC40" s="225"/>
      <c r="BD40" s="225"/>
      <c r="BE40" s="225"/>
      <c r="BF40" s="225"/>
      <c r="BG40" s="225"/>
      <c r="BH40" s="225"/>
      <c r="BI40" s="225"/>
      <c r="BJ40" s="225"/>
      <c r="BK40" s="225"/>
      <c r="BL40" s="225"/>
      <c r="BM40" s="225"/>
      <c r="BN40" s="225"/>
      <c r="BO40" s="225"/>
      <c r="BP40" s="225"/>
      <c r="BQ40" s="225"/>
      <c r="BR40" s="225"/>
      <c r="BS40" s="225"/>
      <c r="BT40" s="225"/>
      <c r="BU40" s="225"/>
      <c r="BV40" s="225"/>
      <c r="BW40" s="225"/>
      <c r="BX40" s="225"/>
      <c r="BY40" s="225"/>
      <c r="BZ40" s="225"/>
      <c r="CA40" s="225"/>
      <c r="CB40" s="225"/>
      <c r="CC40" s="225"/>
      <c r="CD40" s="225"/>
      <c r="CE40" s="225"/>
      <c r="CF40" s="225"/>
      <c r="CG40" s="225"/>
      <c r="CH40" s="225"/>
      <c r="CI40" s="225"/>
      <c r="CJ40" s="225"/>
      <c r="CK40" s="225"/>
      <c r="CL40" s="225"/>
      <c r="CM40" s="225"/>
      <c r="CN40" s="225"/>
      <c r="CO40" s="225"/>
      <c r="CP40" s="225"/>
      <c r="CQ40" s="225"/>
      <c r="CR40" s="225"/>
      <c r="CS40" s="225"/>
      <c r="CT40" s="225"/>
      <c r="CU40" s="225"/>
      <c r="CV40" s="225"/>
      <c r="CW40" s="225"/>
      <c r="CX40" s="225"/>
      <c r="CY40" s="225"/>
      <c r="CZ40" s="225"/>
      <c r="DA40" s="225"/>
      <c r="DB40" s="225"/>
      <c r="DC40" s="225"/>
      <c r="DD40" s="225"/>
      <c r="DE40" s="225"/>
      <c r="DF40" s="225"/>
      <c r="DG40" s="225"/>
      <c r="DH40" s="225"/>
      <c r="DI40" s="225"/>
      <c r="DJ40" s="225"/>
      <c r="DK40" s="225"/>
      <c r="DL40" s="225"/>
      <c r="DM40" s="225"/>
      <c r="DN40" s="225"/>
      <c r="DO40" s="225"/>
      <c r="DP40" s="225"/>
      <c r="DQ40" s="225"/>
      <c r="DR40" s="225"/>
      <c r="DS40" s="225"/>
      <c r="DT40" s="225"/>
      <c r="DU40" s="225"/>
      <c r="DV40" s="225"/>
      <c r="DW40" s="225"/>
      <c r="DX40" s="225"/>
      <c r="DY40" s="225"/>
      <c r="DZ40" s="225"/>
      <c r="EA40" s="225"/>
      <c r="EB40" s="225"/>
      <c r="EC40" s="225"/>
      <c r="ED40" s="225"/>
      <c r="EE40" s="225"/>
      <c r="EF40" s="225"/>
      <c r="EG40" s="225"/>
      <c r="EH40" s="225"/>
      <c r="EI40" s="225"/>
      <c r="EJ40" s="225"/>
      <c r="EK40" s="225"/>
      <c r="EL40" s="225"/>
      <c r="EM40" s="225"/>
      <c r="EN40" s="225"/>
      <c r="EO40" s="225"/>
      <c r="EP40" s="225"/>
      <c r="EQ40" s="225"/>
      <c r="ER40" s="225"/>
      <c r="ES40" s="225"/>
      <c r="ET40" s="225"/>
      <c r="EU40" s="225"/>
      <c r="EV40" s="225"/>
      <c r="EW40" s="225"/>
      <c r="EX40" s="225"/>
      <c r="EY40" s="225"/>
      <c r="EZ40" s="225"/>
      <c r="FA40" s="225"/>
      <c r="FB40" s="225"/>
      <c r="FC40" s="225"/>
      <c r="FD40" s="225"/>
      <c r="FE40" s="225"/>
      <c r="FF40" s="225"/>
      <c r="FG40" s="225"/>
      <c r="FH40" s="225"/>
      <c r="FI40" s="225"/>
      <c r="FJ40" s="225"/>
      <c r="FK40" s="225"/>
      <c r="FL40" s="225"/>
      <c r="FM40" s="225"/>
      <c r="FN40" s="225"/>
      <c r="FO40" s="225"/>
      <c r="FP40" s="225"/>
      <c r="FQ40" s="225"/>
      <c r="FR40" s="225"/>
      <c r="FS40" s="225"/>
      <c r="FT40" s="225"/>
      <c r="FU40" s="225"/>
      <c r="FV40" s="225"/>
      <c r="FW40" s="225"/>
      <c r="FX40" s="225"/>
      <c r="FY40" s="225"/>
      <c r="FZ40" s="225"/>
      <c r="GA40" s="225"/>
      <c r="GB40" s="225"/>
      <c r="GC40" s="225"/>
      <c r="GD40" s="225"/>
      <c r="GE40" s="225"/>
      <c r="GF40" s="225"/>
      <c r="GG40" s="225"/>
      <c r="GH40" s="225"/>
      <c r="GI40" s="225"/>
      <c r="GJ40" s="225"/>
      <c r="GK40" s="225"/>
      <c r="GL40" s="225"/>
      <c r="GM40" s="225"/>
      <c r="GN40" s="225"/>
      <c r="GO40" s="225"/>
      <c r="GP40" s="225"/>
      <c r="GQ40" s="225"/>
      <c r="GR40" s="225"/>
      <c r="GS40" s="225"/>
      <c r="GT40" s="225"/>
      <c r="GU40" s="225"/>
      <c r="GV40" s="225"/>
      <c r="GW40" s="225"/>
      <c r="GX40" s="225"/>
      <c r="GY40" s="225"/>
      <c r="GZ40" s="225"/>
      <c r="HA40" s="225"/>
      <c r="HB40" s="225"/>
      <c r="HC40" s="225"/>
      <c r="HD40" s="225"/>
      <c r="HE40" s="225"/>
      <c r="HF40" s="225"/>
      <c r="HG40" s="225"/>
      <c r="HH40" s="225"/>
      <c r="HI40" s="225"/>
      <c r="HJ40" s="225"/>
      <c r="HK40" s="225"/>
      <c r="HL40" s="225"/>
      <c r="HM40" s="225"/>
      <c r="HN40" s="225"/>
      <c r="HO40" s="225"/>
      <c r="HP40" s="225"/>
      <c r="HQ40" s="225"/>
      <c r="HR40" s="225"/>
      <c r="HS40" s="225"/>
      <c r="HT40" s="225"/>
      <c r="HU40" s="225"/>
      <c r="HV40" s="225"/>
      <c r="HW40" s="225"/>
      <c r="HX40" s="225"/>
      <c r="HY40" s="225"/>
      <c r="HZ40" s="225"/>
      <c r="IA40" s="225"/>
      <c r="IB40" s="225"/>
      <c r="IC40" s="225"/>
      <c r="ID40" s="225"/>
      <c r="IE40" s="225"/>
      <c r="IF40" s="225"/>
      <c r="IG40" s="225"/>
      <c r="IH40" s="225"/>
      <c r="II40" s="225"/>
      <c r="IJ40" s="225"/>
      <c r="IK40" s="225"/>
      <c r="IL40" s="225"/>
      <c r="IM40" s="225"/>
      <c r="IN40" s="225"/>
      <c r="IO40" s="225"/>
      <c r="IP40" s="225"/>
      <c r="IQ40" s="225"/>
      <c r="IR40" s="225"/>
      <c r="IS40" s="225"/>
      <c r="IT40" s="225"/>
    </row>
    <row r="41" spans="1:254" s="224" customFormat="1" ht="23.1" customHeight="1">
      <c r="A41" s="184" t="s">
        <v>101</v>
      </c>
      <c r="B41" s="185">
        <v>1496</v>
      </c>
      <c r="C41" s="184"/>
      <c r="D41" s="185"/>
      <c r="E41" s="225"/>
      <c r="F41" s="225"/>
      <c r="G41" s="225"/>
      <c r="H41" s="225"/>
      <c r="I41" s="225"/>
      <c r="J41" s="225"/>
      <c r="K41" s="225"/>
      <c r="L41" s="225"/>
      <c r="M41" s="225"/>
      <c r="N41" s="225"/>
      <c r="O41" s="225"/>
      <c r="P41" s="225"/>
      <c r="Q41" s="225"/>
      <c r="R41" s="225"/>
      <c r="S41" s="225"/>
      <c r="T41" s="225"/>
      <c r="U41" s="225"/>
      <c r="V41" s="225"/>
      <c r="W41" s="225"/>
      <c r="X41" s="225"/>
      <c r="Y41" s="225"/>
      <c r="Z41" s="225"/>
      <c r="AA41" s="225"/>
      <c r="AB41" s="225"/>
      <c r="AC41" s="225"/>
      <c r="AD41" s="225"/>
      <c r="AE41" s="225"/>
      <c r="AF41" s="225"/>
      <c r="AG41" s="225"/>
      <c r="AH41" s="225"/>
      <c r="AI41" s="225"/>
      <c r="AJ41" s="225"/>
      <c r="AK41" s="225"/>
      <c r="AL41" s="225"/>
      <c r="AM41" s="225"/>
      <c r="AN41" s="225"/>
      <c r="AO41" s="225"/>
      <c r="AP41" s="225"/>
      <c r="AQ41" s="225"/>
      <c r="AR41" s="225"/>
      <c r="AS41" s="225"/>
      <c r="AT41" s="225"/>
      <c r="AU41" s="225"/>
      <c r="AV41" s="225"/>
      <c r="AW41" s="225"/>
      <c r="AX41" s="225"/>
      <c r="AY41" s="225"/>
      <c r="AZ41" s="225"/>
      <c r="BA41" s="225"/>
      <c r="BB41" s="225"/>
      <c r="BC41" s="225"/>
      <c r="BD41" s="225"/>
      <c r="BE41" s="225"/>
      <c r="BF41" s="225"/>
      <c r="BG41" s="225"/>
      <c r="BH41" s="225"/>
      <c r="BI41" s="225"/>
      <c r="BJ41" s="225"/>
      <c r="BK41" s="225"/>
      <c r="BL41" s="225"/>
      <c r="BM41" s="225"/>
      <c r="BN41" s="225"/>
      <c r="BO41" s="225"/>
      <c r="BP41" s="225"/>
      <c r="BQ41" s="225"/>
      <c r="BR41" s="225"/>
      <c r="BS41" s="225"/>
      <c r="BT41" s="225"/>
      <c r="BU41" s="225"/>
      <c r="BV41" s="225"/>
      <c r="BW41" s="225"/>
      <c r="BX41" s="225"/>
      <c r="BY41" s="225"/>
      <c r="BZ41" s="225"/>
      <c r="CA41" s="225"/>
      <c r="CB41" s="225"/>
      <c r="CC41" s="225"/>
      <c r="CD41" s="225"/>
      <c r="CE41" s="225"/>
      <c r="CF41" s="225"/>
      <c r="CG41" s="225"/>
      <c r="CH41" s="225"/>
      <c r="CI41" s="225"/>
      <c r="CJ41" s="225"/>
      <c r="CK41" s="225"/>
      <c r="CL41" s="225"/>
      <c r="CM41" s="225"/>
      <c r="CN41" s="225"/>
      <c r="CO41" s="225"/>
      <c r="CP41" s="225"/>
      <c r="CQ41" s="225"/>
      <c r="CR41" s="225"/>
      <c r="CS41" s="225"/>
      <c r="CT41" s="225"/>
      <c r="CU41" s="225"/>
      <c r="CV41" s="225"/>
      <c r="CW41" s="225"/>
      <c r="CX41" s="225"/>
      <c r="CY41" s="225"/>
      <c r="CZ41" s="225"/>
      <c r="DA41" s="225"/>
      <c r="DB41" s="225"/>
      <c r="DC41" s="225"/>
      <c r="DD41" s="225"/>
      <c r="DE41" s="225"/>
      <c r="DF41" s="225"/>
      <c r="DG41" s="225"/>
      <c r="DH41" s="225"/>
      <c r="DI41" s="225"/>
      <c r="DJ41" s="225"/>
      <c r="DK41" s="225"/>
      <c r="DL41" s="225"/>
      <c r="DM41" s="225"/>
      <c r="DN41" s="225"/>
      <c r="DO41" s="225"/>
      <c r="DP41" s="225"/>
      <c r="DQ41" s="225"/>
      <c r="DR41" s="225"/>
      <c r="DS41" s="225"/>
      <c r="DT41" s="225"/>
      <c r="DU41" s="225"/>
      <c r="DV41" s="225"/>
      <c r="DW41" s="225"/>
      <c r="DX41" s="225"/>
      <c r="DY41" s="225"/>
      <c r="DZ41" s="225"/>
      <c r="EA41" s="225"/>
      <c r="EB41" s="225"/>
      <c r="EC41" s="225"/>
      <c r="ED41" s="225"/>
      <c r="EE41" s="225"/>
      <c r="EF41" s="225"/>
      <c r="EG41" s="225"/>
      <c r="EH41" s="225"/>
      <c r="EI41" s="225"/>
      <c r="EJ41" s="225"/>
      <c r="EK41" s="225"/>
      <c r="EL41" s="225"/>
      <c r="EM41" s="225"/>
      <c r="EN41" s="225"/>
      <c r="EO41" s="225"/>
      <c r="EP41" s="225"/>
      <c r="EQ41" s="225"/>
      <c r="ER41" s="225"/>
      <c r="ES41" s="225"/>
      <c r="ET41" s="225"/>
      <c r="EU41" s="225"/>
      <c r="EV41" s="225"/>
      <c r="EW41" s="225"/>
      <c r="EX41" s="225"/>
      <c r="EY41" s="225"/>
      <c r="EZ41" s="225"/>
      <c r="FA41" s="225"/>
      <c r="FB41" s="225"/>
      <c r="FC41" s="225"/>
      <c r="FD41" s="225"/>
      <c r="FE41" s="225"/>
      <c r="FF41" s="225"/>
      <c r="FG41" s="225"/>
      <c r="FH41" s="225"/>
      <c r="FI41" s="225"/>
      <c r="FJ41" s="225"/>
      <c r="FK41" s="225"/>
      <c r="FL41" s="225"/>
      <c r="FM41" s="225"/>
      <c r="FN41" s="225"/>
      <c r="FO41" s="225"/>
      <c r="FP41" s="225"/>
      <c r="FQ41" s="225"/>
      <c r="FR41" s="225"/>
      <c r="FS41" s="225"/>
      <c r="FT41" s="225"/>
      <c r="FU41" s="225"/>
      <c r="FV41" s="225"/>
      <c r="FW41" s="225"/>
      <c r="FX41" s="225"/>
      <c r="FY41" s="225"/>
      <c r="FZ41" s="225"/>
      <c r="GA41" s="225"/>
      <c r="GB41" s="225"/>
      <c r="GC41" s="225"/>
      <c r="GD41" s="225"/>
      <c r="GE41" s="225"/>
      <c r="GF41" s="225"/>
      <c r="GG41" s="225"/>
      <c r="GH41" s="225"/>
      <c r="GI41" s="225"/>
      <c r="GJ41" s="225"/>
      <c r="GK41" s="225"/>
      <c r="GL41" s="225"/>
      <c r="GM41" s="225"/>
      <c r="GN41" s="225"/>
      <c r="GO41" s="225"/>
      <c r="GP41" s="225"/>
      <c r="GQ41" s="225"/>
      <c r="GR41" s="225"/>
      <c r="GS41" s="225"/>
      <c r="GT41" s="225"/>
      <c r="GU41" s="225"/>
      <c r="GV41" s="225"/>
      <c r="GW41" s="225"/>
      <c r="GX41" s="225"/>
      <c r="GY41" s="225"/>
      <c r="GZ41" s="225"/>
      <c r="HA41" s="225"/>
      <c r="HB41" s="225"/>
      <c r="HC41" s="225"/>
      <c r="HD41" s="225"/>
      <c r="HE41" s="225"/>
      <c r="HF41" s="225"/>
      <c r="HG41" s="225"/>
      <c r="HH41" s="225"/>
      <c r="HI41" s="225"/>
      <c r="HJ41" s="225"/>
      <c r="HK41" s="225"/>
      <c r="HL41" s="225"/>
      <c r="HM41" s="225"/>
      <c r="HN41" s="225"/>
      <c r="HO41" s="225"/>
      <c r="HP41" s="225"/>
      <c r="HQ41" s="225"/>
      <c r="HR41" s="225"/>
      <c r="HS41" s="225"/>
      <c r="HT41" s="225"/>
      <c r="HU41" s="225"/>
      <c r="HV41" s="225"/>
      <c r="HW41" s="225"/>
      <c r="HX41" s="225"/>
      <c r="HY41" s="225"/>
      <c r="HZ41" s="225"/>
      <c r="IA41" s="225"/>
      <c r="IB41" s="225"/>
      <c r="IC41" s="225"/>
      <c r="ID41" s="225"/>
      <c r="IE41" s="225"/>
      <c r="IF41" s="225"/>
      <c r="IG41" s="225"/>
      <c r="IH41" s="225"/>
      <c r="II41" s="225"/>
      <c r="IJ41" s="225"/>
      <c r="IK41" s="225"/>
      <c r="IL41" s="225"/>
      <c r="IM41" s="225"/>
      <c r="IN41" s="225"/>
      <c r="IO41" s="225"/>
      <c r="IP41" s="225"/>
      <c r="IQ41" s="225"/>
      <c r="IR41" s="225"/>
      <c r="IS41" s="225"/>
      <c r="IT41" s="225"/>
    </row>
    <row r="42" spans="1:254" s="224" customFormat="1" ht="23.1" customHeight="1">
      <c r="A42" s="184" t="s">
        <v>102</v>
      </c>
      <c r="B42" s="185">
        <v>8090</v>
      </c>
      <c r="C42" s="184"/>
      <c r="D42" s="185"/>
    </row>
    <row r="43" spans="1:254" s="224" customFormat="1" ht="23.1" customHeight="1">
      <c r="A43" s="184" t="s">
        <v>103</v>
      </c>
      <c r="B43" s="185">
        <v>367</v>
      </c>
      <c r="C43" s="184"/>
      <c r="D43" s="185"/>
    </row>
    <row r="44" spans="1:254" s="224" customFormat="1" ht="23.1" customHeight="1">
      <c r="A44" s="184" t="s">
        <v>104</v>
      </c>
      <c r="B44" s="185">
        <v>296</v>
      </c>
      <c r="C44" s="184"/>
      <c r="D44" s="185"/>
    </row>
    <row r="45" spans="1:254" s="224" customFormat="1" ht="23.1" customHeight="1">
      <c r="A45" s="184" t="s">
        <v>105</v>
      </c>
      <c r="B45" s="185">
        <v>6888</v>
      </c>
      <c r="C45" s="184"/>
      <c r="D45" s="185"/>
    </row>
    <row r="46" spans="1:254" s="224" customFormat="1" ht="23.1" customHeight="1">
      <c r="A46" s="184" t="s">
        <v>106</v>
      </c>
      <c r="B46" s="185">
        <v>435</v>
      </c>
      <c r="C46" s="184"/>
      <c r="D46" s="185"/>
    </row>
    <row r="47" spans="1:254" s="224" customFormat="1" ht="23.1" customHeight="1">
      <c r="A47" s="184" t="s">
        <v>107</v>
      </c>
      <c r="B47" s="185">
        <v>13001</v>
      </c>
      <c r="C47" s="184"/>
      <c r="D47" s="185"/>
    </row>
    <row r="48" spans="1:254" s="224" customFormat="1" ht="23.1" customHeight="1">
      <c r="A48" s="184" t="s">
        <v>108</v>
      </c>
      <c r="B48" s="185">
        <v>975</v>
      </c>
      <c r="C48" s="230"/>
      <c r="D48" s="230"/>
    </row>
    <row r="49" spans="1:4" s="224" customFormat="1" ht="23.1" customHeight="1">
      <c r="A49" s="184" t="s">
        <v>109</v>
      </c>
      <c r="B49" s="185">
        <v>181</v>
      </c>
      <c r="C49" s="230"/>
      <c r="D49" s="230"/>
    </row>
    <row r="50" spans="1:4" s="224" customFormat="1" ht="23.1" customHeight="1">
      <c r="A50" s="184" t="s">
        <v>110</v>
      </c>
      <c r="B50" s="185">
        <v>1299</v>
      </c>
      <c r="C50" s="230"/>
      <c r="D50" s="230"/>
    </row>
    <row r="51" spans="1:4" s="224" customFormat="1" ht="23.1" customHeight="1">
      <c r="A51" s="184" t="s">
        <v>111</v>
      </c>
      <c r="B51" s="185">
        <v>5623</v>
      </c>
      <c r="C51" s="230"/>
      <c r="D51" s="230"/>
    </row>
    <row r="52" spans="1:4" s="224" customFormat="1" ht="23.1" customHeight="1">
      <c r="A52" s="184" t="s">
        <v>112</v>
      </c>
      <c r="B52" s="185">
        <v>3148</v>
      </c>
      <c r="C52" s="230"/>
      <c r="D52" s="230"/>
    </row>
    <row r="53" spans="1:4" s="224" customFormat="1" ht="23.1" customHeight="1">
      <c r="A53" s="184" t="s">
        <v>113</v>
      </c>
      <c r="B53" s="185">
        <v>1839</v>
      </c>
      <c r="C53" s="230"/>
      <c r="D53" s="230"/>
    </row>
    <row r="54" spans="1:4" s="224" customFormat="1" ht="23.1" customHeight="1">
      <c r="A54" s="182" t="s">
        <v>114</v>
      </c>
      <c r="B54" s="185">
        <v>29305</v>
      </c>
      <c r="C54" s="230"/>
      <c r="D54" s="230"/>
    </row>
    <row r="55" spans="1:4" s="224" customFormat="1" ht="23.1" customHeight="1">
      <c r="A55" s="184" t="s">
        <v>115</v>
      </c>
      <c r="B55" s="185">
        <v>29305</v>
      </c>
      <c r="C55" s="230"/>
      <c r="D55" s="230"/>
    </row>
    <row r="56" spans="1:4" s="224" customFormat="1" ht="23.1" customHeight="1">
      <c r="A56" s="184" t="s">
        <v>116</v>
      </c>
      <c r="B56" s="185">
        <v>0</v>
      </c>
      <c r="C56" s="230"/>
      <c r="D56" s="230"/>
    </row>
    <row r="57" spans="1:4" s="224" customFormat="1" ht="23.1" customHeight="1">
      <c r="A57" s="182" t="s">
        <v>117</v>
      </c>
      <c r="B57" s="185">
        <v>0</v>
      </c>
      <c r="C57" s="230"/>
      <c r="D57" s="230"/>
    </row>
    <row r="58" spans="1:4" s="224" customFormat="1" ht="23.1" customHeight="1">
      <c r="A58" s="182" t="s">
        <v>118</v>
      </c>
      <c r="B58" s="185">
        <v>0</v>
      </c>
      <c r="C58" s="230"/>
      <c r="D58" s="230"/>
    </row>
    <row r="59" spans="1:4" s="224" customFormat="1" ht="23.1" customHeight="1">
      <c r="A59" s="184"/>
      <c r="B59" s="185"/>
      <c r="C59" s="230"/>
      <c r="D59" s="230"/>
    </row>
    <row r="60" spans="1:4" s="224" customFormat="1" ht="23.1" customHeight="1">
      <c r="A60" s="231" t="s">
        <v>119</v>
      </c>
      <c r="B60" s="183">
        <v>499423</v>
      </c>
      <c r="C60" s="231" t="s">
        <v>158</v>
      </c>
      <c r="D60" s="183">
        <v>499423</v>
      </c>
    </row>
    <row r="61" spans="1:4" s="224" customFormat="1" ht="23.1" customHeight="1"/>
    <row r="62" spans="1:4" s="224" customFormat="1" ht="23.1" customHeight="1"/>
    <row r="63" spans="1:4" s="224" customFormat="1" ht="23.1" customHeight="1"/>
    <row r="64" spans="1:4" s="224" customFormat="1" ht="23.1" customHeight="1"/>
    <row r="65" s="224" customFormat="1" ht="23.1" customHeight="1"/>
    <row r="66" s="224" customFormat="1" ht="23.1" customHeight="1"/>
    <row r="67" s="224" customFormat="1" ht="23.1" customHeight="1"/>
    <row r="68" s="224" customFormat="1" ht="23.1" customHeight="1"/>
    <row r="69" s="224" customFormat="1" ht="23.1" customHeight="1"/>
    <row r="70" s="224" customFormat="1" ht="23.1" customHeight="1"/>
    <row r="71" s="224" customFormat="1" ht="23.1" customHeight="1"/>
    <row r="72" s="224" customFormat="1" ht="23.1" customHeight="1"/>
    <row r="73" s="224" customFormat="1" ht="23.1" customHeight="1"/>
    <row r="74" s="224" customFormat="1" ht="23.1" customHeight="1"/>
    <row r="75" s="224" customFormat="1" ht="23.1" customHeight="1"/>
    <row r="76" s="224" customFormat="1" ht="23.1" customHeight="1"/>
    <row r="77" s="224" customFormat="1" ht="23.1" customHeight="1"/>
    <row r="78" s="224" customFormat="1" ht="23.1" customHeight="1"/>
    <row r="79" s="224" customFormat="1" ht="23.1" customHeight="1"/>
    <row r="80" s="224" customFormat="1" ht="23.1" customHeight="1"/>
    <row r="81" spans="1:4" s="224" customFormat="1" ht="23.1" customHeight="1"/>
    <row r="82" spans="1:4" s="224" customFormat="1" ht="23.1" customHeight="1"/>
    <row r="83" spans="1:4" s="224" customFormat="1" ht="23.1" customHeight="1"/>
    <row r="84" spans="1:4" s="224" customFormat="1" ht="23.1" customHeight="1"/>
    <row r="85" spans="1:4" s="224" customFormat="1" ht="23.1" customHeight="1"/>
    <row r="86" spans="1:4" s="224" customFormat="1" ht="23.1" customHeight="1"/>
    <row r="87" spans="1:4" s="224" customFormat="1" ht="23.1" customHeight="1"/>
    <row r="88" spans="1:4" ht="23.1" customHeight="1">
      <c r="A88" s="224"/>
      <c r="B88" s="224"/>
      <c r="C88" s="224"/>
      <c r="D88" s="224"/>
    </row>
    <row r="89" spans="1:4" ht="23.1" customHeight="1">
      <c r="A89" s="224"/>
      <c r="B89" s="224"/>
      <c r="C89" s="224"/>
      <c r="D89" s="224"/>
    </row>
    <row r="90" spans="1:4" ht="23.1" customHeight="1">
      <c r="A90" s="224"/>
      <c r="B90" s="224"/>
    </row>
    <row r="91" spans="1:4" ht="23.1" customHeight="1">
      <c r="A91" s="224"/>
      <c r="B91" s="224"/>
    </row>
    <row r="92" spans="1:4" ht="23.1" customHeight="1">
      <c r="A92" s="224"/>
      <c r="B92" s="224"/>
    </row>
    <row r="93" spans="1:4" ht="23.1" customHeight="1">
      <c r="A93" s="224"/>
      <c r="B93" s="224"/>
    </row>
    <row r="94" spans="1:4" ht="23.1" customHeight="1">
      <c r="A94" s="224"/>
      <c r="B94" s="224"/>
    </row>
    <row r="95" spans="1:4" ht="23.1" customHeight="1">
      <c r="A95" s="224"/>
      <c r="B95" s="224"/>
    </row>
    <row r="96" spans="1:4" ht="23.1" customHeight="1">
      <c r="A96" s="224"/>
      <c r="B96" s="224"/>
    </row>
    <row r="97" spans="1:2" ht="23.1" customHeight="1">
      <c r="A97" s="224"/>
      <c r="B97" s="224"/>
    </row>
    <row r="98" spans="1:2" ht="23.1" customHeight="1">
      <c r="A98" s="224"/>
      <c r="B98" s="224"/>
    </row>
    <row r="99" spans="1:2" ht="23.1" customHeight="1">
      <c r="A99" s="224"/>
      <c r="B99" s="224"/>
    </row>
    <row r="100" spans="1:2" ht="23.1" customHeight="1">
      <c r="A100" s="224"/>
      <c r="B100" s="224"/>
    </row>
    <row r="101" spans="1:2" ht="23.1" customHeight="1">
      <c r="A101" s="224"/>
      <c r="B101" s="224"/>
    </row>
  </sheetData>
  <mergeCells count="3">
    <mergeCell ref="A1:D1"/>
    <mergeCell ref="A3:B3"/>
    <mergeCell ref="C3:D3"/>
  </mergeCells>
  <phoneticPr fontId="95" type="noConversion"/>
  <printOptions horizontalCentered="1"/>
  <pageMargins left="0.27500000000000002" right="0.27500000000000002" top="0.85" bottom="0.72777777777777797" header="0.51180555555555596" footer="0.33055555555555599"/>
  <pageSetup paperSize="9" scale="75" firstPageNumber="7" orientation="portrait" useFirstPageNumber="1"/>
  <headerFooter>
    <oddFooter>&amp;C第 &amp;P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50"/>
  </sheetPr>
  <dimension ref="A1:XEV1289"/>
  <sheetViews>
    <sheetView workbookViewId="0">
      <selection activeCell="B1" sqref="B1:E1"/>
    </sheetView>
  </sheetViews>
  <sheetFormatPr defaultColWidth="9" defaultRowHeight="18" customHeight="1"/>
  <cols>
    <col min="1" max="1" width="13.375" style="210" customWidth="1"/>
    <col min="2" max="2" width="38.875" style="208" customWidth="1"/>
    <col min="3" max="4" width="10.875" style="211" customWidth="1"/>
    <col min="5" max="5" width="10.875" style="208" customWidth="1"/>
    <col min="6" max="16328" width="9" style="208"/>
    <col min="16329" max="16384" width="9" style="212"/>
  </cols>
  <sheetData>
    <row r="1" spans="1:16376" s="207" customFormat="1" ht="30" customHeight="1">
      <c r="A1" s="213"/>
      <c r="B1" s="254" t="s">
        <v>10</v>
      </c>
      <c r="C1" s="254"/>
      <c r="D1" s="254"/>
      <c r="E1" s="254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  <c r="AY1" s="208"/>
      <c r="AZ1" s="208"/>
      <c r="BA1" s="208"/>
      <c r="BB1" s="208"/>
      <c r="BC1" s="208"/>
      <c r="BD1" s="208"/>
      <c r="BE1" s="208"/>
      <c r="BF1" s="208"/>
      <c r="BG1" s="208"/>
      <c r="BH1" s="208"/>
      <c r="BI1" s="208"/>
      <c r="BJ1" s="208"/>
      <c r="BK1" s="208"/>
      <c r="BL1" s="208"/>
      <c r="BM1" s="208"/>
      <c r="BN1" s="208"/>
      <c r="BO1" s="208"/>
      <c r="BP1" s="208"/>
      <c r="BQ1" s="208"/>
      <c r="BR1" s="208"/>
      <c r="BS1" s="208"/>
      <c r="BT1" s="208"/>
      <c r="BU1" s="208"/>
      <c r="BV1" s="208"/>
      <c r="BW1" s="208"/>
      <c r="BX1" s="208"/>
      <c r="BY1" s="208"/>
      <c r="BZ1" s="208"/>
      <c r="CA1" s="208"/>
      <c r="CB1" s="208"/>
      <c r="CC1" s="208"/>
      <c r="CD1" s="208"/>
      <c r="CE1" s="208"/>
      <c r="CF1" s="208"/>
      <c r="CG1" s="208"/>
      <c r="CH1" s="208"/>
      <c r="CI1" s="208"/>
      <c r="CJ1" s="208"/>
      <c r="CK1" s="208"/>
      <c r="CL1" s="208"/>
      <c r="CM1" s="208"/>
      <c r="CN1" s="208"/>
      <c r="CO1" s="208"/>
      <c r="CP1" s="208"/>
      <c r="CQ1" s="208"/>
      <c r="CR1" s="208"/>
      <c r="CS1" s="208"/>
      <c r="CT1" s="208"/>
      <c r="CU1" s="208"/>
      <c r="CV1" s="208"/>
      <c r="CW1" s="208"/>
      <c r="CX1" s="208"/>
      <c r="CY1" s="208"/>
      <c r="CZ1" s="208"/>
      <c r="DA1" s="208"/>
      <c r="DB1" s="208"/>
      <c r="DC1" s="208"/>
      <c r="DD1" s="208"/>
      <c r="DE1" s="208"/>
      <c r="DF1" s="208"/>
      <c r="DG1" s="208"/>
      <c r="DH1" s="208"/>
      <c r="DI1" s="208"/>
      <c r="DJ1" s="208"/>
      <c r="DK1" s="208"/>
      <c r="DL1" s="208"/>
      <c r="DM1" s="208"/>
      <c r="DN1" s="208"/>
      <c r="DO1" s="208"/>
      <c r="DP1" s="208"/>
      <c r="DQ1" s="208"/>
      <c r="DR1" s="208"/>
      <c r="DS1" s="208"/>
      <c r="DT1" s="208"/>
      <c r="DU1" s="208"/>
      <c r="DV1" s="208"/>
      <c r="DW1" s="208"/>
      <c r="DX1" s="208"/>
      <c r="DY1" s="208"/>
      <c r="DZ1" s="208"/>
      <c r="EA1" s="208"/>
      <c r="EB1" s="208"/>
      <c r="EC1" s="208"/>
      <c r="ED1" s="208"/>
      <c r="EE1" s="208"/>
      <c r="EF1" s="208"/>
      <c r="EG1" s="208"/>
      <c r="EH1" s="208"/>
      <c r="EI1" s="208"/>
      <c r="EJ1" s="208"/>
      <c r="EK1" s="208"/>
      <c r="EL1" s="208"/>
      <c r="EM1" s="208"/>
      <c r="EN1" s="208"/>
      <c r="EO1" s="208"/>
      <c r="EP1" s="208"/>
      <c r="EQ1" s="208"/>
      <c r="ER1" s="208"/>
      <c r="ES1" s="208"/>
      <c r="ET1" s="208"/>
      <c r="EU1" s="208"/>
      <c r="EV1" s="208"/>
      <c r="EW1" s="208"/>
      <c r="EX1" s="208"/>
      <c r="EY1" s="208"/>
      <c r="EZ1" s="208"/>
      <c r="FA1" s="208"/>
      <c r="FB1" s="208"/>
      <c r="FC1" s="208"/>
      <c r="FD1" s="208"/>
      <c r="FE1" s="208"/>
      <c r="FF1" s="208"/>
      <c r="FG1" s="208"/>
      <c r="FH1" s="208"/>
      <c r="FI1" s="208"/>
      <c r="FJ1" s="208"/>
      <c r="FK1" s="208"/>
      <c r="FL1" s="208"/>
      <c r="FM1" s="208"/>
      <c r="FN1" s="208"/>
      <c r="FO1" s="208"/>
      <c r="FP1" s="208"/>
      <c r="FQ1" s="208"/>
      <c r="FR1" s="208"/>
      <c r="FS1" s="208"/>
      <c r="FT1" s="208"/>
      <c r="FU1" s="208"/>
      <c r="FV1" s="208"/>
      <c r="FW1" s="208"/>
      <c r="FX1" s="208"/>
      <c r="FY1" s="208"/>
      <c r="FZ1" s="208"/>
      <c r="GA1" s="208"/>
      <c r="GB1" s="208"/>
      <c r="GC1" s="208"/>
      <c r="GD1" s="208"/>
      <c r="GE1" s="208"/>
      <c r="GF1" s="208"/>
      <c r="GG1" s="208"/>
      <c r="GH1" s="208"/>
      <c r="GI1" s="208"/>
      <c r="GJ1" s="208"/>
      <c r="GK1" s="208"/>
      <c r="GL1" s="208"/>
      <c r="GM1" s="208"/>
      <c r="GN1" s="208"/>
      <c r="GO1" s="208"/>
      <c r="GP1" s="208"/>
      <c r="GQ1" s="208"/>
      <c r="GR1" s="208"/>
      <c r="GS1" s="208"/>
      <c r="GT1" s="208"/>
      <c r="GU1" s="208"/>
      <c r="GV1" s="208"/>
      <c r="GW1" s="208"/>
      <c r="GX1" s="208"/>
      <c r="GY1" s="208"/>
      <c r="GZ1" s="208"/>
      <c r="HA1" s="208"/>
      <c r="HB1" s="208"/>
      <c r="HC1" s="208"/>
      <c r="HD1" s="208"/>
      <c r="HE1" s="208"/>
      <c r="HF1" s="208"/>
      <c r="HG1" s="208"/>
      <c r="HH1" s="208"/>
      <c r="HI1" s="208"/>
      <c r="HJ1" s="208"/>
      <c r="HK1" s="208"/>
      <c r="HL1" s="208"/>
      <c r="HM1" s="208"/>
      <c r="HN1" s="208"/>
      <c r="HO1" s="208"/>
      <c r="HP1" s="208"/>
      <c r="HQ1" s="208"/>
      <c r="HR1" s="208"/>
      <c r="HS1" s="208"/>
      <c r="HT1" s="208"/>
      <c r="HU1" s="208"/>
      <c r="HV1" s="208"/>
      <c r="HW1" s="208"/>
      <c r="HX1" s="208"/>
      <c r="HY1" s="208"/>
      <c r="HZ1" s="208"/>
      <c r="IA1" s="208"/>
      <c r="IB1" s="208"/>
      <c r="IC1" s="208"/>
      <c r="ID1" s="208"/>
      <c r="IE1" s="208"/>
      <c r="IF1" s="208"/>
      <c r="IG1" s="208"/>
      <c r="IH1" s="208"/>
      <c r="II1" s="208"/>
      <c r="IJ1" s="208"/>
      <c r="IK1" s="208"/>
      <c r="IL1" s="208"/>
      <c r="IM1" s="208"/>
      <c r="IN1" s="208"/>
      <c r="IO1" s="208"/>
      <c r="IP1" s="208"/>
      <c r="IQ1" s="208"/>
      <c r="IR1" s="208"/>
      <c r="IS1" s="208"/>
      <c r="IT1" s="208"/>
      <c r="IU1" s="208"/>
      <c r="IV1" s="208"/>
      <c r="IW1" s="208"/>
      <c r="IX1" s="208"/>
      <c r="IY1" s="208"/>
      <c r="IZ1" s="208"/>
      <c r="JA1" s="208"/>
      <c r="JB1" s="208"/>
      <c r="JC1" s="208"/>
      <c r="JD1" s="208"/>
      <c r="JE1" s="208"/>
      <c r="JF1" s="208"/>
      <c r="JG1" s="208"/>
      <c r="JH1" s="208"/>
      <c r="JI1" s="208"/>
      <c r="JJ1" s="208"/>
      <c r="JK1" s="208"/>
      <c r="JL1" s="208"/>
      <c r="JM1" s="208"/>
      <c r="JN1" s="208"/>
      <c r="JO1" s="208"/>
      <c r="JP1" s="208"/>
      <c r="JQ1" s="208"/>
      <c r="JR1" s="208"/>
      <c r="JS1" s="208"/>
      <c r="JT1" s="208"/>
      <c r="JU1" s="208"/>
      <c r="JV1" s="208"/>
      <c r="JW1" s="208"/>
      <c r="JX1" s="208"/>
      <c r="JY1" s="208"/>
      <c r="JZ1" s="208"/>
      <c r="KA1" s="208"/>
      <c r="KB1" s="208"/>
      <c r="KC1" s="208"/>
      <c r="KD1" s="208"/>
      <c r="KE1" s="208"/>
      <c r="KF1" s="208"/>
      <c r="KG1" s="208"/>
      <c r="KH1" s="208"/>
      <c r="KI1" s="208"/>
      <c r="KJ1" s="208"/>
      <c r="KK1" s="208"/>
      <c r="KL1" s="208"/>
      <c r="KM1" s="208"/>
      <c r="KN1" s="208"/>
      <c r="KO1" s="208"/>
      <c r="KP1" s="208"/>
      <c r="KQ1" s="208"/>
      <c r="KR1" s="208"/>
      <c r="KS1" s="208"/>
      <c r="KT1" s="208"/>
      <c r="KU1" s="208"/>
      <c r="KV1" s="208"/>
      <c r="KW1" s="208"/>
      <c r="KX1" s="208"/>
      <c r="KY1" s="208"/>
      <c r="KZ1" s="208"/>
      <c r="LA1" s="208"/>
      <c r="LB1" s="208"/>
      <c r="LC1" s="208"/>
      <c r="LD1" s="208"/>
      <c r="LE1" s="208"/>
      <c r="LF1" s="208"/>
      <c r="LG1" s="208"/>
      <c r="LH1" s="208"/>
      <c r="LI1" s="208"/>
      <c r="LJ1" s="208"/>
      <c r="LK1" s="208"/>
      <c r="LL1" s="208"/>
      <c r="LM1" s="208"/>
      <c r="LN1" s="208"/>
      <c r="LO1" s="208"/>
      <c r="LP1" s="208"/>
      <c r="LQ1" s="208"/>
      <c r="LR1" s="208"/>
      <c r="LS1" s="208"/>
      <c r="LT1" s="208"/>
      <c r="LU1" s="208"/>
      <c r="LV1" s="208"/>
      <c r="LW1" s="208"/>
      <c r="LX1" s="208"/>
      <c r="LY1" s="208"/>
      <c r="LZ1" s="208"/>
      <c r="MA1" s="208"/>
      <c r="MB1" s="208"/>
      <c r="MC1" s="208"/>
      <c r="MD1" s="208"/>
      <c r="ME1" s="208"/>
      <c r="MF1" s="208"/>
      <c r="MG1" s="208"/>
      <c r="MH1" s="208"/>
      <c r="MI1" s="208"/>
      <c r="MJ1" s="208"/>
      <c r="MK1" s="208"/>
      <c r="ML1" s="208"/>
      <c r="MM1" s="208"/>
      <c r="MN1" s="208"/>
      <c r="MO1" s="208"/>
      <c r="MP1" s="208"/>
      <c r="MQ1" s="208"/>
      <c r="MR1" s="208"/>
      <c r="MS1" s="208"/>
      <c r="MT1" s="208"/>
      <c r="MU1" s="208"/>
      <c r="MV1" s="208"/>
      <c r="MW1" s="208"/>
      <c r="MX1" s="208"/>
      <c r="MY1" s="208"/>
      <c r="MZ1" s="208"/>
      <c r="NA1" s="208"/>
      <c r="NB1" s="208"/>
      <c r="NC1" s="208"/>
      <c r="ND1" s="208"/>
      <c r="NE1" s="208"/>
      <c r="NF1" s="208"/>
      <c r="NG1" s="208"/>
      <c r="NH1" s="208"/>
      <c r="NI1" s="208"/>
      <c r="NJ1" s="208"/>
      <c r="NK1" s="208"/>
      <c r="NL1" s="208"/>
      <c r="NM1" s="208"/>
      <c r="NN1" s="208"/>
      <c r="NO1" s="208"/>
      <c r="NP1" s="208"/>
      <c r="NQ1" s="208"/>
      <c r="NR1" s="208"/>
      <c r="NS1" s="208"/>
      <c r="NT1" s="208"/>
      <c r="NU1" s="208"/>
      <c r="NV1" s="208"/>
      <c r="NW1" s="208"/>
      <c r="NX1" s="208"/>
      <c r="NY1" s="208"/>
      <c r="NZ1" s="208"/>
      <c r="OA1" s="208"/>
      <c r="OB1" s="208"/>
      <c r="OC1" s="208"/>
      <c r="OD1" s="208"/>
      <c r="OE1" s="208"/>
      <c r="OF1" s="208"/>
      <c r="OG1" s="208"/>
      <c r="OH1" s="208"/>
      <c r="OI1" s="208"/>
      <c r="OJ1" s="208"/>
      <c r="OK1" s="208"/>
      <c r="OL1" s="208"/>
      <c r="OM1" s="208"/>
      <c r="ON1" s="208"/>
      <c r="OO1" s="208"/>
      <c r="OP1" s="208"/>
      <c r="OQ1" s="208"/>
      <c r="OR1" s="208"/>
      <c r="OS1" s="208"/>
      <c r="OT1" s="208"/>
      <c r="OU1" s="208"/>
      <c r="OV1" s="208"/>
      <c r="OW1" s="208"/>
      <c r="OX1" s="208"/>
      <c r="OY1" s="208"/>
      <c r="OZ1" s="208"/>
      <c r="PA1" s="208"/>
      <c r="PB1" s="208"/>
      <c r="PC1" s="208"/>
      <c r="PD1" s="208"/>
      <c r="PE1" s="208"/>
      <c r="PF1" s="208"/>
      <c r="PG1" s="208"/>
      <c r="PH1" s="208"/>
      <c r="PI1" s="208"/>
      <c r="PJ1" s="208"/>
      <c r="PK1" s="208"/>
      <c r="PL1" s="208"/>
      <c r="PM1" s="208"/>
      <c r="PN1" s="208"/>
      <c r="PO1" s="208"/>
      <c r="PP1" s="208"/>
      <c r="PQ1" s="208"/>
      <c r="PR1" s="208"/>
      <c r="PS1" s="208"/>
      <c r="PT1" s="208"/>
      <c r="PU1" s="208"/>
      <c r="PV1" s="208"/>
      <c r="PW1" s="208"/>
      <c r="PX1" s="208"/>
      <c r="PY1" s="208"/>
      <c r="PZ1" s="208"/>
      <c r="QA1" s="208"/>
      <c r="QB1" s="208"/>
      <c r="QC1" s="208"/>
      <c r="QD1" s="208"/>
      <c r="QE1" s="208"/>
      <c r="QF1" s="208"/>
      <c r="QG1" s="208"/>
      <c r="QH1" s="208"/>
      <c r="QI1" s="208"/>
      <c r="QJ1" s="208"/>
      <c r="QK1" s="208"/>
      <c r="QL1" s="208"/>
      <c r="QM1" s="208"/>
      <c r="QN1" s="208"/>
      <c r="QO1" s="208"/>
      <c r="QP1" s="208"/>
      <c r="QQ1" s="208"/>
      <c r="QR1" s="208"/>
      <c r="QS1" s="208"/>
      <c r="QT1" s="208"/>
      <c r="QU1" s="208"/>
      <c r="QV1" s="208"/>
      <c r="QW1" s="208"/>
      <c r="QX1" s="208"/>
      <c r="QY1" s="208"/>
      <c r="QZ1" s="208"/>
      <c r="RA1" s="208"/>
      <c r="RB1" s="208"/>
      <c r="RC1" s="208"/>
      <c r="RD1" s="208"/>
      <c r="RE1" s="208"/>
      <c r="RF1" s="208"/>
      <c r="RG1" s="208"/>
      <c r="RH1" s="208"/>
      <c r="RI1" s="208"/>
      <c r="RJ1" s="208"/>
      <c r="RK1" s="208"/>
      <c r="RL1" s="208"/>
      <c r="RM1" s="208"/>
      <c r="RN1" s="208"/>
      <c r="RO1" s="208"/>
      <c r="RP1" s="208"/>
      <c r="RQ1" s="208"/>
      <c r="RR1" s="208"/>
      <c r="RS1" s="208"/>
      <c r="RT1" s="208"/>
      <c r="RU1" s="208"/>
      <c r="RV1" s="208"/>
      <c r="RW1" s="208"/>
      <c r="RX1" s="208"/>
      <c r="RY1" s="208"/>
      <c r="RZ1" s="208"/>
      <c r="SA1" s="208"/>
      <c r="SB1" s="208"/>
      <c r="SC1" s="208"/>
      <c r="SD1" s="208"/>
      <c r="SE1" s="208"/>
      <c r="SF1" s="208"/>
      <c r="SG1" s="208"/>
      <c r="SH1" s="208"/>
      <c r="SI1" s="208"/>
      <c r="SJ1" s="208"/>
      <c r="SK1" s="208"/>
      <c r="SL1" s="208"/>
      <c r="SM1" s="208"/>
      <c r="SN1" s="208"/>
      <c r="SO1" s="208"/>
      <c r="SP1" s="208"/>
      <c r="SQ1" s="208"/>
      <c r="SR1" s="208"/>
      <c r="SS1" s="208"/>
      <c r="ST1" s="208"/>
      <c r="SU1" s="208"/>
      <c r="SV1" s="208"/>
      <c r="SW1" s="208"/>
      <c r="SX1" s="208"/>
      <c r="SY1" s="208"/>
      <c r="SZ1" s="208"/>
      <c r="TA1" s="208"/>
      <c r="TB1" s="208"/>
      <c r="TC1" s="208"/>
      <c r="TD1" s="208"/>
      <c r="TE1" s="208"/>
      <c r="TF1" s="208"/>
      <c r="TG1" s="208"/>
      <c r="TH1" s="208"/>
      <c r="TI1" s="208"/>
      <c r="TJ1" s="208"/>
      <c r="TK1" s="208"/>
      <c r="TL1" s="208"/>
      <c r="TM1" s="208"/>
      <c r="TN1" s="208"/>
      <c r="TO1" s="208"/>
      <c r="TP1" s="208"/>
      <c r="TQ1" s="208"/>
      <c r="TR1" s="208"/>
      <c r="TS1" s="208"/>
      <c r="TT1" s="208"/>
      <c r="TU1" s="208"/>
      <c r="TV1" s="208"/>
      <c r="TW1" s="208"/>
      <c r="TX1" s="208"/>
      <c r="TY1" s="208"/>
      <c r="TZ1" s="208"/>
      <c r="UA1" s="208"/>
      <c r="UB1" s="208"/>
      <c r="UC1" s="208"/>
      <c r="UD1" s="208"/>
      <c r="UE1" s="208"/>
      <c r="UF1" s="208"/>
      <c r="UG1" s="208"/>
      <c r="UH1" s="208"/>
      <c r="UI1" s="208"/>
      <c r="UJ1" s="208"/>
      <c r="UK1" s="208"/>
      <c r="UL1" s="208"/>
      <c r="UM1" s="208"/>
      <c r="UN1" s="208"/>
      <c r="UO1" s="208"/>
      <c r="UP1" s="208"/>
      <c r="UQ1" s="208"/>
      <c r="UR1" s="208"/>
      <c r="US1" s="208"/>
      <c r="UT1" s="208"/>
      <c r="UU1" s="208"/>
      <c r="UV1" s="208"/>
      <c r="UW1" s="208"/>
      <c r="UX1" s="208"/>
      <c r="UY1" s="208"/>
      <c r="UZ1" s="208"/>
      <c r="VA1" s="208"/>
      <c r="VB1" s="208"/>
      <c r="VC1" s="208"/>
      <c r="VD1" s="208"/>
      <c r="VE1" s="208"/>
      <c r="VF1" s="208"/>
      <c r="VG1" s="208"/>
      <c r="VH1" s="208"/>
      <c r="VI1" s="208"/>
      <c r="VJ1" s="208"/>
      <c r="VK1" s="208"/>
      <c r="VL1" s="208"/>
      <c r="VM1" s="208"/>
      <c r="VN1" s="208"/>
      <c r="VO1" s="208"/>
      <c r="VP1" s="208"/>
      <c r="VQ1" s="208"/>
      <c r="VR1" s="208"/>
      <c r="VS1" s="208"/>
      <c r="VT1" s="208"/>
      <c r="VU1" s="208"/>
      <c r="VV1" s="208"/>
      <c r="VW1" s="208"/>
      <c r="VX1" s="208"/>
      <c r="VY1" s="208"/>
      <c r="VZ1" s="208"/>
      <c r="WA1" s="208"/>
      <c r="WB1" s="208"/>
      <c r="WC1" s="208"/>
      <c r="WD1" s="208"/>
      <c r="WE1" s="208"/>
      <c r="WF1" s="208"/>
      <c r="WG1" s="208"/>
      <c r="WH1" s="208"/>
      <c r="WI1" s="208"/>
      <c r="WJ1" s="208"/>
      <c r="WK1" s="208"/>
      <c r="WL1" s="208"/>
      <c r="WM1" s="208"/>
      <c r="WN1" s="208"/>
      <c r="WO1" s="208"/>
      <c r="WP1" s="208"/>
      <c r="WQ1" s="208"/>
      <c r="WR1" s="208"/>
      <c r="WS1" s="208"/>
      <c r="WT1" s="208"/>
      <c r="WU1" s="208"/>
      <c r="WV1" s="208"/>
      <c r="WW1" s="208"/>
      <c r="WX1" s="208"/>
      <c r="WY1" s="208"/>
      <c r="WZ1" s="208"/>
      <c r="XA1" s="208"/>
      <c r="XB1" s="208"/>
      <c r="XC1" s="208"/>
      <c r="XD1" s="208"/>
      <c r="XE1" s="208"/>
      <c r="XF1" s="208"/>
      <c r="XG1" s="208"/>
      <c r="XH1" s="208"/>
      <c r="XI1" s="208"/>
      <c r="XJ1" s="208"/>
      <c r="XK1" s="208"/>
      <c r="XL1" s="208"/>
      <c r="XM1" s="208"/>
      <c r="XN1" s="208"/>
      <c r="XO1" s="208"/>
      <c r="XP1" s="208"/>
      <c r="XQ1" s="208"/>
      <c r="XR1" s="208"/>
      <c r="XS1" s="208"/>
      <c r="XT1" s="208"/>
      <c r="XU1" s="208"/>
      <c r="XV1" s="208"/>
      <c r="XW1" s="208"/>
      <c r="XX1" s="208"/>
      <c r="XY1" s="208"/>
      <c r="XZ1" s="208"/>
      <c r="YA1" s="208"/>
      <c r="YB1" s="208"/>
      <c r="YC1" s="208"/>
      <c r="YD1" s="208"/>
      <c r="YE1" s="208"/>
      <c r="YF1" s="208"/>
      <c r="YG1" s="208"/>
      <c r="YH1" s="208"/>
      <c r="YI1" s="208"/>
      <c r="YJ1" s="208"/>
      <c r="YK1" s="208"/>
      <c r="YL1" s="208"/>
      <c r="YM1" s="208"/>
      <c r="YN1" s="208"/>
      <c r="YO1" s="208"/>
      <c r="YP1" s="208"/>
      <c r="YQ1" s="208"/>
      <c r="YR1" s="208"/>
      <c r="YS1" s="208"/>
      <c r="YT1" s="208"/>
      <c r="YU1" s="208"/>
      <c r="YV1" s="208"/>
      <c r="YW1" s="208"/>
      <c r="YX1" s="208"/>
      <c r="YY1" s="208"/>
      <c r="YZ1" s="208"/>
      <c r="ZA1" s="208"/>
      <c r="ZB1" s="208"/>
      <c r="ZC1" s="208"/>
      <c r="ZD1" s="208"/>
      <c r="ZE1" s="208"/>
      <c r="ZF1" s="208"/>
      <c r="ZG1" s="208"/>
      <c r="ZH1" s="208"/>
      <c r="ZI1" s="208"/>
      <c r="ZJ1" s="208"/>
      <c r="ZK1" s="208"/>
      <c r="ZL1" s="208"/>
      <c r="ZM1" s="208"/>
      <c r="ZN1" s="208"/>
      <c r="ZO1" s="208"/>
      <c r="ZP1" s="208"/>
      <c r="ZQ1" s="208"/>
      <c r="ZR1" s="208"/>
      <c r="ZS1" s="208"/>
      <c r="ZT1" s="208"/>
      <c r="ZU1" s="208"/>
      <c r="ZV1" s="208"/>
      <c r="ZW1" s="208"/>
      <c r="ZX1" s="208"/>
      <c r="ZY1" s="208"/>
      <c r="ZZ1" s="208"/>
      <c r="AAA1" s="208"/>
      <c r="AAB1" s="208"/>
      <c r="AAC1" s="208"/>
      <c r="AAD1" s="208"/>
      <c r="AAE1" s="208"/>
      <c r="AAF1" s="208"/>
      <c r="AAG1" s="208"/>
      <c r="AAH1" s="208"/>
      <c r="AAI1" s="208"/>
      <c r="AAJ1" s="208"/>
      <c r="AAK1" s="208"/>
      <c r="AAL1" s="208"/>
      <c r="AAM1" s="208"/>
      <c r="AAN1" s="208"/>
      <c r="AAO1" s="208"/>
      <c r="AAP1" s="208"/>
      <c r="AAQ1" s="208"/>
      <c r="AAR1" s="208"/>
      <c r="AAS1" s="208"/>
      <c r="AAT1" s="208"/>
      <c r="AAU1" s="208"/>
      <c r="AAV1" s="208"/>
      <c r="AAW1" s="208"/>
      <c r="AAX1" s="208"/>
      <c r="AAY1" s="208"/>
      <c r="AAZ1" s="208"/>
      <c r="ABA1" s="208"/>
      <c r="ABB1" s="208"/>
      <c r="ABC1" s="208"/>
      <c r="ABD1" s="208"/>
      <c r="ABE1" s="208"/>
      <c r="ABF1" s="208"/>
      <c r="ABG1" s="208"/>
      <c r="ABH1" s="208"/>
      <c r="ABI1" s="208"/>
      <c r="ABJ1" s="208"/>
      <c r="ABK1" s="208"/>
      <c r="ABL1" s="208"/>
      <c r="ABM1" s="208"/>
      <c r="ABN1" s="208"/>
      <c r="ABO1" s="208"/>
      <c r="ABP1" s="208"/>
      <c r="ABQ1" s="208"/>
      <c r="ABR1" s="208"/>
      <c r="ABS1" s="208"/>
      <c r="ABT1" s="208"/>
      <c r="ABU1" s="208"/>
      <c r="ABV1" s="208"/>
      <c r="ABW1" s="208"/>
      <c r="ABX1" s="208"/>
      <c r="ABY1" s="208"/>
      <c r="ABZ1" s="208"/>
      <c r="ACA1" s="208"/>
      <c r="ACB1" s="208"/>
      <c r="ACC1" s="208"/>
      <c r="ACD1" s="208"/>
      <c r="ACE1" s="208"/>
      <c r="ACF1" s="208"/>
      <c r="ACG1" s="208"/>
      <c r="ACH1" s="208"/>
      <c r="ACI1" s="208"/>
      <c r="ACJ1" s="208"/>
      <c r="ACK1" s="208"/>
      <c r="ACL1" s="208"/>
      <c r="ACM1" s="208"/>
      <c r="ACN1" s="208"/>
      <c r="ACO1" s="208"/>
      <c r="ACP1" s="208"/>
      <c r="ACQ1" s="208"/>
      <c r="ACR1" s="208"/>
      <c r="ACS1" s="208"/>
      <c r="ACT1" s="208"/>
      <c r="ACU1" s="208"/>
      <c r="ACV1" s="208"/>
      <c r="ACW1" s="208"/>
      <c r="ACX1" s="208"/>
      <c r="ACY1" s="208"/>
      <c r="ACZ1" s="208"/>
      <c r="ADA1" s="208"/>
      <c r="ADB1" s="208"/>
      <c r="ADC1" s="208"/>
      <c r="ADD1" s="208"/>
      <c r="ADE1" s="208"/>
      <c r="ADF1" s="208"/>
      <c r="ADG1" s="208"/>
      <c r="ADH1" s="208"/>
      <c r="ADI1" s="208"/>
      <c r="ADJ1" s="208"/>
      <c r="ADK1" s="208"/>
      <c r="ADL1" s="208"/>
      <c r="ADM1" s="208"/>
      <c r="ADN1" s="208"/>
      <c r="ADO1" s="208"/>
      <c r="ADP1" s="208"/>
      <c r="ADQ1" s="208"/>
      <c r="ADR1" s="208"/>
      <c r="ADS1" s="208"/>
      <c r="ADT1" s="208"/>
      <c r="ADU1" s="208"/>
      <c r="ADV1" s="208"/>
      <c r="ADW1" s="208"/>
      <c r="ADX1" s="208"/>
      <c r="ADY1" s="208"/>
      <c r="ADZ1" s="208"/>
      <c r="AEA1" s="208"/>
      <c r="AEB1" s="208"/>
      <c r="AEC1" s="208"/>
      <c r="AED1" s="208"/>
      <c r="AEE1" s="208"/>
      <c r="AEF1" s="208"/>
      <c r="AEG1" s="208"/>
      <c r="AEH1" s="208"/>
      <c r="AEI1" s="208"/>
      <c r="AEJ1" s="208"/>
      <c r="AEK1" s="208"/>
      <c r="AEL1" s="208"/>
      <c r="AEM1" s="208"/>
      <c r="AEN1" s="208"/>
      <c r="AEO1" s="208"/>
      <c r="AEP1" s="208"/>
      <c r="AEQ1" s="208"/>
      <c r="AER1" s="208"/>
      <c r="AES1" s="208"/>
      <c r="AET1" s="208"/>
      <c r="AEU1" s="208"/>
      <c r="AEV1" s="208"/>
      <c r="AEW1" s="208"/>
      <c r="AEX1" s="208"/>
      <c r="AEY1" s="208"/>
      <c r="AEZ1" s="208"/>
      <c r="AFA1" s="208"/>
      <c r="AFB1" s="208"/>
      <c r="AFC1" s="208"/>
      <c r="AFD1" s="208"/>
      <c r="AFE1" s="208"/>
      <c r="AFF1" s="208"/>
      <c r="AFG1" s="208"/>
      <c r="AFH1" s="208"/>
      <c r="AFI1" s="208"/>
      <c r="AFJ1" s="208"/>
      <c r="AFK1" s="208"/>
      <c r="AFL1" s="208"/>
      <c r="AFM1" s="208"/>
      <c r="AFN1" s="208"/>
      <c r="AFO1" s="208"/>
      <c r="AFP1" s="208"/>
      <c r="AFQ1" s="208"/>
      <c r="AFR1" s="208"/>
      <c r="AFS1" s="208"/>
      <c r="AFT1" s="208"/>
      <c r="AFU1" s="208"/>
      <c r="AFV1" s="208"/>
      <c r="AFW1" s="208"/>
      <c r="AFX1" s="208"/>
      <c r="AFY1" s="208"/>
      <c r="AFZ1" s="208"/>
      <c r="AGA1" s="208"/>
      <c r="AGB1" s="208"/>
      <c r="AGC1" s="208"/>
      <c r="AGD1" s="208"/>
      <c r="AGE1" s="208"/>
      <c r="AGF1" s="208"/>
      <c r="AGG1" s="208"/>
      <c r="AGH1" s="208"/>
      <c r="AGI1" s="208"/>
      <c r="AGJ1" s="208"/>
      <c r="AGK1" s="208"/>
      <c r="AGL1" s="208"/>
      <c r="AGM1" s="208"/>
      <c r="AGN1" s="208"/>
      <c r="AGO1" s="208"/>
      <c r="AGP1" s="208"/>
      <c r="AGQ1" s="208"/>
      <c r="AGR1" s="208"/>
      <c r="AGS1" s="208"/>
      <c r="AGT1" s="208"/>
      <c r="AGU1" s="208"/>
      <c r="AGV1" s="208"/>
      <c r="AGW1" s="208"/>
      <c r="AGX1" s="208"/>
      <c r="AGY1" s="208"/>
      <c r="AGZ1" s="208"/>
      <c r="AHA1" s="208"/>
      <c r="AHB1" s="208"/>
      <c r="AHC1" s="208"/>
      <c r="AHD1" s="208"/>
      <c r="AHE1" s="208"/>
      <c r="AHF1" s="208"/>
      <c r="AHG1" s="208"/>
      <c r="AHH1" s="208"/>
      <c r="AHI1" s="208"/>
      <c r="AHJ1" s="208"/>
      <c r="AHK1" s="208"/>
      <c r="AHL1" s="208"/>
      <c r="AHM1" s="208"/>
      <c r="AHN1" s="208"/>
      <c r="AHO1" s="208"/>
      <c r="AHP1" s="208"/>
      <c r="AHQ1" s="208"/>
      <c r="AHR1" s="208"/>
      <c r="AHS1" s="208"/>
      <c r="AHT1" s="208"/>
      <c r="AHU1" s="208"/>
      <c r="AHV1" s="208"/>
      <c r="AHW1" s="208"/>
      <c r="AHX1" s="208"/>
      <c r="AHY1" s="208"/>
      <c r="AHZ1" s="208"/>
      <c r="AIA1" s="208"/>
      <c r="AIB1" s="208"/>
      <c r="AIC1" s="208"/>
      <c r="AID1" s="208"/>
      <c r="AIE1" s="208"/>
      <c r="AIF1" s="208"/>
      <c r="AIG1" s="208"/>
      <c r="AIH1" s="208"/>
      <c r="AII1" s="208"/>
      <c r="AIJ1" s="208"/>
      <c r="AIK1" s="208"/>
      <c r="AIL1" s="208"/>
      <c r="AIM1" s="208"/>
      <c r="AIN1" s="208"/>
      <c r="AIO1" s="208"/>
      <c r="AIP1" s="208"/>
      <c r="AIQ1" s="208"/>
      <c r="AIR1" s="208"/>
      <c r="AIS1" s="208"/>
      <c r="AIT1" s="208"/>
      <c r="AIU1" s="208"/>
      <c r="AIV1" s="208"/>
      <c r="AIW1" s="208"/>
      <c r="AIX1" s="208"/>
      <c r="AIY1" s="208"/>
      <c r="AIZ1" s="208"/>
      <c r="AJA1" s="208"/>
      <c r="AJB1" s="208"/>
      <c r="AJC1" s="208"/>
      <c r="AJD1" s="208"/>
      <c r="AJE1" s="208"/>
      <c r="AJF1" s="208"/>
      <c r="AJG1" s="208"/>
      <c r="AJH1" s="208"/>
      <c r="AJI1" s="208"/>
      <c r="AJJ1" s="208"/>
      <c r="AJK1" s="208"/>
      <c r="AJL1" s="208"/>
      <c r="AJM1" s="208"/>
      <c r="AJN1" s="208"/>
      <c r="AJO1" s="208"/>
      <c r="AJP1" s="208"/>
      <c r="AJQ1" s="208"/>
      <c r="AJR1" s="208"/>
      <c r="AJS1" s="208"/>
      <c r="AJT1" s="208"/>
      <c r="AJU1" s="208"/>
      <c r="AJV1" s="208"/>
      <c r="AJW1" s="208"/>
      <c r="AJX1" s="208"/>
      <c r="AJY1" s="208"/>
      <c r="AJZ1" s="208"/>
      <c r="AKA1" s="208"/>
      <c r="AKB1" s="208"/>
      <c r="AKC1" s="208"/>
      <c r="AKD1" s="208"/>
      <c r="AKE1" s="208"/>
      <c r="AKF1" s="208"/>
      <c r="AKG1" s="208"/>
      <c r="AKH1" s="208"/>
      <c r="AKI1" s="208"/>
      <c r="AKJ1" s="208"/>
      <c r="AKK1" s="208"/>
      <c r="AKL1" s="208"/>
      <c r="AKM1" s="208"/>
      <c r="AKN1" s="208"/>
      <c r="AKO1" s="208"/>
      <c r="AKP1" s="208"/>
      <c r="AKQ1" s="208"/>
      <c r="AKR1" s="208"/>
      <c r="AKS1" s="208"/>
      <c r="AKT1" s="208"/>
      <c r="AKU1" s="208"/>
      <c r="AKV1" s="208"/>
      <c r="AKW1" s="208"/>
      <c r="AKX1" s="208"/>
      <c r="AKY1" s="208"/>
      <c r="AKZ1" s="208"/>
      <c r="ALA1" s="208"/>
      <c r="ALB1" s="208"/>
      <c r="ALC1" s="208"/>
      <c r="ALD1" s="208"/>
      <c r="ALE1" s="208"/>
      <c r="ALF1" s="208"/>
      <c r="ALG1" s="208"/>
      <c r="ALH1" s="208"/>
      <c r="ALI1" s="208"/>
      <c r="ALJ1" s="208"/>
      <c r="ALK1" s="208"/>
      <c r="ALL1" s="208"/>
      <c r="ALM1" s="208"/>
      <c r="ALN1" s="208"/>
      <c r="ALO1" s="208"/>
      <c r="ALP1" s="208"/>
      <c r="ALQ1" s="208"/>
      <c r="ALR1" s="208"/>
      <c r="ALS1" s="208"/>
      <c r="ALT1" s="208"/>
      <c r="ALU1" s="208"/>
      <c r="ALV1" s="208"/>
      <c r="ALW1" s="208"/>
      <c r="ALX1" s="208"/>
      <c r="ALY1" s="208"/>
      <c r="ALZ1" s="208"/>
      <c r="AMA1" s="208"/>
      <c r="AMB1" s="208"/>
      <c r="AMC1" s="208"/>
      <c r="AMD1" s="208"/>
      <c r="AME1" s="208"/>
      <c r="AMF1" s="208"/>
      <c r="AMG1" s="208"/>
      <c r="AMH1" s="208"/>
      <c r="AMI1" s="208"/>
      <c r="AMJ1" s="208"/>
      <c r="AMK1" s="208"/>
      <c r="AML1" s="208"/>
      <c r="AMM1" s="208"/>
      <c r="AMN1" s="208"/>
      <c r="AMO1" s="208"/>
      <c r="AMP1" s="208"/>
      <c r="AMQ1" s="208"/>
      <c r="AMR1" s="208"/>
      <c r="AMS1" s="208"/>
      <c r="AMT1" s="208"/>
      <c r="AMU1" s="208"/>
      <c r="AMV1" s="208"/>
      <c r="AMW1" s="208"/>
      <c r="AMX1" s="208"/>
      <c r="AMY1" s="208"/>
      <c r="AMZ1" s="208"/>
      <c r="ANA1" s="208"/>
      <c r="ANB1" s="208"/>
      <c r="ANC1" s="208"/>
      <c r="AND1" s="208"/>
      <c r="ANE1" s="208"/>
      <c r="ANF1" s="208"/>
      <c r="ANG1" s="208"/>
      <c r="ANH1" s="208"/>
      <c r="ANI1" s="208"/>
      <c r="ANJ1" s="208"/>
      <c r="ANK1" s="208"/>
      <c r="ANL1" s="208"/>
      <c r="ANM1" s="208"/>
      <c r="ANN1" s="208"/>
      <c r="ANO1" s="208"/>
      <c r="ANP1" s="208"/>
      <c r="ANQ1" s="208"/>
      <c r="ANR1" s="208"/>
      <c r="ANS1" s="208"/>
      <c r="ANT1" s="208"/>
      <c r="ANU1" s="208"/>
      <c r="ANV1" s="208"/>
      <c r="ANW1" s="208"/>
      <c r="ANX1" s="208"/>
      <c r="ANY1" s="208"/>
      <c r="ANZ1" s="208"/>
      <c r="AOA1" s="208"/>
      <c r="AOB1" s="208"/>
      <c r="AOC1" s="208"/>
      <c r="AOD1" s="208"/>
      <c r="AOE1" s="208"/>
      <c r="AOF1" s="208"/>
      <c r="AOG1" s="208"/>
      <c r="AOH1" s="208"/>
      <c r="AOI1" s="208"/>
      <c r="AOJ1" s="208"/>
      <c r="AOK1" s="208"/>
      <c r="AOL1" s="208"/>
      <c r="AOM1" s="208"/>
      <c r="AON1" s="208"/>
      <c r="AOO1" s="208"/>
      <c r="AOP1" s="208"/>
      <c r="AOQ1" s="208"/>
      <c r="AOR1" s="208"/>
      <c r="AOS1" s="208"/>
      <c r="AOT1" s="208"/>
      <c r="AOU1" s="208"/>
      <c r="AOV1" s="208"/>
      <c r="AOW1" s="208"/>
      <c r="AOX1" s="208"/>
      <c r="AOY1" s="208"/>
      <c r="AOZ1" s="208"/>
      <c r="APA1" s="208"/>
      <c r="APB1" s="208"/>
      <c r="APC1" s="208"/>
      <c r="APD1" s="208"/>
      <c r="APE1" s="208"/>
      <c r="APF1" s="208"/>
      <c r="APG1" s="208"/>
      <c r="APH1" s="208"/>
      <c r="API1" s="208"/>
      <c r="APJ1" s="208"/>
      <c r="APK1" s="208"/>
      <c r="APL1" s="208"/>
      <c r="APM1" s="208"/>
      <c r="APN1" s="208"/>
      <c r="APO1" s="208"/>
      <c r="APP1" s="208"/>
      <c r="APQ1" s="208"/>
      <c r="APR1" s="208"/>
      <c r="APS1" s="208"/>
      <c r="APT1" s="208"/>
      <c r="APU1" s="208"/>
      <c r="APV1" s="208"/>
      <c r="APW1" s="208"/>
      <c r="APX1" s="208"/>
      <c r="APY1" s="208"/>
      <c r="APZ1" s="208"/>
      <c r="AQA1" s="208"/>
      <c r="AQB1" s="208"/>
      <c r="AQC1" s="208"/>
      <c r="AQD1" s="208"/>
      <c r="AQE1" s="208"/>
      <c r="AQF1" s="208"/>
      <c r="AQG1" s="208"/>
      <c r="AQH1" s="208"/>
      <c r="AQI1" s="208"/>
      <c r="AQJ1" s="208"/>
      <c r="AQK1" s="208"/>
      <c r="AQL1" s="208"/>
      <c r="AQM1" s="208"/>
      <c r="AQN1" s="208"/>
      <c r="AQO1" s="208"/>
      <c r="AQP1" s="208"/>
      <c r="AQQ1" s="208"/>
      <c r="AQR1" s="208"/>
      <c r="AQS1" s="208"/>
      <c r="AQT1" s="208"/>
      <c r="AQU1" s="208"/>
      <c r="AQV1" s="208"/>
      <c r="AQW1" s="208"/>
      <c r="AQX1" s="208"/>
      <c r="AQY1" s="208"/>
      <c r="AQZ1" s="208"/>
      <c r="ARA1" s="208"/>
      <c r="ARB1" s="208"/>
      <c r="ARC1" s="208"/>
      <c r="ARD1" s="208"/>
      <c r="ARE1" s="208"/>
      <c r="ARF1" s="208"/>
      <c r="ARG1" s="208"/>
      <c r="ARH1" s="208"/>
      <c r="ARI1" s="208"/>
      <c r="ARJ1" s="208"/>
      <c r="ARK1" s="208"/>
      <c r="ARL1" s="208"/>
      <c r="ARM1" s="208"/>
      <c r="ARN1" s="208"/>
      <c r="ARO1" s="208"/>
      <c r="ARP1" s="208"/>
      <c r="ARQ1" s="208"/>
      <c r="ARR1" s="208"/>
      <c r="ARS1" s="208"/>
      <c r="ART1" s="208"/>
      <c r="ARU1" s="208"/>
      <c r="ARV1" s="208"/>
      <c r="ARW1" s="208"/>
      <c r="ARX1" s="208"/>
      <c r="ARY1" s="208"/>
      <c r="ARZ1" s="208"/>
      <c r="ASA1" s="208"/>
      <c r="ASB1" s="208"/>
      <c r="ASC1" s="208"/>
      <c r="ASD1" s="208"/>
      <c r="ASE1" s="208"/>
      <c r="ASF1" s="208"/>
      <c r="ASG1" s="208"/>
      <c r="ASH1" s="208"/>
      <c r="ASI1" s="208"/>
      <c r="ASJ1" s="208"/>
      <c r="ASK1" s="208"/>
      <c r="ASL1" s="208"/>
      <c r="ASM1" s="208"/>
      <c r="ASN1" s="208"/>
      <c r="ASO1" s="208"/>
      <c r="ASP1" s="208"/>
      <c r="ASQ1" s="208"/>
      <c r="ASR1" s="208"/>
      <c r="ASS1" s="208"/>
      <c r="AST1" s="208"/>
      <c r="ASU1" s="208"/>
      <c r="ASV1" s="208"/>
      <c r="ASW1" s="208"/>
      <c r="ASX1" s="208"/>
      <c r="ASY1" s="208"/>
      <c r="ASZ1" s="208"/>
      <c r="ATA1" s="208"/>
      <c r="ATB1" s="208"/>
      <c r="ATC1" s="208"/>
      <c r="ATD1" s="208"/>
      <c r="ATE1" s="208"/>
      <c r="ATF1" s="208"/>
      <c r="ATG1" s="208"/>
      <c r="ATH1" s="208"/>
      <c r="ATI1" s="208"/>
      <c r="ATJ1" s="208"/>
      <c r="ATK1" s="208"/>
      <c r="ATL1" s="208"/>
      <c r="ATM1" s="208"/>
      <c r="ATN1" s="208"/>
      <c r="ATO1" s="208"/>
      <c r="ATP1" s="208"/>
      <c r="ATQ1" s="208"/>
      <c r="ATR1" s="208"/>
      <c r="ATS1" s="208"/>
      <c r="ATT1" s="208"/>
      <c r="ATU1" s="208"/>
      <c r="ATV1" s="208"/>
      <c r="ATW1" s="208"/>
      <c r="ATX1" s="208"/>
      <c r="ATY1" s="208"/>
      <c r="ATZ1" s="208"/>
      <c r="AUA1" s="208"/>
      <c r="AUB1" s="208"/>
      <c r="AUC1" s="208"/>
      <c r="AUD1" s="208"/>
      <c r="AUE1" s="208"/>
      <c r="AUF1" s="208"/>
      <c r="AUG1" s="208"/>
      <c r="AUH1" s="208"/>
      <c r="AUI1" s="208"/>
      <c r="AUJ1" s="208"/>
      <c r="AUK1" s="208"/>
      <c r="AUL1" s="208"/>
      <c r="AUM1" s="208"/>
      <c r="AUN1" s="208"/>
      <c r="AUO1" s="208"/>
      <c r="AUP1" s="208"/>
      <c r="AUQ1" s="208"/>
      <c r="AUR1" s="208"/>
      <c r="AUS1" s="208"/>
      <c r="AUT1" s="208"/>
      <c r="AUU1" s="208"/>
      <c r="AUV1" s="208"/>
      <c r="AUW1" s="208"/>
      <c r="AUX1" s="208"/>
      <c r="AUY1" s="208"/>
      <c r="AUZ1" s="208"/>
      <c r="AVA1" s="208"/>
      <c r="AVB1" s="208"/>
      <c r="AVC1" s="208"/>
      <c r="AVD1" s="208"/>
      <c r="AVE1" s="208"/>
      <c r="AVF1" s="208"/>
      <c r="AVG1" s="208"/>
      <c r="AVH1" s="208"/>
      <c r="AVI1" s="208"/>
      <c r="AVJ1" s="208"/>
      <c r="AVK1" s="208"/>
      <c r="AVL1" s="208"/>
      <c r="AVM1" s="208"/>
      <c r="AVN1" s="208"/>
      <c r="AVO1" s="208"/>
      <c r="AVP1" s="208"/>
      <c r="AVQ1" s="208"/>
      <c r="AVR1" s="208"/>
      <c r="AVS1" s="208"/>
      <c r="AVT1" s="208"/>
      <c r="AVU1" s="208"/>
      <c r="AVV1" s="208"/>
      <c r="AVW1" s="208"/>
      <c r="AVX1" s="208"/>
      <c r="AVY1" s="208"/>
      <c r="AVZ1" s="208"/>
      <c r="AWA1" s="208"/>
      <c r="AWB1" s="208"/>
      <c r="AWC1" s="208"/>
      <c r="AWD1" s="208"/>
      <c r="AWE1" s="208"/>
      <c r="AWF1" s="208"/>
      <c r="AWG1" s="208"/>
      <c r="AWH1" s="208"/>
      <c r="AWI1" s="208"/>
      <c r="AWJ1" s="208"/>
      <c r="AWK1" s="208"/>
      <c r="AWL1" s="208"/>
      <c r="AWM1" s="208"/>
      <c r="AWN1" s="208"/>
      <c r="AWO1" s="208"/>
      <c r="AWP1" s="208"/>
      <c r="AWQ1" s="208"/>
      <c r="AWR1" s="208"/>
      <c r="AWS1" s="208"/>
      <c r="AWT1" s="208"/>
      <c r="AWU1" s="208"/>
      <c r="AWV1" s="208"/>
      <c r="AWW1" s="208"/>
      <c r="AWX1" s="208"/>
      <c r="AWY1" s="208"/>
      <c r="AWZ1" s="208"/>
      <c r="AXA1" s="208"/>
      <c r="AXB1" s="208"/>
      <c r="AXC1" s="208"/>
      <c r="AXD1" s="208"/>
      <c r="AXE1" s="208"/>
      <c r="AXF1" s="208"/>
      <c r="AXG1" s="208"/>
      <c r="AXH1" s="208"/>
      <c r="AXI1" s="208"/>
      <c r="AXJ1" s="208"/>
      <c r="AXK1" s="208"/>
      <c r="AXL1" s="208"/>
      <c r="AXM1" s="208"/>
      <c r="AXN1" s="208"/>
      <c r="AXO1" s="208"/>
      <c r="AXP1" s="208"/>
      <c r="AXQ1" s="208"/>
      <c r="AXR1" s="208"/>
      <c r="AXS1" s="208"/>
      <c r="AXT1" s="208"/>
      <c r="AXU1" s="208"/>
      <c r="AXV1" s="208"/>
      <c r="AXW1" s="208"/>
      <c r="AXX1" s="208"/>
      <c r="AXY1" s="208"/>
      <c r="AXZ1" s="208"/>
      <c r="AYA1" s="208"/>
      <c r="AYB1" s="208"/>
      <c r="AYC1" s="208"/>
      <c r="AYD1" s="208"/>
      <c r="AYE1" s="208"/>
      <c r="AYF1" s="208"/>
      <c r="AYG1" s="208"/>
      <c r="AYH1" s="208"/>
      <c r="AYI1" s="208"/>
      <c r="AYJ1" s="208"/>
      <c r="AYK1" s="208"/>
      <c r="AYL1" s="208"/>
      <c r="AYM1" s="208"/>
      <c r="AYN1" s="208"/>
      <c r="AYO1" s="208"/>
      <c r="AYP1" s="208"/>
      <c r="AYQ1" s="208"/>
      <c r="AYR1" s="208"/>
      <c r="AYS1" s="208"/>
      <c r="AYT1" s="208"/>
      <c r="AYU1" s="208"/>
      <c r="AYV1" s="208"/>
      <c r="AYW1" s="208"/>
      <c r="AYX1" s="208"/>
      <c r="AYY1" s="208"/>
      <c r="AYZ1" s="208"/>
      <c r="AZA1" s="208"/>
      <c r="AZB1" s="208"/>
      <c r="AZC1" s="208"/>
      <c r="AZD1" s="208"/>
      <c r="AZE1" s="208"/>
      <c r="AZF1" s="208"/>
      <c r="AZG1" s="208"/>
      <c r="AZH1" s="208"/>
      <c r="AZI1" s="208"/>
      <c r="AZJ1" s="208"/>
      <c r="AZK1" s="208"/>
      <c r="AZL1" s="208"/>
      <c r="AZM1" s="208"/>
      <c r="AZN1" s="208"/>
      <c r="AZO1" s="208"/>
      <c r="AZP1" s="208"/>
      <c r="AZQ1" s="208"/>
      <c r="AZR1" s="208"/>
      <c r="AZS1" s="208"/>
      <c r="AZT1" s="208"/>
      <c r="AZU1" s="208"/>
      <c r="AZV1" s="208"/>
      <c r="AZW1" s="208"/>
      <c r="AZX1" s="208"/>
      <c r="AZY1" s="208"/>
      <c r="AZZ1" s="208"/>
      <c r="BAA1" s="208"/>
      <c r="BAB1" s="208"/>
      <c r="BAC1" s="208"/>
      <c r="BAD1" s="208"/>
      <c r="BAE1" s="208"/>
      <c r="BAF1" s="208"/>
      <c r="BAG1" s="208"/>
      <c r="BAH1" s="208"/>
      <c r="BAI1" s="208"/>
      <c r="BAJ1" s="208"/>
      <c r="BAK1" s="208"/>
      <c r="BAL1" s="208"/>
      <c r="BAM1" s="208"/>
      <c r="BAN1" s="208"/>
      <c r="BAO1" s="208"/>
      <c r="BAP1" s="208"/>
      <c r="BAQ1" s="208"/>
      <c r="BAR1" s="208"/>
      <c r="BAS1" s="208"/>
      <c r="BAT1" s="208"/>
      <c r="BAU1" s="208"/>
      <c r="BAV1" s="208"/>
      <c r="BAW1" s="208"/>
      <c r="BAX1" s="208"/>
      <c r="BAY1" s="208"/>
      <c r="BAZ1" s="208"/>
      <c r="BBA1" s="208"/>
      <c r="BBB1" s="208"/>
      <c r="BBC1" s="208"/>
      <c r="BBD1" s="208"/>
      <c r="BBE1" s="208"/>
      <c r="BBF1" s="208"/>
      <c r="BBG1" s="208"/>
      <c r="BBH1" s="208"/>
      <c r="BBI1" s="208"/>
      <c r="BBJ1" s="208"/>
      <c r="BBK1" s="208"/>
      <c r="BBL1" s="208"/>
      <c r="BBM1" s="208"/>
      <c r="BBN1" s="208"/>
      <c r="BBO1" s="208"/>
      <c r="BBP1" s="208"/>
      <c r="BBQ1" s="208"/>
      <c r="BBR1" s="208"/>
      <c r="BBS1" s="208"/>
      <c r="BBT1" s="208"/>
      <c r="BBU1" s="208"/>
      <c r="BBV1" s="208"/>
      <c r="BBW1" s="208"/>
      <c r="BBX1" s="208"/>
      <c r="BBY1" s="208"/>
      <c r="BBZ1" s="208"/>
      <c r="BCA1" s="208"/>
      <c r="BCB1" s="208"/>
      <c r="BCC1" s="208"/>
      <c r="BCD1" s="208"/>
      <c r="BCE1" s="208"/>
      <c r="BCF1" s="208"/>
      <c r="BCG1" s="208"/>
      <c r="BCH1" s="208"/>
      <c r="BCI1" s="208"/>
      <c r="BCJ1" s="208"/>
      <c r="BCK1" s="208"/>
      <c r="BCL1" s="208"/>
      <c r="BCM1" s="208"/>
      <c r="BCN1" s="208"/>
      <c r="BCO1" s="208"/>
      <c r="BCP1" s="208"/>
      <c r="BCQ1" s="208"/>
      <c r="BCR1" s="208"/>
      <c r="BCS1" s="208"/>
      <c r="BCT1" s="208"/>
      <c r="BCU1" s="208"/>
      <c r="BCV1" s="208"/>
      <c r="BCW1" s="208"/>
      <c r="BCX1" s="208"/>
      <c r="BCY1" s="208"/>
      <c r="BCZ1" s="208"/>
      <c r="BDA1" s="208"/>
      <c r="BDB1" s="208"/>
      <c r="BDC1" s="208"/>
      <c r="BDD1" s="208"/>
      <c r="BDE1" s="208"/>
      <c r="BDF1" s="208"/>
      <c r="BDG1" s="208"/>
      <c r="BDH1" s="208"/>
      <c r="BDI1" s="208"/>
      <c r="BDJ1" s="208"/>
      <c r="BDK1" s="208"/>
      <c r="BDL1" s="208"/>
      <c r="BDM1" s="208"/>
      <c r="BDN1" s="208"/>
      <c r="BDO1" s="208"/>
      <c r="BDP1" s="208"/>
      <c r="BDQ1" s="208"/>
      <c r="BDR1" s="208"/>
      <c r="BDS1" s="208"/>
      <c r="BDT1" s="208"/>
      <c r="BDU1" s="208"/>
      <c r="BDV1" s="208"/>
      <c r="BDW1" s="208"/>
      <c r="BDX1" s="208"/>
      <c r="BDY1" s="208"/>
      <c r="BDZ1" s="208"/>
      <c r="BEA1" s="208"/>
      <c r="BEB1" s="208"/>
      <c r="BEC1" s="208"/>
      <c r="BED1" s="208"/>
      <c r="BEE1" s="208"/>
      <c r="BEF1" s="208"/>
      <c r="BEG1" s="208"/>
      <c r="BEH1" s="208"/>
      <c r="BEI1" s="208"/>
      <c r="BEJ1" s="208"/>
      <c r="BEK1" s="208"/>
      <c r="BEL1" s="208"/>
      <c r="BEM1" s="208"/>
      <c r="BEN1" s="208"/>
      <c r="BEO1" s="208"/>
      <c r="BEP1" s="208"/>
      <c r="BEQ1" s="208"/>
      <c r="BER1" s="208"/>
      <c r="BES1" s="208"/>
      <c r="BET1" s="208"/>
      <c r="BEU1" s="208"/>
      <c r="BEV1" s="208"/>
      <c r="BEW1" s="208"/>
      <c r="BEX1" s="208"/>
      <c r="BEY1" s="208"/>
      <c r="BEZ1" s="208"/>
      <c r="BFA1" s="208"/>
      <c r="BFB1" s="208"/>
      <c r="BFC1" s="208"/>
      <c r="BFD1" s="208"/>
      <c r="BFE1" s="208"/>
      <c r="BFF1" s="208"/>
      <c r="BFG1" s="208"/>
      <c r="BFH1" s="208"/>
      <c r="BFI1" s="208"/>
      <c r="BFJ1" s="208"/>
      <c r="BFK1" s="208"/>
      <c r="BFL1" s="208"/>
      <c r="BFM1" s="208"/>
      <c r="BFN1" s="208"/>
      <c r="BFO1" s="208"/>
      <c r="BFP1" s="208"/>
      <c r="BFQ1" s="208"/>
      <c r="BFR1" s="208"/>
      <c r="BFS1" s="208"/>
      <c r="BFT1" s="208"/>
      <c r="BFU1" s="208"/>
      <c r="BFV1" s="208"/>
      <c r="BFW1" s="208"/>
      <c r="BFX1" s="208"/>
      <c r="BFY1" s="208"/>
      <c r="BFZ1" s="208"/>
      <c r="BGA1" s="208"/>
      <c r="BGB1" s="208"/>
      <c r="BGC1" s="208"/>
      <c r="BGD1" s="208"/>
      <c r="BGE1" s="208"/>
      <c r="BGF1" s="208"/>
      <c r="BGG1" s="208"/>
      <c r="BGH1" s="208"/>
      <c r="BGI1" s="208"/>
      <c r="BGJ1" s="208"/>
      <c r="BGK1" s="208"/>
      <c r="BGL1" s="208"/>
      <c r="BGM1" s="208"/>
      <c r="BGN1" s="208"/>
      <c r="BGO1" s="208"/>
      <c r="BGP1" s="208"/>
      <c r="BGQ1" s="208"/>
      <c r="BGR1" s="208"/>
      <c r="BGS1" s="208"/>
      <c r="BGT1" s="208"/>
      <c r="BGU1" s="208"/>
      <c r="BGV1" s="208"/>
      <c r="BGW1" s="208"/>
      <c r="BGX1" s="208"/>
      <c r="BGY1" s="208"/>
      <c r="BGZ1" s="208"/>
      <c r="BHA1" s="208"/>
      <c r="BHB1" s="208"/>
      <c r="BHC1" s="208"/>
      <c r="BHD1" s="208"/>
      <c r="BHE1" s="208"/>
      <c r="BHF1" s="208"/>
      <c r="BHG1" s="208"/>
      <c r="BHH1" s="208"/>
      <c r="BHI1" s="208"/>
      <c r="BHJ1" s="208"/>
      <c r="BHK1" s="208"/>
      <c r="BHL1" s="208"/>
      <c r="BHM1" s="208"/>
      <c r="BHN1" s="208"/>
      <c r="BHO1" s="208"/>
      <c r="BHP1" s="208"/>
      <c r="BHQ1" s="208"/>
      <c r="BHR1" s="208"/>
      <c r="BHS1" s="208"/>
      <c r="BHT1" s="208"/>
      <c r="BHU1" s="208"/>
      <c r="BHV1" s="208"/>
      <c r="BHW1" s="208"/>
      <c r="BHX1" s="208"/>
      <c r="BHY1" s="208"/>
      <c r="BHZ1" s="208"/>
      <c r="BIA1" s="208"/>
      <c r="BIB1" s="208"/>
      <c r="BIC1" s="208"/>
      <c r="BID1" s="208"/>
      <c r="BIE1" s="208"/>
      <c r="BIF1" s="208"/>
      <c r="BIG1" s="208"/>
      <c r="BIH1" s="208"/>
      <c r="BII1" s="208"/>
      <c r="BIJ1" s="208"/>
      <c r="BIK1" s="208"/>
      <c r="BIL1" s="208"/>
      <c r="BIM1" s="208"/>
      <c r="BIN1" s="208"/>
      <c r="BIO1" s="208"/>
      <c r="BIP1" s="208"/>
      <c r="BIQ1" s="208"/>
      <c r="BIR1" s="208"/>
      <c r="BIS1" s="208"/>
      <c r="BIT1" s="208"/>
      <c r="BIU1" s="208"/>
      <c r="BIV1" s="208"/>
      <c r="BIW1" s="208"/>
      <c r="BIX1" s="208"/>
      <c r="BIY1" s="208"/>
      <c r="BIZ1" s="208"/>
      <c r="BJA1" s="208"/>
      <c r="BJB1" s="208"/>
      <c r="BJC1" s="208"/>
      <c r="BJD1" s="208"/>
      <c r="BJE1" s="208"/>
      <c r="BJF1" s="208"/>
      <c r="BJG1" s="208"/>
      <c r="BJH1" s="208"/>
      <c r="BJI1" s="208"/>
      <c r="BJJ1" s="208"/>
      <c r="BJK1" s="208"/>
      <c r="BJL1" s="208"/>
      <c r="BJM1" s="208"/>
      <c r="BJN1" s="208"/>
      <c r="BJO1" s="208"/>
      <c r="BJP1" s="208"/>
      <c r="BJQ1" s="208"/>
      <c r="BJR1" s="208"/>
      <c r="BJS1" s="208"/>
      <c r="BJT1" s="208"/>
      <c r="BJU1" s="208"/>
      <c r="BJV1" s="208"/>
      <c r="BJW1" s="208"/>
      <c r="BJX1" s="208"/>
      <c r="BJY1" s="208"/>
      <c r="BJZ1" s="208"/>
      <c r="BKA1" s="208"/>
      <c r="BKB1" s="208"/>
      <c r="BKC1" s="208"/>
      <c r="BKD1" s="208"/>
      <c r="BKE1" s="208"/>
      <c r="BKF1" s="208"/>
      <c r="BKG1" s="208"/>
      <c r="BKH1" s="208"/>
      <c r="BKI1" s="208"/>
      <c r="BKJ1" s="208"/>
      <c r="BKK1" s="208"/>
      <c r="BKL1" s="208"/>
      <c r="BKM1" s="208"/>
      <c r="BKN1" s="208"/>
      <c r="BKO1" s="208"/>
      <c r="BKP1" s="208"/>
      <c r="BKQ1" s="208"/>
      <c r="BKR1" s="208"/>
      <c r="BKS1" s="208"/>
      <c r="BKT1" s="208"/>
      <c r="BKU1" s="208"/>
      <c r="BKV1" s="208"/>
      <c r="BKW1" s="208"/>
      <c r="BKX1" s="208"/>
      <c r="BKY1" s="208"/>
      <c r="BKZ1" s="208"/>
      <c r="BLA1" s="208"/>
      <c r="BLB1" s="208"/>
      <c r="BLC1" s="208"/>
      <c r="BLD1" s="208"/>
      <c r="BLE1" s="208"/>
      <c r="BLF1" s="208"/>
      <c r="BLG1" s="208"/>
      <c r="BLH1" s="208"/>
      <c r="BLI1" s="208"/>
      <c r="BLJ1" s="208"/>
      <c r="BLK1" s="208"/>
      <c r="BLL1" s="208"/>
      <c r="BLM1" s="208"/>
      <c r="BLN1" s="208"/>
      <c r="BLO1" s="208"/>
      <c r="BLP1" s="208"/>
      <c r="BLQ1" s="208"/>
      <c r="BLR1" s="208"/>
      <c r="BLS1" s="208"/>
      <c r="BLT1" s="208"/>
      <c r="BLU1" s="208"/>
      <c r="BLV1" s="208"/>
      <c r="BLW1" s="208"/>
      <c r="BLX1" s="208"/>
      <c r="BLY1" s="208"/>
      <c r="BLZ1" s="208"/>
      <c r="BMA1" s="208"/>
      <c r="BMB1" s="208"/>
      <c r="BMC1" s="208"/>
      <c r="BMD1" s="208"/>
      <c r="BME1" s="208"/>
      <c r="BMF1" s="208"/>
      <c r="BMG1" s="208"/>
      <c r="BMH1" s="208"/>
      <c r="BMI1" s="208"/>
      <c r="BMJ1" s="208"/>
      <c r="BMK1" s="208"/>
      <c r="BML1" s="208"/>
      <c r="BMM1" s="208"/>
      <c r="BMN1" s="208"/>
      <c r="BMO1" s="208"/>
      <c r="BMP1" s="208"/>
      <c r="BMQ1" s="208"/>
      <c r="BMR1" s="208"/>
      <c r="BMS1" s="208"/>
      <c r="BMT1" s="208"/>
      <c r="BMU1" s="208"/>
      <c r="BMV1" s="208"/>
      <c r="BMW1" s="208"/>
      <c r="BMX1" s="208"/>
      <c r="BMY1" s="208"/>
      <c r="BMZ1" s="208"/>
      <c r="BNA1" s="208"/>
      <c r="BNB1" s="208"/>
      <c r="BNC1" s="208"/>
      <c r="BND1" s="208"/>
      <c r="BNE1" s="208"/>
      <c r="BNF1" s="208"/>
      <c r="BNG1" s="208"/>
      <c r="BNH1" s="208"/>
      <c r="BNI1" s="208"/>
      <c r="BNJ1" s="208"/>
      <c r="BNK1" s="208"/>
      <c r="BNL1" s="208"/>
      <c r="BNM1" s="208"/>
      <c r="BNN1" s="208"/>
      <c r="BNO1" s="208"/>
      <c r="BNP1" s="208"/>
      <c r="BNQ1" s="208"/>
      <c r="BNR1" s="208"/>
      <c r="BNS1" s="208"/>
      <c r="BNT1" s="208"/>
      <c r="BNU1" s="208"/>
      <c r="BNV1" s="208"/>
      <c r="BNW1" s="208"/>
      <c r="BNX1" s="208"/>
      <c r="BNY1" s="208"/>
      <c r="BNZ1" s="208"/>
      <c r="BOA1" s="208"/>
      <c r="BOB1" s="208"/>
      <c r="BOC1" s="208"/>
      <c r="BOD1" s="208"/>
      <c r="BOE1" s="208"/>
      <c r="BOF1" s="208"/>
      <c r="BOG1" s="208"/>
      <c r="BOH1" s="208"/>
      <c r="BOI1" s="208"/>
      <c r="BOJ1" s="208"/>
      <c r="BOK1" s="208"/>
      <c r="BOL1" s="208"/>
      <c r="BOM1" s="208"/>
      <c r="BON1" s="208"/>
      <c r="BOO1" s="208"/>
      <c r="BOP1" s="208"/>
      <c r="BOQ1" s="208"/>
      <c r="BOR1" s="208"/>
      <c r="BOS1" s="208"/>
      <c r="BOT1" s="208"/>
      <c r="BOU1" s="208"/>
      <c r="BOV1" s="208"/>
      <c r="BOW1" s="208"/>
      <c r="BOX1" s="208"/>
      <c r="BOY1" s="208"/>
      <c r="BOZ1" s="208"/>
      <c r="BPA1" s="208"/>
      <c r="BPB1" s="208"/>
      <c r="BPC1" s="208"/>
      <c r="BPD1" s="208"/>
      <c r="BPE1" s="208"/>
      <c r="BPF1" s="208"/>
      <c r="BPG1" s="208"/>
      <c r="BPH1" s="208"/>
      <c r="BPI1" s="208"/>
      <c r="BPJ1" s="208"/>
      <c r="BPK1" s="208"/>
      <c r="BPL1" s="208"/>
      <c r="BPM1" s="208"/>
      <c r="BPN1" s="208"/>
      <c r="BPO1" s="208"/>
      <c r="BPP1" s="208"/>
      <c r="BPQ1" s="208"/>
      <c r="BPR1" s="208"/>
      <c r="BPS1" s="208"/>
      <c r="BPT1" s="208"/>
      <c r="BPU1" s="208"/>
      <c r="BPV1" s="208"/>
      <c r="BPW1" s="208"/>
      <c r="BPX1" s="208"/>
      <c r="BPY1" s="208"/>
      <c r="BPZ1" s="208"/>
      <c r="BQA1" s="208"/>
      <c r="BQB1" s="208"/>
      <c r="BQC1" s="208"/>
      <c r="BQD1" s="208"/>
      <c r="BQE1" s="208"/>
      <c r="BQF1" s="208"/>
      <c r="BQG1" s="208"/>
      <c r="BQH1" s="208"/>
      <c r="BQI1" s="208"/>
      <c r="BQJ1" s="208"/>
      <c r="BQK1" s="208"/>
      <c r="BQL1" s="208"/>
      <c r="BQM1" s="208"/>
      <c r="BQN1" s="208"/>
      <c r="BQO1" s="208"/>
      <c r="BQP1" s="208"/>
      <c r="BQQ1" s="208"/>
      <c r="BQR1" s="208"/>
      <c r="BQS1" s="208"/>
      <c r="BQT1" s="208"/>
      <c r="BQU1" s="208"/>
      <c r="BQV1" s="208"/>
      <c r="BQW1" s="208"/>
      <c r="BQX1" s="208"/>
      <c r="BQY1" s="208"/>
      <c r="BQZ1" s="208"/>
      <c r="BRA1" s="208"/>
      <c r="BRB1" s="208"/>
      <c r="BRC1" s="208"/>
      <c r="BRD1" s="208"/>
      <c r="BRE1" s="208"/>
      <c r="BRF1" s="208"/>
      <c r="BRG1" s="208"/>
      <c r="BRH1" s="208"/>
      <c r="BRI1" s="208"/>
      <c r="BRJ1" s="208"/>
      <c r="BRK1" s="208"/>
      <c r="BRL1" s="208"/>
      <c r="BRM1" s="208"/>
      <c r="BRN1" s="208"/>
      <c r="BRO1" s="208"/>
      <c r="BRP1" s="208"/>
      <c r="BRQ1" s="208"/>
      <c r="BRR1" s="208"/>
      <c r="BRS1" s="208"/>
      <c r="BRT1" s="208"/>
      <c r="BRU1" s="208"/>
      <c r="BRV1" s="208"/>
      <c r="BRW1" s="208"/>
      <c r="BRX1" s="208"/>
      <c r="BRY1" s="208"/>
      <c r="BRZ1" s="208"/>
      <c r="BSA1" s="208"/>
      <c r="BSB1" s="208"/>
      <c r="BSC1" s="208"/>
      <c r="BSD1" s="208"/>
      <c r="BSE1" s="208"/>
      <c r="BSF1" s="208"/>
      <c r="BSG1" s="208"/>
      <c r="BSH1" s="208"/>
      <c r="BSI1" s="208"/>
      <c r="BSJ1" s="208"/>
      <c r="BSK1" s="208"/>
      <c r="BSL1" s="208"/>
      <c r="BSM1" s="208"/>
      <c r="BSN1" s="208"/>
      <c r="BSO1" s="208"/>
      <c r="BSP1" s="208"/>
      <c r="BSQ1" s="208"/>
      <c r="BSR1" s="208"/>
      <c r="BSS1" s="208"/>
      <c r="BST1" s="208"/>
      <c r="BSU1" s="208"/>
      <c r="BSV1" s="208"/>
      <c r="BSW1" s="208"/>
      <c r="BSX1" s="208"/>
      <c r="BSY1" s="208"/>
      <c r="BSZ1" s="208"/>
      <c r="BTA1" s="208"/>
      <c r="BTB1" s="208"/>
      <c r="BTC1" s="208"/>
      <c r="BTD1" s="208"/>
      <c r="BTE1" s="208"/>
      <c r="BTF1" s="208"/>
      <c r="BTG1" s="208"/>
      <c r="BTH1" s="208"/>
      <c r="BTI1" s="208"/>
      <c r="BTJ1" s="208"/>
      <c r="BTK1" s="208"/>
      <c r="BTL1" s="208"/>
      <c r="BTM1" s="208"/>
      <c r="BTN1" s="208"/>
      <c r="BTO1" s="208"/>
      <c r="BTP1" s="208"/>
      <c r="BTQ1" s="208"/>
      <c r="BTR1" s="208"/>
      <c r="BTS1" s="208"/>
      <c r="BTT1" s="208"/>
      <c r="BTU1" s="208"/>
      <c r="BTV1" s="208"/>
      <c r="BTW1" s="208"/>
      <c r="BTX1" s="208"/>
      <c r="BTY1" s="208"/>
      <c r="BTZ1" s="208"/>
      <c r="BUA1" s="208"/>
      <c r="BUB1" s="208"/>
      <c r="BUC1" s="208"/>
      <c r="BUD1" s="208"/>
      <c r="BUE1" s="208"/>
      <c r="BUF1" s="208"/>
      <c r="BUG1" s="208"/>
      <c r="BUH1" s="208"/>
      <c r="BUI1" s="208"/>
      <c r="BUJ1" s="208"/>
      <c r="BUK1" s="208"/>
      <c r="BUL1" s="208"/>
      <c r="BUM1" s="208"/>
      <c r="BUN1" s="208"/>
      <c r="BUO1" s="208"/>
      <c r="BUP1" s="208"/>
      <c r="BUQ1" s="208"/>
      <c r="BUR1" s="208"/>
      <c r="BUS1" s="208"/>
      <c r="BUT1" s="208"/>
      <c r="BUU1" s="208"/>
      <c r="BUV1" s="208"/>
      <c r="BUW1" s="208"/>
      <c r="BUX1" s="208"/>
      <c r="BUY1" s="208"/>
      <c r="BUZ1" s="208"/>
      <c r="BVA1" s="208"/>
      <c r="BVB1" s="208"/>
      <c r="BVC1" s="208"/>
      <c r="BVD1" s="208"/>
      <c r="BVE1" s="208"/>
      <c r="BVF1" s="208"/>
      <c r="BVG1" s="208"/>
      <c r="BVH1" s="208"/>
      <c r="BVI1" s="208"/>
      <c r="BVJ1" s="208"/>
      <c r="BVK1" s="208"/>
      <c r="BVL1" s="208"/>
      <c r="BVM1" s="208"/>
      <c r="BVN1" s="208"/>
      <c r="BVO1" s="208"/>
      <c r="BVP1" s="208"/>
      <c r="BVQ1" s="208"/>
      <c r="BVR1" s="208"/>
      <c r="BVS1" s="208"/>
      <c r="BVT1" s="208"/>
      <c r="BVU1" s="208"/>
      <c r="BVV1" s="208"/>
      <c r="BVW1" s="208"/>
      <c r="BVX1" s="208"/>
      <c r="BVY1" s="208"/>
      <c r="BVZ1" s="208"/>
      <c r="BWA1" s="208"/>
      <c r="BWB1" s="208"/>
      <c r="BWC1" s="208"/>
      <c r="BWD1" s="208"/>
      <c r="BWE1" s="208"/>
      <c r="BWF1" s="208"/>
      <c r="BWG1" s="208"/>
      <c r="BWH1" s="208"/>
      <c r="BWI1" s="208"/>
      <c r="BWJ1" s="208"/>
      <c r="BWK1" s="208"/>
      <c r="BWL1" s="208"/>
      <c r="BWM1" s="208"/>
      <c r="BWN1" s="208"/>
      <c r="BWO1" s="208"/>
      <c r="BWP1" s="208"/>
      <c r="BWQ1" s="208"/>
      <c r="BWR1" s="208"/>
      <c r="BWS1" s="208"/>
      <c r="BWT1" s="208"/>
      <c r="BWU1" s="208"/>
      <c r="BWV1" s="208"/>
      <c r="BWW1" s="208"/>
      <c r="BWX1" s="208"/>
      <c r="BWY1" s="208"/>
      <c r="BWZ1" s="208"/>
      <c r="BXA1" s="208"/>
      <c r="BXB1" s="208"/>
      <c r="BXC1" s="208"/>
      <c r="BXD1" s="208"/>
      <c r="BXE1" s="208"/>
      <c r="BXF1" s="208"/>
      <c r="BXG1" s="208"/>
      <c r="BXH1" s="208"/>
      <c r="BXI1" s="208"/>
      <c r="BXJ1" s="208"/>
      <c r="BXK1" s="208"/>
      <c r="BXL1" s="208"/>
      <c r="BXM1" s="208"/>
      <c r="BXN1" s="208"/>
      <c r="BXO1" s="208"/>
      <c r="BXP1" s="208"/>
      <c r="BXQ1" s="208"/>
      <c r="BXR1" s="208"/>
      <c r="BXS1" s="208"/>
      <c r="BXT1" s="208"/>
      <c r="BXU1" s="208"/>
      <c r="BXV1" s="208"/>
      <c r="BXW1" s="208"/>
      <c r="BXX1" s="208"/>
      <c r="BXY1" s="208"/>
      <c r="BXZ1" s="208"/>
      <c r="BYA1" s="208"/>
      <c r="BYB1" s="208"/>
      <c r="BYC1" s="208"/>
      <c r="BYD1" s="208"/>
      <c r="BYE1" s="208"/>
      <c r="BYF1" s="208"/>
      <c r="BYG1" s="208"/>
      <c r="BYH1" s="208"/>
      <c r="BYI1" s="208"/>
      <c r="BYJ1" s="208"/>
      <c r="BYK1" s="208"/>
      <c r="BYL1" s="208"/>
      <c r="BYM1" s="208"/>
      <c r="BYN1" s="208"/>
      <c r="BYO1" s="208"/>
      <c r="BYP1" s="208"/>
      <c r="BYQ1" s="208"/>
      <c r="BYR1" s="208"/>
      <c r="BYS1" s="208"/>
      <c r="BYT1" s="208"/>
      <c r="BYU1" s="208"/>
      <c r="BYV1" s="208"/>
      <c r="BYW1" s="208"/>
      <c r="BYX1" s="208"/>
      <c r="BYY1" s="208"/>
      <c r="BYZ1" s="208"/>
      <c r="BZA1" s="208"/>
      <c r="BZB1" s="208"/>
      <c r="BZC1" s="208"/>
      <c r="BZD1" s="208"/>
      <c r="BZE1" s="208"/>
      <c r="BZF1" s="208"/>
      <c r="BZG1" s="208"/>
      <c r="BZH1" s="208"/>
      <c r="BZI1" s="208"/>
      <c r="BZJ1" s="208"/>
      <c r="BZK1" s="208"/>
      <c r="BZL1" s="208"/>
      <c r="BZM1" s="208"/>
      <c r="BZN1" s="208"/>
      <c r="BZO1" s="208"/>
      <c r="BZP1" s="208"/>
      <c r="BZQ1" s="208"/>
      <c r="BZR1" s="208"/>
      <c r="BZS1" s="208"/>
      <c r="BZT1" s="208"/>
      <c r="BZU1" s="208"/>
      <c r="BZV1" s="208"/>
      <c r="BZW1" s="208"/>
      <c r="BZX1" s="208"/>
      <c r="BZY1" s="208"/>
      <c r="BZZ1" s="208"/>
      <c r="CAA1" s="208"/>
      <c r="CAB1" s="208"/>
      <c r="CAC1" s="208"/>
      <c r="CAD1" s="208"/>
      <c r="CAE1" s="208"/>
      <c r="CAF1" s="208"/>
      <c r="CAG1" s="208"/>
      <c r="CAH1" s="208"/>
      <c r="CAI1" s="208"/>
      <c r="CAJ1" s="208"/>
      <c r="CAK1" s="208"/>
      <c r="CAL1" s="208"/>
      <c r="CAM1" s="208"/>
      <c r="CAN1" s="208"/>
      <c r="CAO1" s="208"/>
      <c r="CAP1" s="208"/>
      <c r="CAQ1" s="208"/>
      <c r="CAR1" s="208"/>
      <c r="CAS1" s="208"/>
      <c r="CAT1" s="208"/>
      <c r="CAU1" s="208"/>
      <c r="CAV1" s="208"/>
      <c r="CAW1" s="208"/>
      <c r="CAX1" s="208"/>
      <c r="CAY1" s="208"/>
      <c r="CAZ1" s="208"/>
      <c r="CBA1" s="208"/>
      <c r="CBB1" s="208"/>
      <c r="CBC1" s="208"/>
      <c r="CBD1" s="208"/>
      <c r="CBE1" s="208"/>
      <c r="CBF1" s="208"/>
      <c r="CBG1" s="208"/>
      <c r="CBH1" s="208"/>
      <c r="CBI1" s="208"/>
      <c r="CBJ1" s="208"/>
      <c r="CBK1" s="208"/>
      <c r="CBL1" s="208"/>
      <c r="CBM1" s="208"/>
      <c r="CBN1" s="208"/>
      <c r="CBO1" s="208"/>
      <c r="CBP1" s="208"/>
      <c r="CBQ1" s="208"/>
      <c r="CBR1" s="208"/>
      <c r="CBS1" s="208"/>
      <c r="CBT1" s="208"/>
      <c r="CBU1" s="208"/>
      <c r="CBV1" s="208"/>
      <c r="CBW1" s="208"/>
      <c r="CBX1" s="208"/>
      <c r="CBY1" s="208"/>
      <c r="CBZ1" s="208"/>
      <c r="CCA1" s="208"/>
      <c r="CCB1" s="208"/>
      <c r="CCC1" s="208"/>
      <c r="CCD1" s="208"/>
      <c r="CCE1" s="208"/>
      <c r="CCF1" s="208"/>
      <c r="CCG1" s="208"/>
      <c r="CCH1" s="208"/>
      <c r="CCI1" s="208"/>
      <c r="CCJ1" s="208"/>
      <c r="CCK1" s="208"/>
      <c r="CCL1" s="208"/>
      <c r="CCM1" s="208"/>
      <c r="CCN1" s="208"/>
      <c r="CCO1" s="208"/>
      <c r="CCP1" s="208"/>
      <c r="CCQ1" s="208"/>
      <c r="CCR1" s="208"/>
      <c r="CCS1" s="208"/>
      <c r="CCT1" s="208"/>
      <c r="CCU1" s="208"/>
      <c r="CCV1" s="208"/>
      <c r="CCW1" s="208"/>
      <c r="CCX1" s="208"/>
      <c r="CCY1" s="208"/>
      <c r="CCZ1" s="208"/>
      <c r="CDA1" s="208"/>
      <c r="CDB1" s="208"/>
      <c r="CDC1" s="208"/>
      <c r="CDD1" s="208"/>
      <c r="CDE1" s="208"/>
      <c r="CDF1" s="208"/>
      <c r="CDG1" s="208"/>
      <c r="CDH1" s="208"/>
      <c r="CDI1" s="208"/>
      <c r="CDJ1" s="208"/>
      <c r="CDK1" s="208"/>
      <c r="CDL1" s="208"/>
      <c r="CDM1" s="208"/>
      <c r="CDN1" s="208"/>
      <c r="CDO1" s="208"/>
      <c r="CDP1" s="208"/>
      <c r="CDQ1" s="208"/>
      <c r="CDR1" s="208"/>
      <c r="CDS1" s="208"/>
      <c r="CDT1" s="208"/>
      <c r="CDU1" s="208"/>
      <c r="CDV1" s="208"/>
      <c r="CDW1" s="208"/>
      <c r="CDX1" s="208"/>
      <c r="CDY1" s="208"/>
      <c r="CDZ1" s="208"/>
      <c r="CEA1" s="208"/>
      <c r="CEB1" s="208"/>
      <c r="CEC1" s="208"/>
      <c r="CED1" s="208"/>
      <c r="CEE1" s="208"/>
      <c r="CEF1" s="208"/>
      <c r="CEG1" s="208"/>
      <c r="CEH1" s="208"/>
      <c r="CEI1" s="208"/>
      <c r="CEJ1" s="208"/>
      <c r="CEK1" s="208"/>
      <c r="CEL1" s="208"/>
      <c r="CEM1" s="208"/>
      <c r="CEN1" s="208"/>
      <c r="CEO1" s="208"/>
      <c r="CEP1" s="208"/>
      <c r="CEQ1" s="208"/>
      <c r="CER1" s="208"/>
      <c r="CES1" s="208"/>
      <c r="CET1" s="208"/>
      <c r="CEU1" s="208"/>
      <c r="CEV1" s="208"/>
      <c r="CEW1" s="208"/>
      <c r="CEX1" s="208"/>
      <c r="CEY1" s="208"/>
      <c r="CEZ1" s="208"/>
      <c r="CFA1" s="208"/>
      <c r="CFB1" s="208"/>
      <c r="CFC1" s="208"/>
      <c r="CFD1" s="208"/>
      <c r="CFE1" s="208"/>
      <c r="CFF1" s="208"/>
      <c r="CFG1" s="208"/>
      <c r="CFH1" s="208"/>
      <c r="CFI1" s="208"/>
      <c r="CFJ1" s="208"/>
      <c r="CFK1" s="208"/>
      <c r="CFL1" s="208"/>
      <c r="CFM1" s="208"/>
      <c r="CFN1" s="208"/>
      <c r="CFO1" s="208"/>
      <c r="CFP1" s="208"/>
      <c r="CFQ1" s="208"/>
      <c r="CFR1" s="208"/>
      <c r="CFS1" s="208"/>
      <c r="CFT1" s="208"/>
      <c r="CFU1" s="208"/>
      <c r="CFV1" s="208"/>
      <c r="CFW1" s="208"/>
      <c r="CFX1" s="208"/>
      <c r="CFY1" s="208"/>
      <c r="CFZ1" s="208"/>
      <c r="CGA1" s="208"/>
      <c r="CGB1" s="208"/>
      <c r="CGC1" s="208"/>
      <c r="CGD1" s="208"/>
      <c r="CGE1" s="208"/>
      <c r="CGF1" s="208"/>
      <c r="CGG1" s="208"/>
      <c r="CGH1" s="208"/>
      <c r="CGI1" s="208"/>
      <c r="CGJ1" s="208"/>
      <c r="CGK1" s="208"/>
      <c r="CGL1" s="208"/>
      <c r="CGM1" s="208"/>
      <c r="CGN1" s="208"/>
      <c r="CGO1" s="208"/>
      <c r="CGP1" s="208"/>
      <c r="CGQ1" s="208"/>
      <c r="CGR1" s="208"/>
      <c r="CGS1" s="208"/>
      <c r="CGT1" s="208"/>
      <c r="CGU1" s="208"/>
      <c r="CGV1" s="208"/>
      <c r="CGW1" s="208"/>
      <c r="CGX1" s="208"/>
      <c r="CGY1" s="208"/>
      <c r="CGZ1" s="208"/>
      <c r="CHA1" s="208"/>
      <c r="CHB1" s="208"/>
      <c r="CHC1" s="208"/>
      <c r="CHD1" s="208"/>
      <c r="CHE1" s="208"/>
      <c r="CHF1" s="208"/>
      <c r="CHG1" s="208"/>
      <c r="CHH1" s="208"/>
      <c r="CHI1" s="208"/>
      <c r="CHJ1" s="208"/>
      <c r="CHK1" s="208"/>
      <c r="CHL1" s="208"/>
      <c r="CHM1" s="208"/>
      <c r="CHN1" s="208"/>
      <c r="CHO1" s="208"/>
      <c r="CHP1" s="208"/>
      <c r="CHQ1" s="208"/>
      <c r="CHR1" s="208"/>
      <c r="CHS1" s="208"/>
      <c r="CHT1" s="208"/>
      <c r="CHU1" s="208"/>
      <c r="CHV1" s="208"/>
      <c r="CHW1" s="208"/>
      <c r="CHX1" s="208"/>
      <c r="CHY1" s="208"/>
      <c r="CHZ1" s="208"/>
      <c r="CIA1" s="208"/>
      <c r="CIB1" s="208"/>
      <c r="CIC1" s="208"/>
      <c r="CID1" s="208"/>
      <c r="CIE1" s="208"/>
      <c r="CIF1" s="208"/>
      <c r="CIG1" s="208"/>
      <c r="CIH1" s="208"/>
      <c r="CII1" s="208"/>
      <c r="CIJ1" s="208"/>
      <c r="CIK1" s="208"/>
      <c r="CIL1" s="208"/>
      <c r="CIM1" s="208"/>
      <c r="CIN1" s="208"/>
      <c r="CIO1" s="208"/>
      <c r="CIP1" s="208"/>
      <c r="CIQ1" s="208"/>
      <c r="CIR1" s="208"/>
      <c r="CIS1" s="208"/>
      <c r="CIT1" s="208"/>
      <c r="CIU1" s="208"/>
      <c r="CIV1" s="208"/>
      <c r="CIW1" s="208"/>
      <c r="CIX1" s="208"/>
      <c r="CIY1" s="208"/>
      <c r="CIZ1" s="208"/>
      <c r="CJA1" s="208"/>
      <c r="CJB1" s="208"/>
      <c r="CJC1" s="208"/>
      <c r="CJD1" s="208"/>
      <c r="CJE1" s="208"/>
      <c r="CJF1" s="208"/>
      <c r="CJG1" s="208"/>
      <c r="CJH1" s="208"/>
      <c r="CJI1" s="208"/>
      <c r="CJJ1" s="208"/>
      <c r="CJK1" s="208"/>
      <c r="CJL1" s="208"/>
      <c r="CJM1" s="208"/>
      <c r="CJN1" s="208"/>
      <c r="CJO1" s="208"/>
      <c r="CJP1" s="208"/>
      <c r="CJQ1" s="208"/>
      <c r="CJR1" s="208"/>
      <c r="CJS1" s="208"/>
      <c r="CJT1" s="208"/>
      <c r="CJU1" s="208"/>
      <c r="CJV1" s="208"/>
      <c r="CJW1" s="208"/>
      <c r="CJX1" s="208"/>
      <c r="CJY1" s="208"/>
      <c r="CJZ1" s="208"/>
      <c r="CKA1" s="208"/>
      <c r="CKB1" s="208"/>
      <c r="CKC1" s="208"/>
      <c r="CKD1" s="208"/>
      <c r="CKE1" s="208"/>
      <c r="CKF1" s="208"/>
      <c r="CKG1" s="208"/>
      <c r="CKH1" s="208"/>
      <c r="CKI1" s="208"/>
      <c r="CKJ1" s="208"/>
      <c r="CKK1" s="208"/>
      <c r="CKL1" s="208"/>
      <c r="CKM1" s="208"/>
      <c r="CKN1" s="208"/>
      <c r="CKO1" s="208"/>
      <c r="CKP1" s="208"/>
      <c r="CKQ1" s="208"/>
      <c r="CKR1" s="208"/>
      <c r="CKS1" s="208"/>
      <c r="CKT1" s="208"/>
      <c r="CKU1" s="208"/>
      <c r="CKV1" s="208"/>
      <c r="CKW1" s="208"/>
      <c r="CKX1" s="208"/>
      <c r="CKY1" s="208"/>
      <c r="CKZ1" s="208"/>
      <c r="CLA1" s="208"/>
      <c r="CLB1" s="208"/>
      <c r="CLC1" s="208"/>
      <c r="CLD1" s="208"/>
      <c r="CLE1" s="208"/>
      <c r="CLF1" s="208"/>
      <c r="CLG1" s="208"/>
      <c r="CLH1" s="208"/>
      <c r="CLI1" s="208"/>
      <c r="CLJ1" s="208"/>
      <c r="CLK1" s="208"/>
      <c r="CLL1" s="208"/>
      <c r="CLM1" s="208"/>
      <c r="CLN1" s="208"/>
      <c r="CLO1" s="208"/>
      <c r="CLP1" s="208"/>
      <c r="CLQ1" s="208"/>
      <c r="CLR1" s="208"/>
      <c r="CLS1" s="208"/>
      <c r="CLT1" s="208"/>
      <c r="CLU1" s="208"/>
      <c r="CLV1" s="208"/>
      <c r="CLW1" s="208"/>
      <c r="CLX1" s="208"/>
      <c r="CLY1" s="208"/>
      <c r="CLZ1" s="208"/>
      <c r="CMA1" s="208"/>
      <c r="CMB1" s="208"/>
      <c r="CMC1" s="208"/>
      <c r="CMD1" s="208"/>
      <c r="CME1" s="208"/>
      <c r="CMF1" s="208"/>
      <c r="CMG1" s="208"/>
      <c r="CMH1" s="208"/>
      <c r="CMI1" s="208"/>
      <c r="CMJ1" s="208"/>
      <c r="CMK1" s="208"/>
      <c r="CML1" s="208"/>
      <c r="CMM1" s="208"/>
      <c r="CMN1" s="208"/>
      <c r="CMO1" s="208"/>
      <c r="CMP1" s="208"/>
      <c r="CMQ1" s="208"/>
      <c r="CMR1" s="208"/>
      <c r="CMS1" s="208"/>
      <c r="CMT1" s="208"/>
      <c r="CMU1" s="208"/>
      <c r="CMV1" s="208"/>
      <c r="CMW1" s="208"/>
      <c r="CMX1" s="208"/>
      <c r="CMY1" s="208"/>
      <c r="CMZ1" s="208"/>
      <c r="CNA1" s="208"/>
      <c r="CNB1" s="208"/>
      <c r="CNC1" s="208"/>
      <c r="CND1" s="208"/>
      <c r="CNE1" s="208"/>
      <c r="CNF1" s="208"/>
      <c r="CNG1" s="208"/>
      <c r="CNH1" s="208"/>
      <c r="CNI1" s="208"/>
      <c r="CNJ1" s="208"/>
      <c r="CNK1" s="208"/>
      <c r="CNL1" s="208"/>
      <c r="CNM1" s="208"/>
      <c r="CNN1" s="208"/>
      <c r="CNO1" s="208"/>
      <c r="CNP1" s="208"/>
      <c r="CNQ1" s="208"/>
      <c r="CNR1" s="208"/>
      <c r="CNS1" s="208"/>
      <c r="CNT1" s="208"/>
      <c r="CNU1" s="208"/>
      <c r="CNV1" s="208"/>
      <c r="CNW1" s="208"/>
      <c r="CNX1" s="208"/>
      <c r="CNY1" s="208"/>
      <c r="CNZ1" s="208"/>
      <c r="COA1" s="208"/>
      <c r="COB1" s="208"/>
      <c r="COC1" s="208"/>
      <c r="COD1" s="208"/>
      <c r="COE1" s="208"/>
      <c r="COF1" s="208"/>
      <c r="COG1" s="208"/>
      <c r="COH1" s="208"/>
      <c r="COI1" s="208"/>
      <c r="COJ1" s="208"/>
      <c r="COK1" s="208"/>
      <c r="COL1" s="208"/>
      <c r="COM1" s="208"/>
      <c r="CON1" s="208"/>
      <c r="COO1" s="208"/>
      <c r="COP1" s="208"/>
      <c r="COQ1" s="208"/>
      <c r="COR1" s="208"/>
      <c r="COS1" s="208"/>
      <c r="COT1" s="208"/>
      <c r="COU1" s="208"/>
      <c r="COV1" s="208"/>
      <c r="COW1" s="208"/>
      <c r="COX1" s="208"/>
      <c r="COY1" s="208"/>
      <c r="COZ1" s="208"/>
      <c r="CPA1" s="208"/>
      <c r="CPB1" s="208"/>
      <c r="CPC1" s="208"/>
      <c r="CPD1" s="208"/>
      <c r="CPE1" s="208"/>
      <c r="CPF1" s="208"/>
      <c r="CPG1" s="208"/>
      <c r="CPH1" s="208"/>
      <c r="CPI1" s="208"/>
      <c r="CPJ1" s="208"/>
      <c r="CPK1" s="208"/>
      <c r="CPL1" s="208"/>
      <c r="CPM1" s="208"/>
      <c r="CPN1" s="208"/>
      <c r="CPO1" s="208"/>
      <c r="CPP1" s="208"/>
      <c r="CPQ1" s="208"/>
      <c r="CPR1" s="208"/>
      <c r="CPS1" s="208"/>
      <c r="CPT1" s="208"/>
      <c r="CPU1" s="208"/>
      <c r="CPV1" s="208"/>
      <c r="CPW1" s="208"/>
      <c r="CPX1" s="208"/>
      <c r="CPY1" s="208"/>
      <c r="CPZ1" s="208"/>
      <c r="CQA1" s="208"/>
      <c r="CQB1" s="208"/>
      <c r="CQC1" s="208"/>
      <c r="CQD1" s="208"/>
      <c r="CQE1" s="208"/>
      <c r="CQF1" s="208"/>
      <c r="CQG1" s="208"/>
      <c r="CQH1" s="208"/>
      <c r="CQI1" s="208"/>
      <c r="CQJ1" s="208"/>
      <c r="CQK1" s="208"/>
      <c r="CQL1" s="208"/>
      <c r="CQM1" s="208"/>
      <c r="CQN1" s="208"/>
      <c r="CQO1" s="208"/>
      <c r="CQP1" s="208"/>
      <c r="CQQ1" s="208"/>
      <c r="CQR1" s="208"/>
      <c r="CQS1" s="208"/>
      <c r="CQT1" s="208"/>
      <c r="CQU1" s="208"/>
      <c r="CQV1" s="208"/>
      <c r="CQW1" s="208"/>
      <c r="CQX1" s="208"/>
      <c r="CQY1" s="208"/>
      <c r="CQZ1" s="208"/>
      <c r="CRA1" s="208"/>
      <c r="CRB1" s="208"/>
      <c r="CRC1" s="208"/>
      <c r="CRD1" s="208"/>
      <c r="CRE1" s="208"/>
      <c r="CRF1" s="208"/>
      <c r="CRG1" s="208"/>
      <c r="CRH1" s="208"/>
      <c r="CRI1" s="208"/>
      <c r="CRJ1" s="208"/>
      <c r="CRK1" s="208"/>
      <c r="CRL1" s="208"/>
      <c r="CRM1" s="208"/>
      <c r="CRN1" s="208"/>
      <c r="CRO1" s="208"/>
      <c r="CRP1" s="208"/>
      <c r="CRQ1" s="208"/>
      <c r="CRR1" s="208"/>
      <c r="CRS1" s="208"/>
      <c r="CRT1" s="208"/>
      <c r="CRU1" s="208"/>
      <c r="CRV1" s="208"/>
      <c r="CRW1" s="208"/>
      <c r="CRX1" s="208"/>
      <c r="CRY1" s="208"/>
      <c r="CRZ1" s="208"/>
      <c r="CSA1" s="208"/>
      <c r="CSB1" s="208"/>
      <c r="CSC1" s="208"/>
      <c r="CSD1" s="208"/>
      <c r="CSE1" s="208"/>
      <c r="CSF1" s="208"/>
      <c r="CSG1" s="208"/>
      <c r="CSH1" s="208"/>
      <c r="CSI1" s="208"/>
      <c r="CSJ1" s="208"/>
      <c r="CSK1" s="208"/>
      <c r="CSL1" s="208"/>
      <c r="CSM1" s="208"/>
      <c r="CSN1" s="208"/>
      <c r="CSO1" s="208"/>
      <c r="CSP1" s="208"/>
      <c r="CSQ1" s="208"/>
      <c r="CSR1" s="208"/>
      <c r="CSS1" s="208"/>
      <c r="CST1" s="208"/>
      <c r="CSU1" s="208"/>
      <c r="CSV1" s="208"/>
      <c r="CSW1" s="208"/>
      <c r="CSX1" s="208"/>
      <c r="CSY1" s="208"/>
      <c r="CSZ1" s="208"/>
      <c r="CTA1" s="208"/>
      <c r="CTB1" s="208"/>
      <c r="CTC1" s="208"/>
      <c r="CTD1" s="208"/>
      <c r="CTE1" s="208"/>
      <c r="CTF1" s="208"/>
      <c r="CTG1" s="208"/>
      <c r="CTH1" s="208"/>
      <c r="CTI1" s="208"/>
      <c r="CTJ1" s="208"/>
      <c r="CTK1" s="208"/>
      <c r="CTL1" s="208"/>
      <c r="CTM1" s="208"/>
      <c r="CTN1" s="208"/>
      <c r="CTO1" s="208"/>
      <c r="CTP1" s="208"/>
      <c r="CTQ1" s="208"/>
      <c r="CTR1" s="208"/>
      <c r="CTS1" s="208"/>
      <c r="CTT1" s="208"/>
      <c r="CTU1" s="208"/>
      <c r="CTV1" s="208"/>
      <c r="CTW1" s="208"/>
      <c r="CTX1" s="208"/>
      <c r="CTY1" s="208"/>
      <c r="CTZ1" s="208"/>
      <c r="CUA1" s="208"/>
      <c r="CUB1" s="208"/>
      <c r="CUC1" s="208"/>
      <c r="CUD1" s="208"/>
      <c r="CUE1" s="208"/>
      <c r="CUF1" s="208"/>
      <c r="CUG1" s="208"/>
      <c r="CUH1" s="208"/>
      <c r="CUI1" s="208"/>
      <c r="CUJ1" s="208"/>
      <c r="CUK1" s="208"/>
      <c r="CUL1" s="208"/>
      <c r="CUM1" s="208"/>
      <c r="CUN1" s="208"/>
      <c r="CUO1" s="208"/>
      <c r="CUP1" s="208"/>
      <c r="CUQ1" s="208"/>
      <c r="CUR1" s="208"/>
      <c r="CUS1" s="208"/>
      <c r="CUT1" s="208"/>
      <c r="CUU1" s="208"/>
      <c r="CUV1" s="208"/>
      <c r="CUW1" s="208"/>
      <c r="CUX1" s="208"/>
      <c r="CUY1" s="208"/>
      <c r="CUZ1" s="208"/>
      <c r="CVA1" s="208"/>
      <c r="CVB1" s="208"/>
      <c r="CVC1" s="208"/>
      <c r="CVD1" s="208"/>
      <c r="CVE1" s="208"/>
      <c r="CVF1" s="208"/>
      <c r="CVG1" s="208"/>
      <c r="CVH1" s="208"/>
      <c r="CVI1" s="208"/>
      <c r="CVJ1" s="208"/>
      <c r="CVK1" s="208"/>
      <c r="CVL1" s="208"/>
      <c r="CVM1" s="208"/>
      <c r="CVN1" s="208"/>
      <c r="CVO1" s="208"/>
      <c r="CVP1" s="208"/>
      <c r="CVQ1" s="208"/>
      <c r="CVR1" s="208"/>
      <c r="CVS1" s="208"/>
      <c r="CVT1" s="208"/>
      <c r="CVU1" s="208"/>
      <c r="CVV1" s="208"/>
      <c r="CVW1" s="208"/>
      <c r="CVX1" s="208"/>
      <c r="CVY1" s="208"/>
      <c r="CVZ1" s="208"/>
      <c r="CWA1" s="208"/>
      <c r="CWB1" s="208"/>
      <c r="CWC1" s="208"/>
      <c r="CWD1" s="208"/>
      <c r="CWE1" s="208"/>
      <c r="CWF1" s="208"/>
      <c r="CWG1" s="208"/>
      <c r="CWH1" s="208"/>
      <c r="CWI1" s="208"/>
      <c r="CWJ1" s="208"/>
      <c r="CWK1" s="208"/>
      <c r="CWL1" s="208"/>
      <c r="CWM1" s="208"/>
      <c r="CWN1" s="208"/>
      <c r="CWO1" s="208"/>
      <c r="CWP1" s="208"/>
      <c r="CWQ1" s="208"/>
      <c r="CWR1" s="208"/>
      <c r="CWS1" s="208"/>
      <c r="CWT1" s="208"/>
      <c r="CWU1" s="208"/>
      <c r="CWV1" s="208"/>
      <c r="CWW1" s="208"/>
      <c r="CWX1" s="208"/>
      <c r="CWY1" s="208"/>
      <c r="CWZ1" s="208"/>
      <c r="CXA1" s="208"/>
      <c r="CXB1" s="208"/>
      <c r="CXC1" s="208"/>
      <c r="CXD1" s="208"/>
      <c r="CXE1" s="208"/>
      <c r="CXF1" s="208"/>
      <c r="CXG1" s="208"/>
      <c r="CXH1" s="208"/>
      <c r="CXI1" s="208"/>
      <c r="CXJ1" s="208"/>
      <c r="CXK1" s="208"/>
      <c r="CXL1" s="208"/>
      <c r="CXM1" s="208"/>
      <c r="CXN1" s="208"/>
      <c r="CXO1" s="208"/>
      <c r="CXP1" s="208"/>
      <c r="CXQ1" s="208"/>
      <c r="CXR1" s="208"/>
      <c r="CXS1" s="208"/>
      <c r="CXT1" s="208"/>
      <c r="CXU1" s="208"/>
      <c r="CXV1" s="208"/>
      <c r="CXW1" s="208"/>
      <c r="CXX1" s="208"/>
      <c r="CXY1" s="208"/>
      <c r="CXZ1" s="208"/>
      <c r="CYA1" s="208"/>
      <c r="CYB1" s="208"/>
      <c r="CYC1" s="208"/>
      <c r="CYD1" s="208"/>
      <c r="CYE1" s="208"/>
      <c r="CYF1" s="208"/>
      <c r="CYG1" s="208"/>
      <c r="CYH1" s="208"/>
      <c r="CYI1" s="208"/>
      <c r="CYJ1" s="208"/>
      <c r="CYK1" s="208"/>
      <c r="CYL1" s="208"/>
      <c r="CYM1" s="208"/>
      <c r="CYN1" s="208"/>
      <c r="CYO1" s="208"/>
      <c r="CYP1" s="208"/>
      <c r="CYQ1" s="208"/>
      <c r="CYR1" s="208"/>
      <c r="CYS1" s="208"/>
      <c r="CYT1" s="208"/>
      <c r="CYU1" s="208"/>
      <c r="CYV1" s="208"/>
      <c r="CYW1" s="208"/>
      <c r="CYX1" s="208"/>
      <c r="CYY1" s="208"/>
      <c r="CYZ1" s="208"/>
      <c r="CZA1" s="208"/>
      <c r="CZB1" s="208"/>
      <c r="CZC1" s="208"/>
      <c r="CZD1" s="208"/>
      <c r="CZE1" s="208"/>
      <c r="CZF1" s="208"/>
      <c r="CZG1" s="208"/>
      <c r="CZH1" s="208"/>
      <c r="CZI1" s="208"/>
      <c r="CZJ1" s="208"/>
      <c r="CZK1" s="208"/>
      <c r="CZL1" s="208"/>
      <c r="CZM1" s="208"/>
      <c r="CZN1" s="208"/>
      <c r="CZO1" s="208"/>
      <c r="CZP1" s="208"/>
      <c r="CZQ1" s="208"/>
      <c r="CZR1" s="208"/>
      <c r="CZS1" s="208"/>
      <c r="CZT1" s="208"/>
      <c r="CZU1" s="208"/>
      <c r="CZV1" s="208"/>
      <c r="CZW1" s="208"/>
      <c r="CZX1" s="208"/>
      <c r="CZY1" s="208"/>
      <c r="CZZ1" s="208"/>
      <c r="DAA1" s="208"/>
      <c r="DAB1" s="208"/>
      <c r="DAC1" s="208"/>
      <c r="DAD1" s="208"/>
      <c r="DAE1" s="208"/>
      <c r="DAF1" s="208"/>
      <c r="DAG1" s="208"/>
      <c r="DAH1" s="208"/>
      <c r="DAI1" s="208"/>
      <c r="DAJ1" s="208"/>
      <c r="DAK1" s="208"/>
      <c r="DAL1" s="208"/>
      <c r="DAM1" s="208"/>
      <c r="DAN1" s="208"/>
      <c r="DAO1" s="208"/>
      <c r="DAP1" s="208"/>
      <c r="DAQ1" s="208"/>
      <c r="DAR1" s="208"/>
      <c r="DAS1" s="208"/>
      <c r="DAT1" s="208"/>
      <c r="DAU1" s="208"/>
      <c r="DAV1" s="208"/>
      <c r="DAW1" s="208"/>
      <c r="DAX1" s="208"/>
      <c r="DAY1" s="208"/>
      <c r="DAZ1" s="208"/>
      <c r="DBA1" s="208"/>
      <c r="DBB1" s="208"/>
      <c r="DBC1" s="208"/>
      <c r="DBD1" s="208"/>
      <c r="DBE1" s="208"/>
      <c r="DBF1" s="208"/>
      <c r="DBG1" s="208"/>
      <c r="DBH1" s="208"/>
      <c r="DBI1" s="208"/>
      <c r="DBJ1" s="208"/>
      <c r="DBK1" s="208"/>
      <c r="DBL1" s="208"/>
      <c r="DBM1" s="208"/>
      <c r="DBN1" s="208"/>
      <c r="DBO1" s="208"/>
      <c r="DBP1" s="208"/>
      <c r="DBQ1" s="208"/>
      <c r="DBR1" s="208"/>
      <c r="DBS1" s="208"/>
      <c r="DBT1" s="208"/>
      <c r="DBU1" s="208"/>
      <c r="DBV1" s="208"/>
      <c r="DBW1" s="208"/>
      <c r="DBX1" s="208"/>
      <c r="DBY1" s="208"/>
      <c r="DBZ1" s="208"/>
      <c r="DCA1" s="208"/>
      <c r="DCB1" s="208"/>
      <c r="DCC1" s="208"/>
      <c r="DCD1" s="208"/>
      <c r="DCE1" s="208"/>
      <c r="DCF1" s="208"/>
      <c r="DCG1" s="208"/>
      <c r="DCH1" s="208"/>
      <c r="DCI1" s="208"/>
      <c r="DCJ1" s="208"/>
      <c r="DCK1" s="208"/>
      <c r="DCL1" s="208"/>
      <c r="DCM1" s="208"/>
      <c r="DCN1" s="208"/>
      <c r="DCO1" s="208"/>
      <c r="DCP1" s="208"/>
      <c r="DCQ1" s="208"/>
      <c r="DCR1" s="208"/>
      <c r="DCS1" s="208"/>
      <c r="DCT1" s="208"/>
      <c r="DCU1" s="208"/>
      <c r="DCV1" s="208"/>
      <c r="DCW1" s="208"/>
      <c r="DCX1" s="208"/>
      <c r="DCY1" s="208"/>
      <c r="DCZ1" s="208"/>
      <c r="DDA1" s="208"/>
      <c r="DDB1" s="208"/>
      <c r="DDC1" s="208"/>
      <c r="DDD1" s="208"/>
      <c r="DDE1" s="208"/>
      <c r="DDF1" s="208"/>
      <c r="DDG1" s="208"/>
      <c r="DDH1" s="208"/>
      <c r="DDI1" s="208"/>
      <c r="DDJ1" s="208"/>
      <c r="DDK1" s="208"/>
      <c r="DDL1" s="208"/>
      <c r="DDM1" s="208"/>
      <c r="DDN1" s="208"/>
      <c r="DDO1" s="208"/>
      <c r="DDP1" s="208"/>
      <c r="DDQ1" s="208"/>
      <c r="DDR1" s="208"/>
      <c r="DDS1" s="208"/>
      <c r="DDT1" s="208"/>
      <c r="DDU1" s="208"/>
      <c r="DDV1" s="208"/>
      <c r="DDW1" s="208"/>
      <c r="DDX1" s="208"/>
      <c r="DDY1" s="208"/>
      <c r="DDZ1" s="208"/>
      <c r="DEA1" s="208"/>
      <c r="DEB1" s="208"/>
      <c r="DEC1" s="208"/>
      <c r="DED1" s="208"/>
      <c r="DEE1" s="208"/>
      <c r="DEF1" s="208"/>
      <c r="DEG1" s="208"/>
      <c r="DEH1" s="208"/>
      <c r="DEI1" s="208"/>
      <c r="DEJ1" s="208"/>
      <c r="DEK1" s="208"/>
      <c r="DEL1" s="208"/>
      <c r="DEM1" s="208"/>
      <c r="DEN1" s="208"/>
      <c r="DEO1" s="208"/>
      <c r="DEP1" s="208"/>
      <c r="DEQ1" s="208"/>
      <c r="DER1" s="208"/>
      <c r="DES1" s="208"/>
      <c r="DET1" s="208"/>
      <c r="DEU1" s="208"/>
      <c r="DEV1" s="208"/>
      <c r="DEW1" s="208"/>
      <c r="DEX1" s="208"/>
      <c r="DEY1" s="208"/>
      <c r="DEZ1" s="208"/>
      <c r="DFA1" s="208"/>
      <c r="DFB1" s="208"/>
      <c r="DFC1" s="208"/>
      <c r="DFD1" s="208"/>
      <c r="DFE1" s="208"/>
      <c r="DFF1" s="208"/>
      <c r="DFG1" s="208"/>
      <c r="DFH1" s="208"/>
      <c r="DFI1" s="208"/>
      <c r="DFJ1" s="208"/>
      <c r="DFK1" s="208"/>
      <c r="DFL1" s="208"/>
      <c r="DFM1" s="208"/>
      <c r="DFN1" s="208"/>
      <c r="DFO1" s="208"/>
      <c r="DFP1" s="208"/>
      <c r="DFQ1" s="208"/>
      <c r="DFR1" s="208"/>
      <c r="DFS1" s="208"/>
      <c r="DFT1" s="208"/>
      <c r="DFU1" s="208"/>
      <c r="DFV1" s="208"/>
      <c r="DFW1" s="208"/>
      <c r="DFX1" s="208"/>
      <c r="DFY1" s="208"/>
      <c r="DFZ1" s="208"/>
      <c r="DGA1" s="208"/>
      <c r="DGB1" s="208"/>
      <c r="DGC1" s="208"/>
      <c r="DGD1" s="208"/>
      <c r="DGE1" s="208"/>
      <c r="DGF1" s="208"/>
      <c r="DGG1" s="208"/>
      <c r="DGH1" s="208"/>
      <c r="DGI1" s="208"/>
      <c r="DGJ1" s="208"/>
      <c r="DGK1" s="208"/>
      <c r="DGL1" s="208"/>
      <c r="DGM1" s="208"/>
      <c r="DGN1" s="208"/>
      <c r="DGO1" s="208"/>
      <c r="DGP1" s="208"/>
      <c r="DGQ1" s="208"/>
      <c r="DGR1" s="208"/>
      <c r="DGS1" s="208"/>
      <c r="DGT1" s="208"/>
      <c r="DGU1" s="208"/>
      <c r="DGV1" s="208"/>
      <c r="DGW1" s="208"/>
      <c r="DGX1" s="208"/>
      <c r="DGY1" s="208"/>
      <c r="DGZ1" s="208"/>
      <c r="DHA1" s="208"/>
      <c r="DHB1" s="208"/>
      <c r="DHC1" s="208"/>
      <c r="DHD1" s="208"/>
      <c r="DHE1" s="208"/>
      <c r="DHF1" s="208"/>
      <c r="DHG1" s="208"/>
      <c r="DHH1" s="208"/>
      <c r="DHI1" s="208"/>
      <c r="DHJ1" s="208"/>
      <c r="DHK1" s="208"/>
      <c r="DHL1" s="208"/>
      <c r="DHM1" s="208"/>
      <c r="DHN1" s="208"/>
      <c r="DHO1" s="208"/>
      <c r="DHP1" s="208"/>
      <c r="DHQ1" s="208"/>
      <c r="DHR1" s="208"/>
      <c r="DHS1" s="208"/>
      <c r="DHT1" s="208"/>
      <c r="DHU1" s="208"/>
      <c r="DHV1" s="208"/>
      <c r="DHW1" s="208"/>
      <c r="DHX1" s="208"/>
      <c r="DHY1" s="208"/>
      <c r="DHZ1" s="208"/>
      <c r="DIA1" s="208"/>
      <c r="DIB1" s="208"/>
      <c r="DIC1" s="208"/>
      <c r="DID1" s="208"/>
      <c r="DIE1" s="208"/>
      <c r="DIF1" s="208"/>
      <c r="DIG1" s="208"/>
      <c r="DIH1" s="208"/>
      <c r="DII1" s="208"/>
      <c r="DIJ1" s="208"/>
      <c r="DIK1" s="208"/>
      <c r="DIL1" s="208"/>
      <c r="DIM1" s="208"/>
      <c r="DIN1" s="208"/>
      <c r="DIO1" s="208"/>
      <c r="DIP1" s="208"/>
      <c r="DIQ1" s="208"/>
      <c r="DIR1" s="208"/>
      <c r="DIS1" s="208"/>
      <c r="DIT1" s="208"/>
      <c r="DIU1" s="208"/>
      <c r="DIV1" s="208"/>
      <c r="DIW1" s="208"/>
      <c r="DIX1" s="208"/>
      <c r="DIY1" s="208"/>
      <c r="DIZ1" s="208"/>
      <c r="DJA1" s="208"/>
      <c r="DJB1" s="208"/>
      <c r="DJC1" s="208"/>
      <c r="DJD1" s="208"/>
      <c r="DJE1" s="208"/>
      <c r="DJF1" s="208"/>
      <c r="DJG1" s="208"/>
      <c r="DJH1" s="208"/>
      <c r="DJI1" s="208"/>
      <c r="DJJ1" s="208"/>
      <c r="DJK1" s="208"/>
      <c r="DJL1" s="208"/>
      <c r="DJM1" s="208"/>
      <c r="DJN1" s="208"/>
      <c r="DJO1" s="208"/>
      <c r="DJP1" s="208"/>
      <c r="DJQ1" s="208"/>
      <c r="DJR1" s="208"/>
      <c r="DJS1" s="208"/>
      <c r="DJT1" s="208"/>
      <c r="DJU1" s="208"/>
      <c r="DJV1" s="208"/>
      <c r="DJW1" s="208"/>
      <c r="DJX1" s="208"/>
      <c r="DJY1" s="208"/>
      <c r="DJZ1" s="208"/>
      <c r="DKA1" s="208"/>
      <c r="DKB1" s="208"/>
      <c r="DKC1" s="208"/>
      <c r="DKD1" s="208"/>
      <c r="DKE1" s="208"/>
      <c r="DKF1" s="208"/>
      <c r="DKG1" s="208"/>
      <c r="DKH1" s="208"/>
      <c r="DKI1" s="208"/>
      <c r="DKJ1" s="208"/>
      <c r="DKK1" s="208"/>
      <c r="DKL1" s="208"/>
      <c r="DKM1" s="208"/>
      <c r="DKN1" s="208"/>
      <c r="DKO1" s="208"/>
      <c r="DKP1" s="208"/>
      <c r="DKQ1" s="208"/>
      <c r="DKR1" s="208"/>
      <c r="DKS1" s="208"/>
      <c r="DKT1" s="208"/>
      <c r="DKU1" s="208"/>
      <c r="DKV1" s="208"/>
      <c r="DKW1" s="208"/>
      <c r="DKX1" s="208"/>
      <c r="DKY1" s="208"/>
      <c r="DKZ1" s="208"/>
      <c r="DLA1" s="208"/>
      <c r="DLB1" s="208"/>
      <c r="DLC1" s="208"/>
      <c r="DLD1" s="208"/>
      <c r="DLE1" s="208"/>
      <c r="DLF1" s="208"/>
      <c r="DLG1" s="208"/>
      <c r="DLH1" s="208"/>
      <c r="DLI1" s="208"/>
      <c r="DLJ1" s="208"/>
      <c r="DLK1" s="208"/>
      <c r="DLL1" s="208"/>
      <c r="DLM1" s="208"/>
      <c r="DLN1" s="208"/>
      <c r="DLO1" s="208"/>
      <c r="DLP1" s="208"/>
      <c r="DLQ1" s="208"/>
      <c r="DLR1" s="208"/>
      <c r="DLS1" s="208"/>
      <c r="DLT1" s="208"/>
      <c r="DLU1" s="208"/>
      <c r="DLV1" s="208"/>
      <c r="DLW1" s="208"/>
      <c r="DLX1" s="208"/>
      <c r="DLY1" s="208"/>
      <c r="DLZ1" s="208"/>
      <c r="DMA1" s="208"/>
      <c r="DMB1" s="208"/>
      <c r="DMC1" s="208"/>
      <c r="DMD1" s="208"/>
      <c r="DME1" s="208"/>
      <c r="DMF1" s="208"/>
      <c r="DMG1" s="208"/>
      <c r="DMH1" s="208"/>
      <c r="DMI1" s="208"/>
      <c r="DMJ1" s="208"/>
      <c r="DMK1" s="208"/>
      <c r="DML1" s="208"/>
      <c r="DMM1" s="208"/>
      <c r="DMN1" s="208"/>
      <c r="DMO1" s="208"/>
      <c r="DMP1" s="208"/>
      <c r="DMQ1" s="208"/>
      <c r="DMR1" s="208"/>
      <c r="DMS1" s="208"/>
      <c r="DMT1" s="208"/>
      <c r="DMU1" s="208"/>
      <c r="DMV1" s="208"/>
      <c r="DMW1" s="208"/>
      <c r="DMX1" s="208"/>
      <c r="DMY1" s="208"/>
      <c r="DMZ1" s="208"/>
      <c r="DNA1" s="208"/>
      <c r="DNB1" s="208"/>
      <c r="DNC1" s="208"/>
      <c r="DND1" s="208"/>
      <c r="DNE1" s="208"/>
      <c r="DNF1" s="208"/>
      <c r="DNG1" s="208"/>
      <c r="DNH1" s="208"/>
      <c r="DNI1" s="208"/>
      <c r="DNJ1" s="208"/>
      <c r="DNK1" s="208"/>
      <c r="DNL1" s="208"/>
      <c r="DNM1" s="208"/>
      <c r="DNN1" s="208"/>
      <c r="DNO1" s="208"/>
      <c r="DNP1" s="208"/>
      <c r="DNQ1" s="208"/>
      <c r="DNR1" s="208"/>
      <c r="DNS1" s="208"/>
      <c r="DNT1" s="208"/>
      <c r="DNU1" s="208"/>
      <c r="DNV1" s="208"/>
      <c r="DNW1" s="208"/>
      <c r="DNX1" s="208"/>
      <c r="DNY1" s="208"/>
      <c r="DNZ1" s="208"/>
      <c r="DOA1" s="208"/>
      <c r="DOB1" s="208"/>
      <c r="DOC1" s="208"/>
      <c r="DOD1" s="208"/>
      <c r="DOE1" s="208"/>
      <c r="DOF1" s="208"/>
      <c r="DOG1" s="208"/>
      <c r="DOH1" s="208"/>
      <c r="DOI1" s="208"/>
      <c r="DOJ1" s="208"/>
      <c r="DOK1" s="208"/>
      <c r="DOL1" s="208"/>
      <c r="DOM1" s="208"/>
      <c r="DON1" s="208"/>
      <c r="DOO1" s="208"/>
      <c r="DOP1" s="208"/>
      <c r="DOQ1" s="208"/>
      <c r="DOR1" s="208"/>
      <c r="DOS1" s="208"/>
      <c r="DOT1" s="208"/>
      <c r="DOU1" s="208"/>
      <c r="DOV1" s="208"/>
      <c r="DOW1" s="208"/>
      <c r="DOX1" s="208"/>
      <c r="DOY1" s="208"/>
      <c r="DOZ1" s="208"/>
      <c r="DPA1" s="208"/>
      <c r="DPB1" s="208"/>
      <c r="DPC1" s="208"/>
      <c r="DPD1" s="208"/>
      <c r="DPE1" s="208"/>
      <c r="DPF1" s="208"/>
      <c r="DPG1" s="208"/>
      <c r="DPH1" s="208"/>
      <c r="DPI1" s="208"/>
      <c r="DPJ1" s="208"/>
      <c r="DPK1" s="208"/>
      <c r="DPL1" s="208"/>
      <c r="DPM1" s="208"/>
      <c r="DPN1" s="208"/>
      <c r="DPO1" s="208"/>
      <c r="DPP1" s="208"/>
      <c r="DPQ1" s="208"/>
      <c r="DPR1" s="208"/>
      <c r="DPS1" s="208"/>
      <c r="DPT1" s="208"/>
      <c r="DPU1" s="208"/>
      <c r="DPV1" s="208"/>
      <c r="DPW1" s="208"/>
      <c r="DPX1" s="208"/>
      <c r="DPY1" s="208"/>
      <c r="DPZ1" s="208"/>
      <c r="DQA1" s="208"/>
      <c r="DQB1" s="208"/>
      <c r="DQC1" s="208"/>
      <c r="DQD1" s="208"/>
      <c r="DQE1" s="208"/>
      <c r="DQF1" s="208"/>
      <c r="DQG1" s="208"/>
      <c r="DQH1" s="208"/>
      <c r="DQI1" s="208"/>
      <c r="DQJ1" s="208"/>
      <c r="DQK1" s="208"/>
      <c r="DQL1" s="208"/>
      <c r="DQM1" s="208"/>
      <c r="DQN1" s="208"/>
      <c r="DQO1" s="208"/>
      <c r="DQP1" s="208"/>
      <c r="DQQ1" s="208"/>
      <c r="DQR1" s="208"/>
      <c r="DQS1" s="208"/>
      <c r="DQT1" s="208"/>
      <c r="DQU1" s="208"/>
      <c r="DQV1" s="208"/>
      <c r="DQW1" s="208"/>
      <c r="DQX1" s="208"/>
      <c r="DQY1" s="208"/>
      <c r="DQZ1" s="208"/>
      <c r="DRA1" s="208"/>
      <c r="DRB1" s="208"/>
      <c r="DRC1" s="208"/>
      <c r="DRD1" s="208"/>
      <c r="DRE1" s="208"/>
      <c r="DRF1" s="208"/>
      <c r="DRG1" s="208"/>
      <c r="DRH1" s="208"/>
      <c r="DRI1" s="208"/>
      <c r="DRJ1" s="208"/>
      <c r="DRK1" s="208"/>
      <c r="DRL1" s="208"/>
      <c r="DRM1" s="208"/>
      <c r="DRN1" s="208"/>
      <c r="DRO1" s="208"/>
      <c r="DRP1" s="208"/>
      <c r="DRQ1" s="208"/>
      <c r="DRR1" s="208"/>
      <c r="DRS1" s="208"/>
      <c r="DRT1" s="208"/>
      <c r="DRU1" s="208"/>
      <c r="DRV1" s="208"/>
      <c r="DRW1" s="208"/>
      <c r="DRX1" s="208"/>
      <c r="DRY1" s="208"/>
      <c r="DRZ1" s="208"/>
      <c r="DSA1" s="208"/>
      <c r="DSB1" s="208"/>
      <c r="DSC1" s="208"/>
      <c r="DSD1" s="208"/>
      <c r="DSE1" s="208"/>
      <c r="DSF1" s="208"/>
      <c r="DSG1" s="208"/>
      <c r="DSH1" s="208"/>
      <c r="DSI1" s="208"/>
      <c r="DSJ1" s="208"/>
      <c r="DSK1" s="208"/>
      <c r="DSL1" s="208"/>
      <c r="DSM1" s="208"/>
      <c r="DSN1" s="208"/>
      <c r="DSO1" s="208"/>
      <c r="DSP1" s="208"/>
      <c r="DSQ1" s="208"/>
      <c r="DSR1" s="208"/>
      <c r="DSS1" s="208"/>
      <c r="DST1" s="208"/>
      <c r="DSU1" s="208"/>
      <c r="DSV1" s="208"/>
      <c r="DSW1" s="208"/>
      <c r="DSX1" s="208"/>
      <c r="DSY1" s="208"/>
      <c r="DSZ1" s="208"/>
      <c r="DTA1" s="208"/>
      <c r="DTB1" s="208"/>
      <c r="DTC1" s="208"/>
      <c r="DTD1" s="208"/>
      <c r="DTE1" s="208"/>
      <c r="DTF1" s="208"/>
      <c r="DTG1" s="208"/>
      <c r="DTH1" s="208"/>
      <c r="DTI1" s="208"/>
      <c r="DTJ1" s="208"/>
      <c r="DTK1" s="208"/>
      <c r="DTL1" s="208"/>
      <c r="DTM1" s="208"/>
      <c r="DTN1" s="208"/>
      <c r="DTO1" s="208"/>
      <c r="DTP1" s="208"/>
      <c r="DTQ1" s="208"/>
      <c r="DTR1" s="208"/>
      <c r="DTS1" s="208"/>
      <c r="DTT1" s="208"/>
      <c r="DTU1" s="208"/>
      <c r="DTV1" s="208"/>
      <c r="DTW1" s="208"/>
      <c r="DTX1" s="208"/>
      <c r="DTY1" s="208"/>
      <c r="DTZ1" s="208"/>
      <c r="DUA1" s="208"/>
      <c r="DUB1" s="208"/>
      <c r="DUC1" s="208"/>
      <c r="DUD1" s="208"/>
      <c r="DUE1" s="208"/>
      <c r="DUF1" s="208"/>
      <c r="DUG1" s="208"/>
      <c r="DUH1" s="208"/>
      <c r="DUI1" s="208"/>
      <c r="DUJ1" s="208"/>
      <c r="DUK1" s="208"/>
      <c r="DUL1" s="208"/>
      <c r="DUM1" s="208"/>
      <c r="DUN1" s="208"/>
      <c r="DUO1" s="208"/>
      <c r="DUP1" s="208"/>
      <c r="DUQ1" s="208"/>
      <c r="DUR1" s="208"/>
      <c r="DUS1" s="208"/>
      <c r="DUT1" s="208"/>
      <c r="DUU1" s="208"/>
      <c r="DUV1" s="208"/>
      <c r="DUW1" s="208"/>
      <c r="DUX1" s="208"/>
      <c r="DUY1" s="208"/>
      <c r="DUZ1" s="208"/>
      <c r="DVA1" s="208"/>
      <c r="DVB1" s="208"/>
      <c r="DVC1" s="208"/>
      <c r="DVD1" s="208"/>
      <c r="DVE1" s="208"/>
      <c r="DVF1" s="208"/>
      <c r="DVG1" s="208"/>
      <c r="DVH1" s="208"/>
      <c r="DVI1" s="208"/>
      <c r="DVJ1" s="208"/>
      <c r="DVK1" s="208"/>
      <c r="DVL1" s="208"/>
      <c r="DVM1" s="208"/>
      <c r="DVN1" s="208"/>
      <c r="DVO1" s="208"/>
      <c r="DVP1" s="208"/>
      <c r="DVQ1" s="208"/>
      <c r="DVR1" s="208"/>
      <c r="DVS1" s="208"/>
      <c r="DVT1" s="208"/>
      <c r="DVU1" s="208"/>
      <c r="DVV1" s="208"/>
      <c r="DVW1" s="208"/>
      <c r="DVX1" s="208"/>
      <c r="DVY1" s="208"/>
      <c r="DVZ1" s="208"/>
      <c r="DWA1" s="208"/>
      <c r="DWB1" s="208"/>
      <c r="DWC1" s="208"/>
      <c r="DWD1" s="208"/>
      <c r="DWE1" s="208"/>
      <c r="DWF1" s="208"/>
      <c r="DWG1" s="208"/>
      <c r="DWH1" s="208"/>
      <c r="DWI1" s="208"/>
      <c r="DWJ1" s="208"/>
      <c r="DWK1" s="208"/>
      <c r="DWL1" s="208"/>
      <c r="DWM1" s="208"/>
      <c r="DWN1" s="208"/>
      <c r="DWO1" s="208"/>
      <c r="DWP1" s="208"/>
      <c r="DWQ1" s="208"/>
      <c r="DWR1" s="208"/>
      <c r="DWS1" s="208"/>
      <c r="DWT1" s="208"/>
      <c r="DWU1" s="208"/>
      <c r="DWV1" s="208"/>
      <c r="DWW1" s="208"/>
      <c r="DWX1" s="208"/>
      <c r="DWY1" s="208"/>
      <c r="DWZ1" s="208"/>
      <c r="DXA1" s="208"/>
      <c r="DXB1" s="208"/>
      <c r="DXC1" s="208"/>
      <c r="DXD1" s="208"/>
      <c r="DXE1" s="208"/>
      <c r="DXF1" s="208"/>
      <c r="DXG1" s="208"/>
      <c r="DXH1" s="208"/>
      <c r="DXI1" s="208"/>
      <c r="DXJ1" s="208"/>
      <c r="DXK1" s="208"/>
      <c r="DXL1" s="208"/>
      <c r="DXM1" s="208"/>
      <c r="DXN1" s="208"/>
      <c r="DXO1" s="208"/>
      <c r="DXP1" s="208"/>
      <c r="DXQ1" s="208"/>
      <c r="DXR1" s="208"/>
      <c r="DXS1" s="208"/>
      <c r="DXT1" s="208"/>
      <c r="DXU1" s="208"/>
      <c r="DXV1" s="208"/>
      <c r="DXW1" s="208"/>
      <c r="DXX1" s="208"/>
      <c r="DXY1" s="208"/>
      <c r="DXZ1" s="208"/>
      <c r="DYA1" s="208"/>
      <c r="DYB1" s="208"/>
      <c r="DYC1" s="208"/>
      <c r="DYD1" s="208"/>
      <c r="DYE1" s="208"/>
      <c r="DYF1" s="208"/>
      <c r="DYG1" s="208"/>
      <c r="DYH1" s="208"/>
      <c r="DYI1" s="208"/>
      <c r="DYJ1" s="208"/>
      <c r="DYK1" s="208"/>
      <c r="DYL1" s="208"/>
      <c r="DYM1" s="208"/>
      <c r="DYN1" s="208"/>
      <c r="DYO1" s="208"/>
      <c r="DYP1" s="208"/>
      <c r="DYQ1" s="208"/>
      <c r="DYR1" s="208"/>
      <c r="DYS1" s="208"/>
      <c r="DYT1" s="208"/>
      <c r="DYU1" s="208"/>
      <c r="DYV1" s="208"/>
      <c r="DYW1" s="208"/>
      <c r="DYX1" s="208"/>
      <c r="DYY1" s="208"/>
      <c r="DYZ1" s="208"/>
      <c r="DZA1" s="208"/>
      <c r="DZB1" s="208"/>
      <c r="DZC1" s="208"/>
      <c r="DZD1" s="208"/>
      <c r="DZE1" s="208"/>
      <c r="DZF1" s="208"/>
      <c r="DZG1" s="208"/>
      <c r="DZH1" s="208"/>
      <c r="DZI1" s="208"/>
      <c r="DZJ1" s="208"/>
      <c r="DZK1" s="208"/>
      <c r="DZL1" s="208"/>
      <c r="DZM1" s="208"/>
      <c r="DZN1" s="208"/>
      <c r="DZO1" s="208"/>
      <c r="DZP1" s="208"/>
      <c r="DZQ1" s="208"/>
      <c r="DZR1" s="208"/>
      <c r="DZS1" s="208"/>
      <c r="DZT1" s="208"/>
      <c r="DZU1" s="208"/>
      <c r="DZV1" s="208"/>
      <c r="DZW1" s="208"/>
      <c r="DZX1" s="208"/>
      <c r="DZY1" s="208"/>
      <c r="DZZ1" s="208"/>
      <c r="EAA1" s="208"/>
      <c r="EAB1" s="208"/>
      <c r="EAC1" s="208"/>
      <c r="EAD1" s="208"/>
      <c r="EAE1" s="208"/>
      <c r="EAF1" s="208"/>
      <c r="EAG1" s="208"/>
      <c r="EAH1" s="208"/>
      <c r="EAI1" s="208"/>
      <c r="EAJ1" s="208"/>
      <c r="EAK1" s="208"/>
      <c r="EAL1" s="208"/>
      <c r="EAM1" s="208"/>
      <c r="EAN1" s="208"/>
      <c r="EAO1" s="208"/>
      <c r="EAP1" s="208"/>
      <c r="EAQ1" s="208"/>
      <c r="EAR1" s="208"/>
      <c r="EAS1" s="208"/>
      <c r="EAT1" s="208"/>
      <c r="EAU1" s="208"/>
      <c r="EAV1" s="208"/>
      <c r="EAW1" s="208"/>
      <c r="EAX1" s="208"/>
      <c r="EAY1" s="208"/>
      <c r="EAZ1" s="208"/>
      <c r="EBA1" s="208"/>
      <c r="EBB1" s="208"/>
      <c r="EBC1" s="208"/>
      <c r="EBD1" s="208"/>
      <c r="EBE1" s="208"/>
      <c r="EBF1" s="208"/>
      <c r="EBG1" s="208"/>
      <c r="EBH1" s="208"/>
      <c r="EBI1" s="208"/>
      <c r="EBJ1" s="208"/>
      <c r="EBK1" s="208"/>
      <c r="EBL1" s="208"/>
      <c r="EBM1" s="208"/>
      <c r="EBN1" s="208"/>
      <c r="EBO1" s="208"/>
      <c r="EBP1" s="208"/>
      <c r="EBQ1" s="208"/>
      <c r="EBR1" s="208"/>
      <c r="EBS1" s="208"/>
      <c r="EBT1" s="208"/>
      <c r="EBU1" s="208"/>
      <c r="EBV1" s="208"/>
      <c r="EBW1" s="208"/>
      <c r="EBX1" s="208"/>
      <c r="EBY1" s="208"/>
      <c r="EBZ1" s="208"/>
      <c r="ECA1" s="208"/>
      <c r="ECB1" s="208"/>
      <c r="ECC1" s="208"/>
      <c r="ECD1" s="208"/>
      <c r="ECE1" s="208"/>
      <c r="ECF1" s="208"/>
      <c r="ECG1" s="208"/>
      <c r="ECH1" s="208"/>
      <c r="ECI1" s="208"/>
      <c r="ECJ1" s="208"/>
      <c r="ECK1" s="208"/>
      <c r="ECL1" s="208"/>
      <c r="ECM1" s="208"/>
      <c r="ECN1" s="208"/>
      <c r="ECO1" s="208"/>
      <c r="ECP1" s="208"/>
      <c r="ECQ1" s="208"/>
      <c r="ECR1" s="208"/>
      <c r="ECS1" s="208"/>
      <c r="ECT1" s="208"/>
      <c r="ECU1" s="208"/>
      <c r="ECV1" s="208"/>
      <c r="ECW1" s="208"/>
      <c r="ECX1" s="208"/>
      <c r="ECY1" s="208"/>
      <c r="ECZ1" s="208"/>
      <c r="EDA1" s="208"/>
      <c r="EDB1" s="208"/>
      <c r="EDC1" s="208"/>
      <c r="EDD1" s="208"/>
      <c r="EDE1" s="208"/>
      <c r="EDF1" s="208"/>
      <c r="EDG1" s="208"/>
      <c r="EDH1" s="208"/>
      <c r="EDI1" s="208"/>
      <c r="EDJ1" s="208"/>
      <c r="EDK1" s="208"/>
      <c r="EDL1" s="208"/>
      <c r="EDM1" s="208"/>
      <c r="EDN1" s="208"/>
      <c r="EDO1" s="208"/>
      <c r="EDP1" s="208"/>
      <c r="EDQ1" s="208"/>
      <c r="EDR1" s="208"/>
      <c r="EDS1" s="208"/>
      <c r="EDT1" s="208"/>
      <c r="EDU1" s="208"/>
      <c r="EDV1" s="208"/>
      <c r="EDW1" s="208"/>
      <c r="EDX1" s="208"/>
      <c r="EDY1" s="208"/>
      <c r="EDZ1" s="208"/>
      <c r="EEA1" s="208"/>
      <c r="EEB1" s="208"/>
      <c r="EEC1" s="208"/>
      <c r="EED1" s="208"/>
      <c r="EEE1" s="208"/>
      <c r="EEF1" s="208"/>
      <c r="EEG1" s="208"/>
      <c r="EEH1" s="208"/>
      <c r="EEI1" s="208"/>
      <c r="EEJ1" s="208"/>
      <c r="EEK1" s="208"/>
      <c r="EEL1" s="208"/>
      <c r="EEM1" s="208"/>
      <c r="EEN1" s="208"/>
      <c r="EEO1" s="208"/>
      <c r="EEP1" s="208"/>
      <c r="EEQ1" s="208"/>
      <c r="EER1" s="208"/>
      <c r="EES1" s="208"/>
      <c r="EET1" s="208"/>
      <c r="EEU1" s="208"/>
      <c r="EEV1" s="208"/>
      <c r="EEW1" s="208"/>
      <c r="EEX1" s="208"/>
      <c r="EEY1" s="208"/>
      <c r="EEZ1" s="208"/>
      <c r="EFA1" s="208"/>
      <c r="EFB1" s="208"/>
      <c r="EFC1" s="208"/>
      <c r="EFD1" s="208"/>
      <c r="EFE1" s="208"/>
      <c r="EFF1" s="208"/>
      <c r="EFG1" s="208"/>
      <c r="EFH1" s="208"/>
      <c r="EFI1" s="208"/>
      <c r="EFJ1" s="208"/>
      <c r="EFK1" s="208"/>
      <c r="EFL1" s="208"/>
      <c r="EFM1" s="208"/>
      <c r="EFN1" s="208"/>
      <c r="EFO1" s="208"/>
      <c r="EFP1" s="208"/>
      <c r="EFQ1" s="208"/>
      <c r="EFR1" s="208"/>
      <c r="EFS1" s="208"/>
      <c r="EFT1" s="208"/>
      <c r="EFU1" s="208"/>
      <c r="EFV1" s="208"/>
      <c r="EFW1" s="208"/>
      <c r="EFX1" s="208"/>
      <c r="EFY1" s="208"/>
      <c r="EFZ1" s="208"/>
      <c r="EGA1" s="208"/>
      <c r="EGB1" s="208"/>
      <c r="EGC1" s="208"/>
      <c r="EGD1" s="208"/>
      <c r="EGE1" s="208"/>
      <c r="EGF1" s="208"/>
      <c r="EGG1" s="208"/>
      <c r="EGH1" s="208"/>
      <c r="EGI1" s="208"/>
      <c r="EGJ1" s="208"/>
      <c r="EGK1" s="208"/>
      <c r="EGL1" s="208"/>
      <c r="EGM1" s="208"/>
      <c r="EGN1" s="208"/>
      <c r="EGO1" s="208"/>
      <c r="EGP1" s="208"/>
      <c r="EGQ1" s="208"/>
      <c r="EGR1" s="208"/>
      <c r="EGS1" s="208"/>
      <c r="EGT1" s="208"/>
      <c r="EGU1" s="208"/>
      <c r="EGV1" s="208"/>
      <c r="EGW1" s="208"/>
      <c r="EGX1" s="208"/>
      <c r="EGY1" s="208"/>
      <c r="EGZ1" s="208"/>
      <c r="EHA1" s="208"/>
      <c r="EHB1" s="208"/>
      <c r="EHC1" s="208"/>
      <c r="EHD1" s="208"/>
      <c r="EHE1" s="208"/>
      <c r="EHF1" s="208"/>
      <c r="EHG1" s="208"/>
      <c r="EHH1" s="208"/>
      <c r="EHI1" s="208"/>
      <c r="EHJ1" s="208"/>
      <c r="EHK1" s="208"/>
      <c r="EHL1" s="208"/>
      <c r="EHM1" s="208"/>
      <c r="EHN1" s="208"/>
      <c r="EHO1" s="208"/>
      <c r="EHP1" s="208"/>
      <c r="EHQ1" s="208"/>
      <c r="EHR1" s="208"/>
      <c r="EHS1" s="208"/>
      <c r="EHT1" s="208"/>
      <c r="EHU1" s="208"/>
      <c r="EHV1" s="208"/>
      <c r="EHW1" s="208"/>
      <c r="EHX1" s="208"/>
      <c r="EHY1" s="208"/>
      <c r="EHZ1" s="208"/>
      <c r="EIA1" s="208"/>
      <c r="EIB1" s="208"/>
      <c r="EIC1" s="208"/>
      <c r="EID1" s="208"/>
      <c r="EIE1" s="208"/>
      <c r="EIF1" s="208"/>
      <c r="EIG1" s="208"/>
      <c r="EIH1" s="208"/>
      <c r="EII1" s="208"/>
      <c r="EIJ1" s="208"/>
      <c r="EIK1" s="208"/>
      <c r="EIL1" s="208"/>
      <c r="EIM1" s="208"/>
      <c r="EIN1" s="208"/>
      <c r="EIO1" s="208"/>
      <c r="EIP1" s="208"/>
      <c r="EIQ1" s="208"/>
      <c r="EIR1" s="208"/>
      <c r="EIS1" s="208"/>
      <c r="EIT1" s="208"/>
      <c r="EIU1" s="208"/>
      <c r="EIV1" s="208"/>
      <c r="EIW1" s="208"/>
      <c r="EIX1" s="208"/>
      <c r="EIY1" s="208"/>
      <c r="EIZ1" s="208"/>
      <c r="EJA1" s="208"/>
      <c r="EJB1" s="208"/>
      <c r="EJC1" s="208"/>
      <c r="EJD1" s="208"/>
      <c r="EJE1" s="208"/>
      <c r="EJF1" s="208"/>
      <c r="EJG1" s="208"/>
      <c r="EJH1" s="208"/>
      <c r="EJI1" s="208"/>
      <c r="EJJ1" s="208"/>
      <c r="EJK1" s="208"/>
      <c r="EJL1" s="208"/>
      <c r="EJM1" s="208"/>
      <c r="EJN1" s="208"/>
      <c r="EJO1" s="208"/>
      <c r="EJP1" s="208"/>
      <c r="EJQ1" s="208"/>
      <c r="EJR1" s="208"/>
      <c r="EJS1" s="208"/>
      <c r="EJT1" s="208"/>
      <c r="EJU1" s="208"/>
      <c r="EJV1" s="208"/>
      <c r="EJW1" s="208"/>
      <c r="EJX1" s="208"/>
      <c r="EJY1" s="208"/>
      <c r="EJZ1" s="208"/>
      <c r="EKA1" s="208"/>
      <c r="EKB1" s="208"/>
      <c r="EKC1" s="208"/>
      <c r="EKD1" s="208"/>
      <c r="EKE1" s="208"/>
      <c r="EKF1" s="208"/>
      <c r="EKG1" s="208"/>
      <c r="EKH1" s="208"/>
      <c r="EKI1" s="208"/>
      <c r="EKJ1" s="208"/>
      <c r="EKK1" s="208"/>
      <c r="EKL1" s="208"/>
      <c r="EKM1" s="208"/>
      <c r="EKN1" s="208"/>
      <c r="EKO1" s="208"/>
      <c r="EKP1" s="208"/>
      <c r="EKQ1" s="208"/>
      <c r="EKR1" s="208"/>
      <c r="EKS1" s="208"/>
      <c r="EKT1" s="208"/>
      <c r="EKU1" s="208"/>
      <c r="EKV1" s="208"/>
      <c r="EKW1" s="208"/>
      <c r="EKX1" s="208"/>
      <c r="EKY1" s="208"/>
      <c r="EKZ1" s="208"/>
      <c r="ELA1" s="208"/>
      <c r="ELB1" s="208"/>
      <c r="ELC1" s="208"/>
      <c r="ELD1" s="208"/>
      <c r="ELE1" s="208"/>
      <c r="ELF1" s="208"/>
      <c r="ELG1" s="208"/>
      <c r="ELH1" s="208"/>
      <c r="ELI1" s="208"/>
      <c r="ELJ1" s="208"/>
      <c r="ELK1" s="208"/>
      <c r="ELL1" s="208"/>
      <c r="ELM1" s="208"/>
      <c r="ELN1" s="208"/>
      <c r="ELO1" s="208"/>
      <c r="ELP1" s="208"/>
      <c r="ELQ1" s="208"/>
      <c r="ELR1" s="208"/>
      <c r="ELS1" s="208"/>
      <c r="ELT1" s="208"/>
      <c r="ELU1" s="208"/>
      <c r="ELV1" s="208"/>
      <c r="ELW1" s="208"/>
      <c r="ELX1" s="208"/>
      <c r="ELY1" s="208"/>
      <c r="ELZ1" s="208"/>
      <c r="EMA1" s="208"/>
      <c r="EMB1" s="208"/>
      <c r="EMC1" s="208"/>
      <c r="EMD1" s="208"/>
      <c r="EME1" s="208"/>
      <c r="EMF1" s="208"/>
      <c r="EMG1" s="208"/>
      <c r="EMH1" s="208"/>
      <c r="EMI1" s="208"/>
      <c r="EMJ1" s="208"/>
      <c r="EMK1" s="208"/>
      <c r="EML1" s="208"/>
      <c r="EMM1" s="208"/>
      <c r="EMN1" s="208"/>
      <c r="EMO1" s="208"/>
      <c r="EMP1" s="208"/>
      <c r="EMQ1" s="208"/>
      <c r="EMR1" s="208"/>
      <c r="EMS1" s="208"/>
      <c r="EMT1" s="208"/>
      <c r="EMU1" s="208"/>
      <c r="EMV1" s="208"/>
      <c r="EMW1" s="208"/>
      <c r="EMX1" s="208"/>
      <c r="EMY1" s="208"/>
      <c r="EMZ1" s="208"/>
      <c r="ENA1" s="208"/>
      <c r="ENB1" s="208"/>
      <c r="ENC1" s="208"/>
      <c r="END1" s="208"/>
      <c r="ENE1" s="208"/>
      <c r="ENF1" s="208"/>
      <c r="ENG1" s="208"/>
      <c r="ENH1" s="208"/>
      <c r="ENI1" s="208"/>
      <c r="ENJ1" s="208"/>
      <c r="ENK1" s="208"/>
      <c r="ENL1" s="208"/>
      <c r="ENM1" s="208"/>
      <c r="ENN1" s="208"/>
      <c r="ENO1" s="208"/>
      <c r="ENP1" s="208"/>
      <c r="ENQ1" s="208"/>
      <c r="ENR1" s="208"/>
      <c r="ENS1" s="208"/>
      <c r="ENT1" s="208"/>
      <c r="ENU1" s="208"/>
      <c r="ENV1" s="208"/>
      <c r="ENW1" s="208"/>
      <c r="ENX1" s="208"/>
      <c r="ENY1" s="208"/>
      <c r="ENZ1" s="208"/>
      <c r="EOA1" s="208"/>
      <c r="EOB1" s="208"/>
      <c r="EOC1" s="208"/>
      <c r="EOD1" s="208"/>
      <c r="EOE1" s="208"/>
      <c r="EOF1" s="208"/>
      <c r="EOG1" s="208"/>
      <c r="EOH1" s="208"/>
      <c r="EOI1" s="208"/>
      <c r="EOJ1" s="208"/>
      <c r="EOK1" s="208"/>
      <c r="EOL1" s="208"/>
      <c r="EOM1" s="208"/>
      <c r="EON1" s="208"/>
      <c r="EOO1" s="208"/>
      <c r="EOP1" s="208"/>
      <c r="EOQ1" s="208"/>
      <c r="EOR1" s="208"/>
      <c r="EOS1" s="208"/>
      <c r="EOT1" s="208"/>
      <c r="EOU1" s="208"/>
      <c r="EOV1" s="208"/>
      <c r="EOW1" s="208"/>
      <c r="EOX1" s="208"/>
      <c r="EOY1" s="208"/>
      <c r="EOZ1" s="208"/>
      <c r="EPA1" s="208"/>
      <c r="EPB1" s="208"/>
      <c r="EPC1" s="208"/>
      <c r="EPD1" s="208"/>
      <c r="EPE1" s="208"/>
      <c r="EPF1" s="208"/>
      <c r="EPG1" s="208"/>
      <c r="EPH1" s="208"/>
      <c r="EPI1" s="208"/>
      <c r="EPJ1" s="208"/>
      <c r="EPK1" s="208"/>
      <c r="EPL1" s="208"/>
      <c r="EPM1" s="208"/>
      <c r="EPN1" s="208"/>
      <c r="EPO1" s="208"/>
      <c r="EPP1" s="208"/>
      <c r="EPQ1" s="208"/>
      <c r="EPR1" s="208"/>
      <c r="EPS1" s="208"/>
      <c r="EPT1" s="208"/>
      <c r="EPU1" s="208"/>
      <c r="EPV1" s="208"/>
      <c r="EPW1" s="208"/>
      <c r="EPX1" s="208"/>
      <c r="EPY1" s="208"/>
      <c r="EPZ1" s="208"/>
      <c r="EQA1" s="208"/>
      <c r="EQB1" s="208"/>
      <c r="EQC1" s="208"/>
      <c r="EQD1" s="208"/>
      <c r="EQE1" s="208"/>
      <c r="EQF1" s="208"/>
      <c r="EQG1" s="208"/>
      <c r="EQH1" s="208"/>
      <c r="EQI1" s="208"/>
      <c r="EQJ1" s="208"/>
      <c r="EQK1" s="208"/>
      <c r="EQL1" s="208"/>
      <c r="EQM1" s="208"/>
      <c r="EQN1" s="208"/>
      <c r="EQO1" s="208"/>
      <c r="EQP1" s="208"/>
      <c r="EQQ1" s="208"/>
      <c r="EQR1" s="208"/>
      <c r="EQS1" s="208"/>
      <c r="EQT1" s="208"/>
      <c r="EQU1" s="208"/>
      <c r="EQV1" s="208"/>
      <c r="EQW1" s="208"/>
      <c r="EQX1" s="208"/>
      <c r="EQY1" s="208"/>
      <c r="EQZ1" s="208"/>
      <c r="ERA1" s="208"/>
      <c r="ERB1" s="208"/>
      <c r="ERC1" s="208"/>
      <c r="ERD1" s="208"/>
      <c r="ERE1" s="208"/>
      <c r="ERF1" s="208"/>
      <c r="ERG1" s="208"/>
      <c r="ERH1" s="208"/>
      <c r="ERI1" s="208"/>
      <c r="ERJ1" s="208"/>
      <c r="ERK1" s="208"/>
      <c r="ERL1" s="208"/>
      <c r="ERM1" s="208"/>
      <c r="ERN1" s="208"/>
      <c r="ERO1" s="208"/>
      <c r="ERP1" s="208"/>
      <c r="ERQ1" s="208"/>
      <c r="ERR1" s="208"/>
      <c r="ERS1" s="208"/>
      <c r="ERT1" s="208"/>
      <c r="ERU1" s="208"/>
      <c r="ERV1" s="208"/>
      <c r="ERW1" s="208"/>
      <c r="ERX1" s="208"/>
      <c r="ERY1" s="208"/>
      <c r="ERZ1" s="208"/>
      <c r="ESA1" s="208"/>
      <c r="ESB1" s="208"/>
      <c r="ESC1" s="208"/>
      <c r="ESD1" s="208"/>
      <c r="ESE1" s="208"/>
      <c r="ESF1" s="208"/>
      <c r="ESG1" s="208"/>
      <c r="ESH1" s="208"/>
      <c r="ESI1" s="208"/>
      <c r="ESJ1" s="208"/>
      <c r="ESK1" s="208"/>
      <c r="ESL1" s="208"/>
      <c r="ESM1" s="208"/>
      <c r="ESN1" s="208"/>
      <c r="ESO1" s="208"/>
      <c r="ESP1" s="208"/>
      <c r="ESQ1" s="208"/>
      <c r="ESR1" s="208"/>
      <c r="ESS1" s="208"/>
      <c r="EST1" s="208"/>
      <c r="ESU1" s="208"/>
      <c r="ESV1" s="208"/>
      <c r="ESW1" s="208"/>
      <c r="ESX1" s="208"/>
      <c r="ESY1" s="208"/>
      <c r="ESZ1" s="208"/>
      <c r="ETA1" s="208"/>
      <c r="ETB1" s="208"/>
      <c r="ETC1" s="208"/>
      <c r="ETD1" s="208"/>
      <c r="ETE1" s="208"/>
      <c r="ETF1" s="208"/>
      <c r="ETG1" s="208"/>
      <c r="ETH1" s="208"/>
      <c r="ETI1" s="208"/>
      <c r="ETJ1" s="208"/>
      <c r="ETK1" s="208"/>
      <c r="ETL1" s="208"/>
      <c r="ETM1" s="208"/>
      <c r="ETN1" s="208"/>
      <c r="ETO1" s="208"/>
      <c r="ETP1" s="208"/>
      <c r="ETQ1" s="208"/>
      <c r="ETR1" s="208"/>
      <c r="ETS1" s="208"/>
      <c r="ETT1" s="208"/>
      <c r="ETU1" s="208"/>
      <c r="ETV1" s="208"/>
      <c r="ETW1" s="208"/>
      <c r="ETX1" s="208"/>
      <c r="ETY1" s="208"/>
      <c r="ETZ1" s="208"/>
      <c r="EUA1" s="208"/>
      <c r="EUB1" s="208"/>
      <c r="EUC1" s="208"/>
      <c r="EUD1" s="208"/>
      <c r="EUE1" s="208"/>
      <c r="EUF1" s="208"/>
      <c r="EUG1" s="208"/>
      <c r="EUH1" s="208"/>
      <c r="EUI1" s="208"/>
      <c r="EUJ1" s="208"/>
      <c r="EUK1" s="208"/>
      <c r="EUL1" s="208"/>
      <c r="EUM1" s="208"/>
      <c r="EUN1" s="208"/>
      <c r="EUO1" s="208"/>
      <c r="EUP1" s="208"/>
      <c r="EUQ1" s="208"/>
      <c r="EUR1" s="208"/>
      <c r="EUS1" s="208"/>
      <c r="EUT1" s="208"/>
      <c r="EUU1" s="208"/>
      <c r="EUV1" s="208"/>
      <c r="EUW1" s="208"/>
      <c r="EUX1" s="208"/>
      <c r="EUY1" s="208"/>
      <c r="EUZ1" s="208"/>
      <c r="EVA1" s="208"/>
      <c r="EVB1" s="208"/>
      <c r="EVC1" s="208"/>
      <c r="EVD1" s="208"/>
      <c r="EVE1" s="208"/>
      <c r="EVF1" s="208"/>
      <c r="EVG1" s="208"/>
      <c r="EVH1" s="208"/>
      <c r="EVI1" s="208"/>
      <c r="EVJ1" s="208"/>
      <c r="EVK1" s="208"/>
      <c r="EVL1" s="208"/>
      <c r="EVM1" s="208"/>
      <c r="EVN1" s="208"/>
      <c r="EVO1" s="208"/>
      <c r="EVP1" s="208"/>
      <c r="EVQ1" s="208"/>
      <c r="EVR1" s="208"/>
      <c r="EVS1" s="208"/>
      <c r="EVT1" s="208"/>
      <c r="EVU1" s="208"/>
      <c r="EVV1" s="208"/>
      <c r="EVW1" s="208"/>
      <c r="EVX1" s="208"/>
      <c r="EVY1" s="208"/>
      <c r="EVZ1" s="208"/>
      <c r="EWA1" s="208"/>
      <c r="EWB1" s="208"/>
      <c r="EWC1" s="208"/>
      <c r="EWD1" s="208"/>
      <c r="EWE1" s="208"/>
      <c r="EWF1" s="208"/>
      <c r="EWG1" s="208"/>
      <c r="EWH1" s="208"/>
      <c r="EWI1" s="208"/>
      <c r="EWJ1" s="208"/>
      <c r="EWK1" s="208"/>
      <c r="EWL1" s="208"/>
      <c r="EWM1" s="208"/>
      <c r="EWN1" s="208"/>
      <c r="EWO1" s="208"/>
      <c r="EWP1" s="208"/>
      <c r="EWQ1" s="208"/>
      <c r="EWR1" s="208"/>
      <c r="EWS1" s="208"/>
      <c r="EWT1" s="208"/>
      <c r="EWU1" s="208"/>
      <c r="EWV1" s="208"/>
      <c r="EWW1" s="208"/>
      <c r="EWX1" s="208"/>
      <c r="EWY1" s="208"/>
      <c r="EWZ1" s="208"/>
      <c r="EXA1" s="208"/>
      <c r="EXB1" s="208"/>
      <c r="EXC1" s="208"/>
      <c r="EXD1" s="208"/>
      <c r="EXE1" s="208"/>
      <c r="EXF1" s="208"/>
      <c r="EXG1" s="208"/>
      <c r="EXH1" s="208"/>
      <c r="EXI1" s="208"/>
      <c r="EXJ1" s="208"/>
      <c r="EXK1" s="208"/>
      <c r="EXL1" s="208"/>
      <c r="EXM1" s="208"/>
      <c r="EXN1" s="208"/>
      <c r="EXO1" s="208"/>
      <c r="EXP1" s="208"/>
      <c r="EXQ1" s="208"/>
      <c r="EXR1" s="208"/>
      <c r="EXS1" s="208"/>
      <c r="EXT1" s="208"/>
      <c r="EXU1" s="208"/>
      <c r="EXV1" s="208"/>
      <c r="EXW1" s="208"/>
      <c r="EXX1" s="208"/>
      <c r="EXY1" s="208"/>
      <c r="EXZ1" s="208"/>
      <c r="EYA1" s="208"/>
      <c r="EYB1" s="208"/>
      <c r="EYC1" s="208"/>
      <c r="EYD1" s="208"/>
      <c r="EYE1" s="208"/>
      <c r="EYF1" s="208"/>
      <c r="EYG1" s="208"/>
      <c r="EYH1" s="208"/>
      <c r="EYI1" s="208"/>
      <c r="EYJ1" s="208"/>
      <c r="EYK1" s="208"/>
      <c r="EYL1" s="208"/>
      <c r="EYM1" s="208"/>
      <c r="EYN1" s="208"/>
      <c r="EYO1" s="208"/>
      <c r="EYP1" s="208"/>
      <c r="EYQ1" s="208"/>
      <c r="EYR1" s="208"/>
      <c r="EYS1" s="208"/>
      <c r="EYT1" s="208"/>
      <c r="EYU1" s="208"/>
      <c r="EYV1" s="208"/>
      <c r="EYW1" s="208"/>
      <c r="EYX1" s="208"/>
      <c r="EYY1" s="208"/>
      <c r="EYZ1" s="208"/>
      <c r="EZA1" s="208"/>
      <c r="EZB1" s="208"/>
      <c r="EZC1" s="208"/>
      <c r="EZD1" s="208"/>
      <c r="EZE1" s="208"/>
      <c r="EZF1" s="208"/>
      <c r="EZG1" s="208"/>
      <c r="EZH1" s="208"/>
      <c r="EZI1" s="208"/>
      <c r="EZJ1" s="208"/>
      <c r="EZK1" s="208"/>
      <c r="EZL1" s="208"/>
      <c r="EZM1" s="208"/>
      <c r="EZN1" s="208"/>
      <c r="EZO1" s="208"/>
      <c r="EZP1" s="208"/>
      <c r="EZQ1" s="208"/>
      <c r="EZR1" s="208"/>
      <c r="EZS1" s="208"/>
      <c r="EZT1" s="208"/>
      <c r="EZU1" s="208"/>
      <c r="EZV1" s="208"/>
      <c r="EZW1" s="208"/>
      <c r="EZX1" s="208"/>
      <c r="EZY1" s="208"/>
      <c r="EZZ1" s="208"/>
      <c r="FAA1" s="208"/>
      <c r="FAB1" s="208"/>
      <c r="FAC1" s="208"/>
      <c r="FAD1" s="208"/>
      <c r="FAE1" s="208"/>
      <c r="FAF1" s="208"/>
      <c r="FAG1" s="208"/>
      <c r="FAH1" s="208"/>
      <c r="FAI1" s="208"/>
      <c r="FAJ1" s="208"/>
      <c r="FAK1" s="208"/>
      <c r="FAL1" s="208"/>
      <c r="FAM1" s="208"/>
      <c r="FAN1" s="208"/>
      <c r="FAO1" s="208"/>
      <c r="FAP1" s="208"/>
      <c r="FAQ1" s="208"/>
      <c r="FAR1" s="208"/>
      <c r="FAS1" s="208"/>
      <c r="FAT1" s="208"/>
      <c r="FAU1" s="208"/>
      <c r="FAV1" s="208"/>
      <c r="FAW1" s="208"/>
      <c r="FAX1" s="208"/>
      <c r="FAY1" s="208"/>
      <c r="FAZ1" s="208"/>
      <c r="FBA1" s="208"/>
      <c r="FBB1" s="208"/>
      <c r="FBC1" s="208"/>
      <c r="FBD1" s="208"/>
      <c r="FBE1" s="208"/>
      <c r="FBF1" s="208"/>
      <c r="FBG1" s="208"/>
      <c r="FBH1" s="208"/>
      <c r="FBI1" s="208"/>
      <c r="FBJ1" s="208"/>
      <c r="FBK1" s="208"/>
      <c r="FBL1" s="208"/>
      <c r="FBM1" s="208"/>
      <c r="FBN1" s="208"/>
      <c r="FBO1" s="208"/>
      <c r="FBP1" s="208"/>
      <c r="FBQ1" s="208"/>
      <c r="FBR1" s="208"/>
      <c r="FBS1" s="208"/>
      <c r="FBT1" s="208"/>
      <c r="FBU1" s="208"/>
      <c r="FBV1" s="208"/>
      <c r="FBW1" s="208"/>
      <c r="FBX1" s="208"/>
      <c r="FBY1" s="208"/>
      <c r="FBZ1" s="208"/>
      <c r="FCA1" s="208"/>
      <c r="FCB1" s="208"/>
      <c r="FCC1" s="208"/>
      <c r="FCD1" s="208"/>
      <c r="FCE1" s="208"/>
      <c r="FCF1" s="208"/>
      <c r="FCG1" s="208"/>
      <c r="FCH1" s="208"/>
      <c r="FCI1" s="208"/>
      <c r="FCJ1" s="208"/>
      <c r="FCK1" s="208"/>
      <c r="FCL1" s="208"/>
      <c r="FCM1" s="208"/>
      <c r="FCN1" s="208"/>
      <c r="FCO1" s="208"/>
      <c r="FCP1" s="208"/>
      <c r="FCQ1" s="208"/>
      <c r="FCR1" s="208"/>
      <c r="FCS1" s="208"/>
      <c r="FCT1" s="208"/>
      <c r="FCU1" s="208"/>
      <c r="FCV1" s="208"/>
      <c r="FCW1" s="208"/>
      <c r="FCX1" s="208"/>
      <c r="FCY1" s="208"/>
      <c r="FCZ1" s="208"/>
      <c r="FDA1" s="208"/>
      <c r="FDB1" s="208"/>
      <c r="FDC1" s="208"/>
      <c r="FDD1" s="208"/>
      <c r="FDE1" s="208"/>
      <c r="FDF1" s="208"/>
      <c r="FDG1" s="208"/>
      <c r="FDH1" s="208"/>
      <c r="FDI1" s="208"/>
      <c r="FDJ1" s="208"/>
      <c r="FDK1" s="208"/>
      <c r="FDL1" s="208"/>
      <c r="FDM1" s="208"/>
      <c r="FDN1" s="208"/>
      <c r="FDO1" s="208"/>
      <c r="FDP1" s="208"/>
      <c r="FDQ1" s="208"/>
      <c r="FDR1" s="208"/>
      <c r="FDS1" s="208"/>
      <c r="FDT1" s="208"/>
      <c r="FDU1" s="208"/>
      <c r="FDV1" s="208"/>
      <c r="FDW1" s="208"/>
      <c r="FDX1" s="208"/>
      <c r="FDY1" s="208"/>
      <c r="FDZ1" s="208"/>
      <c r="FEA1" s="208"/>
      <c r="FEB1" s="208"/>
      <c r="FEC1" s="208"/>
      <c r="FED1" s="208"/>
      <c r="FEE1" s="208"/>
      <c r="FEF1" s="208"/>
      <c r="FEG1" s="208"/>
      <c r="FEH1" s="208"/>
      <c r="FEI1" s="208"/>
      <c r="FEJ1" s="208"/>
      <c r="FEK1" s="208"/>
      <c r="FEL1" s="208"/>
      <c r="FEM1" s="208"/>
      <c r="FEN1" s="208"/>
      <c r="FEO1" s="208"/>
      <c r="FEP1" s="208"/>
      <c r="FEQ1" s="208"/>
      <c r="FER1" s="208"/>
      <c r="FES1" s="208"/>
      <c r="FET1" s="208"/>
      <c r="FEU1" s="208"/>
      <c r="FEV1" s="208"/>
      <c r="FEW1" s="208"/>
      <c r="FEX1" s="208"/>
      <c r="FEY1" s="208"/>
      <c r="FEZ1" s="208"/>
      <c r="FFA1" s="208"/>
      <c r="FFB1" s="208"/>
      <c r="FFC1" s="208"/>
      <c r="FFD1" s="208"/>
      <c r="FFE1" s="208"/>
      <c r="FFF1" s="208"/>
      <c r="FFG1" s="208"/>
      <c r="FFH1" s="208"/>
      <c r="FFI1" s="208"/>
      <c r="FFJ1" s="208"/>
      <c r="FFK1" s="208"/>
      <c r="FFL1" s="208"/>
      <c r="FFM1" s="208"/>
      <c r="FFN1" s="208"/>
      <c r="FFO1" s="208"/>
      <c r="FFP1" s="208"/>
      <c r="FFQ1" s="208"/>
      <c r="FFR1" s="208"/>
      <c r="FFS1" s="208"/>
      <c r="FFT1" s="208"/>
      <c r="FFU1" s="208"/>
      <c r="FFV1" s="208"/>
      <c r="FFW1" s="208"/>
      <c r="FFX1" s="208"/>
      <c r="FFY1" s="208"/>
      <c r="FFZ1" s="208"/>
      <c r="FGA1" s="208"/>
      <c r="FGB1" s="208"/>
      <c r="FGC1" s="208"/>
      <c r="FGD1" s="208"/>
      <c r="FGE1" s="208"/>
      <c r="FGF1" s="208"/>
      <c r="FGG1" s="208"/>
      <c r="FGH1" s="208"/>
      <c r="FGI1" s="208"/>
      <c r="FGJ1" s="208"/>
      <c r="FGK1" s="208"/>
      <c r="FGL1" s="208"/>
      <c r="FGM1" s="208"/>
      <c r="FGN1" s="208"/>
      <c r="FGO1" s="208"/>
      <c r="FGP1" s="208"/>
      <c r="FGQ1" s="208"/>
      <c r="FGR1" s="208"/>
      <c r="FGS1" s="208"/>
      <c r="FGT1" s="208"/>
      <c r="FGU1" s="208"/>
      <c r="FGV1" s="208"/>
      <c r="FGW1" s="208"/>
      <c r="FGX1" s="208"/>
      <c r="FGY1" s="208"/>
      <c r="FGZ1" s="208"/>
      <c r="FHA1" s="208"/>
      <c r="FHB1" s="208"/>
      <c r="FHC1" s="208"/>
      <c r="FHD1" s="208"/>
      <c r="FHE1" s="208"/>
      <c r="FHF1" s="208"/>
      <c r="FHG1" s="208"/>
      <c r="FHH1" s="208"/>
      <c r="FHI1" s="208"/>
      <c r="FHJ1" s="208"/>
      <c r="FHK1" s="208"/>
      <c r="FHL1" s="208"/>
      <c r="FHM1" s="208"/>
      <c r="FHN1" s="208"/>
      <c r="FHO1" s="208"/>
      <c r="FHP1" s="208"/>
      <c r="FHQ1" s="208"/>
      <c r="FHR1" s="208"/>
      <c r="FHS1" s="208"/>
      <c r="FHT1" s="208"/>
      <c r="FHU1" s="208"/>
      <c r="FHV1" s="208"/>
      <c r="FHW1" s="208"/>
      <c r="FHX1" s="208"/>
      <c r="FHY1" s="208"/>
      <c r="FHZ1" s="208"/>
      <c r="FIA1" s="208"/>
      <c r="FIB1" s="208"/>
      <c r="FIC1" s="208"/>
      <c r="FID1" s="208"/>
      <c r="FIE1" s="208"/>
      <c r="FIF1" s="208"/>
      <c r="FIG1" s="208"/>
      <c r="FIH1" s="208"/>
      <c r="FII1" s="208"/>
      <c r="FIJ1" s="208"/>
      <c r="FIK1" s="208"/>
      <c r="FIL1" s="208"/>
      <c r="FIM1" s="208"/>
      <c r="FIN1" s="208"/>
      <c r="FIO1" s="208"/>
      <c r="FIP1" s="208"/>
      <c r="FIQ1" s="208"/>
      <c r="FIR1" s="208"/>
      <c r="FIS1" s="208"/>
      <c r="FIT1" s="208"/>
      <c r="FIU1" s="208"/>
      <c r="FIV1" s="208"/>
      <c r="FIW1" s="208"/>
      <c r="FIX1" s="208"/>
      <c r="FIY1" s="208"/>
      <c r="FIZ1" s="208"/>
      <c r="FJA1" s="208"/>
      <c r="FJB1" s="208"/>
      <c r="FJC1" s="208"/>
      <c r="FJD1" s="208"/>
      <c r="FJE1" s="208"/>
      <c r="FJF1" s="208"/>
      <c r="FJG1" s="208"/>
      <c r="FJH1" s="208"/>
      <c r="FJI1" s="208"/>
      <c r="FJJ1" s="208"/>
      <c r="FJK1" s="208"/>
      <c r="FJL1" s="208"/>
      <c r="FJM1" s="208"/>
      <c r="FJN1" s="208"/>
      <c r="FJO1" s="208"/>
      <c r="FJP1" s="208"/>
      <c r="FJQ1" s="208"/>
      <c r="FJR1" s="208"/>
      <c r="FJS1" s="208"/>
      <c r="FJT1" s="208"/>
      <c r="FJU1" s="208"/>
      <c r="FJV1" s="208"/>
      <c r="FJW1" s="208"/>
      <c r="FJX1" s="208"/>
      <c r="FJY1" s="208"/>
      <c r="FJZ1" s="208"/>
      <c r="FKA1" s="208"/>
      <c r="FKB1" s="208"/>
      <c r="FKC1" s="208"/>
      <c r="FKD1" s="208"/>
      <c r="FKE1" s="208"/>
      <c r="FKF1" s="208"/>
      <c r="FKG1" s="208"/>
      <c r="FKH1" s="208"/>
      <c r="FKI1" s="208"/>
      <c r="FKJ1" s="208"/>
      <c r="FKK1" s="208"/>
      <c r="FKL1" s="208"/>
      <c r="FKM1" s="208"/>
      <c r="FKN1" s="208"/>
      <c r="FKO1" s="208"/>
      <c r="FKP1" s="208"/>
      <c r="FKQ1" s="208"/>
      <c r="FKR1" s="208"/>
      <c r="FKS1" s="208"/>
      <c r="FKT1" s="208"/>
      <c r="FKU1" s="208"/>
      <c r="FKV1" s="208"/>
      <c r="FKW1" s="208"/>
      <c r="FKX1" s="208"/>
      <c r="FKY1" s="208"/>
      <c r="FKZ1" s="208"/>
      <c r="FLA1" s="208"/>
      <c r="FLB1" s="208"/>
      <c r="FLC1" s="208"/>
      <c r="FLD1" s="208"/>
      <c r="FLE1" s="208"/>
      <c r="FLF1" s="208"/>
      <c r="FLG1" s="208"/>
      <c r="FLH1" s="208"/>
      <c r="FLI1" s="208"/>
      <c r="FLJ1" s="208"/>
      <c r="FLK1" s="208"/>
      <c r="FLL1" s="208"/>
      <c r="FLM1" s="208"/>
      <c r="FLN1" s="208"/>
      <c r="FLO1" s="208"/>
      <c r="FLP1" s="208"/>
      <c r="FLQ1" s="208"/>
      <c r="FLR1" s="208"/>
      <c r="FLS1" s="208"/>
      <c r="FLT1" s="208"/>
      <c r="FLU1" s="208"/>
      <c r="FLV1" s="208"/>
      <c r="FLW1" s="208"/>
      <c r="FLX1" s="208"/>
      <c r="FLY1" s="208"/>
      <c r="FLZ1" s="208"/>
      <c r="FMA1" s="208"/>
      <c r="FMB1" s="208"/>
      <c r="FMC1" s="208"/>
      <c r="FMD1" s="208"/>
      <c r="FME1" s="208"/>
      <c r="FMF1" s="208"/>
      <c r="FMG1" s="208"/>
      <c r="FMH1" s="208"/>
      <c r="FMI1" s="208"/>
      <c r="FMJ1" s="208"/>
      <c r="FMK1" s="208"/>
      <c r="FML1" s="208"/>
      <c r="FMM1" s="208"/>
      <c r="FMN1" s="208"/>
      <c r="FMO1" s="208"/>
      <c r="FMP1" s="208"/>
      <c r="FMQ1" s="208"/>
      <c r="FMR1" s="208"/>
      <c r="FMS1" s="208"/>
      <c r="FMT1" s="208"/>
      <c r="FMU1" s="208"/>
      <c r="FMV1" s="208"/>
      <c r="FMW1" s="208"/>
      <c r="FMX1" s="208"/>
      <c r="FMY1" s="208"/>
      <c r="FMZ1" s="208"/>
      <c r="FNA1" s="208"/>
      <c r="FNB1" s="208"/>
      <c r="FNC1" s="208"/>
      <c r="FND1" s="208"/>
      <c r="FNE1" s="208"/>
      <c r="FNF1" s="208"/>
      <c r="FNG1" s="208"/>
      <c r="FNH1" s="208"/>
      <c r="FNI1" s="208"/>
      <c r="FNJ1" s="208"/>
      <c r="FNK1" s="208"/>
      <c r="FNL1" s="208"/>
      <c r="FNM1" s="208"/>
      <c r="FNN1" s="208"/>
      <c r="FNO1" s="208"/>
      <c r="FNP1" s="208"/>
      <c r="FNQ1" s="208"/>
      <c r="FNR1" s="208"/>
      <c r="FNS1" s="208"/>
      <c r="FNT1" s="208"/>
      <c r="FNU1" s="208"/>
      <c r="FNV1" s="208"/>
      <c r="FNW1" s="208"/>
      <c r="FNX1" s="208"/>
      <c r="FNY1" s="208"/>
      <c r="FNZ1" s="208"/>
      <c r="FOA1" s="208"/>
      <c r="FOB1" s="208"/>
      <c r="FOC1" s="208"/>
      <c r="FOD1" s="208"/>
      <c r="FOE1" s="208"/>
      <c r="FOF1" s="208"/>
      <c r="FOG1" s="208"/>
      <c r="FOH1" s="208"/>
      <c r="FOI1" s="208"/>
      <c r="FOJ1" s="208"/>
      <c r="FOK1" s="208"/>
      <c r="FOL1" s="208"/>
      <c r="FOM1" s="208"/>
      <c r="FON1" s="208"/>
      <c r="FOO1" s="208"/>
      <c r="FOP1" s="208"/>
      <c r="FOQ1" s="208"/>
      <c r="FOR1" s="208"/>
      <c r="FOS1" s="208"/>
      <c r="FOT1" s="208"/>
      <c r="FOU1" s="208"/>
      <c r="FOV1" s="208"/>
      <c r="FOW1" s="208"/>
      <c r="FOX1" s="208"/>
      <c r="FOY1" s="208"/>
      <c r="FOZ1" s="208"/>
      <c r="FPA1" s="208"/>
      <c r="FPB1" s="208"/>
      <c r="FPC1" s="208"/>
      <c r="FPD1" s="208"/>
      <c r="FPE1" s="208"/>
      <c r="FPF1" s="208"/>
      <c r="FPG1" s="208"/>
      <c r="FPH1" s="208"/>
      <c r="FPI1" s="208"/>
      <c r="FPJ1" s="208"/>
      <c r="FPK1" s="208"/>
      <c r="FPL1" s="208"/>
      <c r="FPM1" s="208"/>
      <c r="FPN1" s="208"/>
      <c r="FPO1" s="208"/>
      <c r="FPP1" s="208"/>
      <c r="FPQ1" s="208"/>
      <c r="FPR1" s="208"/>
      <c r="FPS1" s="208"/>
      <c r="FPT1" s="208"/>
      <c r="FPU1" s="208"/>
      <c r="FPV1" s="208"/>
      <c r="FPW1" s="208"/>
      <c r="FPX1" s="208"/>
      <c r="FPY1" s="208"/>
      <c r="FPZ1" s="208"/>
      <c r="FQA1" s="208"/>
      <c r="FQB1" s="208"/>
      <c r="FQC1" s="208"/>
      <c r="FQD1" s="208"/>
      <c r="FQE1" s="208"/>
      <c r="FQF1" s="208"/>
      <c r="FQG1" s="208"/>
      <c r="FQH1" s="208"/>
      <c r="FQI1" s="208"/>
      <c r="FQJ1" s="208"/>
      <c r="FQK1" s="208"/>
      <c r="FQL1" s="208"/>
      <c r="FQM1" s="208"/>
      <c r="FQN1" s="208"/>
      <c r="FQO1" s="208"/>
      <c r="FQP1" s="208"/>
      <c r="FQQ1" s="208"/>
      <c r="FQR1" s="208"/>
      <c r="FQS1" s="208"/>
      <c r="FQT1" s="208"/>
      <c r="FQU1" s="208"/>
      <c r="FQV1" s="208"/>
      <c r="FQW1" s="208"/>
      <c r="FQX1" s="208"/>
      <c r="FQY1" s="208"/>
      <c r="FQZ1" s="208"/>
      <c r="FRA1" s="208"/>
      <c r="FRB1" s="208"/>
      <c r="FRC1" s="208"/>
      <c r="FRD1" s="208"/>
      <c r="FRE1" s="208"/>
      <c r="FRF1" s="208"/>
      <c r="FRG1" s="208"/>
      <c r="FRH1" s="208"/>
      <c r="FRI1" s="208"/>
      <c r="FRJ1" s="208"/>
      <c r="FRK1" s="208"/>
      <c r="FRL1" s="208"/>
      <c r="FRM1" s="208"/>
      <c r="FRN1" s="208"/>
      <c r="FRO1" s="208"/>
      <c r="FRP1" s="208"/>
      <c r="FRQ1" s="208"/>
      <c r="FRR1" s="208"/>
      <c r="FRS1" s="208"/>
      <c r="FRT1" s="208"/>
      <c r="FRU1" s="208"/>
      <c r="FRV1" s="208"/>
      <c r="FRW1" s="208"/>
      <c r="FRX1" s="208"/>
      <c r="FRY1" s="208"/>
      <c r="FRZ1" s="208"/>
      <c r="FSA1" s="208"/>
      <c r="FSB1" s="208"/>
      <c r="FSC1" s="208"/>
      <c r="FSD1" s="208"/>
      <c r="FSE1" s="208"/>
      <c r="FSF1" s="208"/>
      <c r="FSG1" s="208"/>
      <c r="FSH1" s="208"/>
      <c r="FSI1" s="208"/>
      <c r="FSJ1" s="208"/>
      <c r="FSK1" s="208"/>
      <c r="FSL1" s="208"/>
      <c r="FSM1" s="208"/>
      <c r="FSN1" s="208"/>
      <c r="FSO1" s="208"/>
      <c r="FSP1" s="208"/>
      <c r="FSQ1" s="208"/>
      <c r="FSR1" s="208"/>
      <c r="FSS1" s="208"/>
      <c r="FST1" s="208"/>
      <c r="FSU1" s="208"/>
      <c r="FSV1" s="208"/>
      <c r="FSW1" s="208"/>
      <c r="FSX1" s="208"/>
      <c r="FSY1" s="208"/>
      <c r="FSZ1" s="208"/>
      <c r="FTA1" s="208"/>
      <c r="FTB1" s="208"/>
      <c r="FTC1" s="208"/>
      <c r="FTD1" s="208"/>
      <c r="FTE1" s="208"/>
      <c r="FTF1" s="208"/>
      <c r="FTG1" s="208"/>
      <c r="FTH1" s="208"/>
      <c r="FTI1" s="208"/>
      <c r="FTJ1" s="208"/>
      <c r="FTK1" s="208"/>
      <c r="FTL1" s="208"/>
      <c r="FTM1" s="208"/>
      <c r="FTN1" s="208"/>
      <c r="FTO1" s="208"/>
      <c r="FTP1" s="208"/>
      <c r="FTQ1" s="208"/>
      <c r="FTR1" s="208"/>
      <c r="FTS1" s="208"/>
      <c r="FTT1" s="208"/>
      <c r="FTU1" s="208"/>
      <c r="FTV1" s="208"/>
      <c r="FTW1" s="208"/>
      <c r="FTX1" s="208"/>
      <c r="FTY1" s="208"/>
      <c r="FTZ1" s="208"/>
      <c r="FUA1" s="208"/>
      <c r="FUB1" s="208"/>
      <c r="FUC1" s="208"/>
      <c r="FUD1" s="208"/>
      <c r="FUE1" s="208"/>
      <c r="FUF1" s="208"/>
      <c r="FUG1" s="208"/>
      <c r="FUH1" s="208"/>
      <c r="FUI1" s="208"/>
      <c r="FUJ1" s="208"/>
      <c r="FUK1" s="208"/>
      <c r="FUL1" s="208"/>
      <c r="FUM1" s="208"/>
      <c r="FUN1" s="208"/>
      <c r="FUO1" s="208"/>
      <c r="FUP1" s="208"/>
      <c r="FUQ1" s="208"/>
      <c r="FUR1" s="208"/>
      <c r="FUS1" s="208"/>
      <c r="FUT1" s="208"/>
      <c r="FUU1" s="208"/>
      <c r="FUV1" s="208"/>
      <c r="FUW1" s="208"/>
      <c r="FUX1" s="208"/>
      <c r="FUY1" s="208"/>
      <c r="FUZ1" s="208"/>
      <c r="FVA1" s="208"/>
      <c r="FVB1" s="208"/>
      <c r="FVC1" s="208"/>
      <c r="FVD1" s="208"/>
      <c r="FVE1" s="208"/>
      <c r="FVF1" s="208"/>
      <c r="FVG1" s="208"/>
      <c r="FVH1" s="208"/>
      <c r="FVI1" s="208"/>
      <c r="FVJ1" s="208"/>
      <c r="FVK1" s="208"/>
      <c r="FVL1" s="208"/>
      <c r="FVM1" s="208"/>
      <c r="FVN1" s="208"/>
      <c r="FVO1" s="208"/>
      <c r="FVP1" s="208"/>
      <c r="FVQ1" s="208"/>
      <c r="FVR1" s="208"/>
      <c r="FVS1" s="208"/>
      <c r="FVT1" s="208"/>
      <c r="FVU1" s="208"/>
      <c r="FVV1" s="208"/>
      <c r="FVW1" s="208"/>
      <c r="FVX1" s="208"/>
      <c r="FVY1" s="208"/>
      <c r="FVZ1" s="208"/>
      <c r="FWA1" s="208"/>
      <c r="FWB1" s="208"/>
      <c r="FWC1" s="208"/>
      <c r="FWD1" s="208"/>
      <c r="FWE1" s="208"/>
      <c r="FWF1" s="208"/>
      <c r="FWG1" s="208"/>
      <c r="FWH1" s="208"/>
      <c r="FWI1" s="208"/>
      <c r="FWJ1" s="208"/>
      <c r="FWK1" s="208"/>
      <c r="FWL1" s="208"/>
      <c r="FWM1" s="208"/>
      <c r="FWN1" s="208"/>
      <c r="FWO1" s="208"/>
      <c r="FWP1" s="208"/>
      <c r="FWQ1" s="208"/>
      <c r="FWR1" s="208"/>
      <c r="FWS1" s="208"/>
      <c r="FWT1" s="208"/>
      <c r="FWU1" s="208"/>
      <c r="FWV1" s="208"/>
      <c r="FWW1" s="208"/>
      <c r="FWX1" s="208"/>
      <c r="FWY1" s="208"/>
      <c r="FWZ1" s="208"/>
      <c r="FXA1" s="208"/>
      <c r="FXB1" s="208"/>
      <c r="FXC1" s="208"/>
      <c r="FXD1" s="208"/>
      <c r="FXE1" s="208"/>
      <c r="FXF1" s="208"/>
      <c r="FXG1" s="208"/>
      <c r="FXH1" s="208"/>
      <c r="FXI1" s="208"/>
      <c r="FXJ1" s="208"/>
      <c r="FXK1" s="208"/>
      <c r="FXL1" s="208"/>
      <c r="FXM1" s="208"/>
      <c r="FXN1" s="208"/>
      <c r="FXO1" s="208"/>
      <c r="FXP1" s="208"/>
      <c r="FXQ1" s="208"/>
      <c r="FXR1" s="208"/>
      <c r="FXS1" s="208"/>
      <c r="FXT1" s="208"/>
      <c r="FXU1" s="208"/>
      <c r="FXV1" s="208"/>
      <c r="FXW1" s="208"/>
      <c r="FXX1" s="208"/>
      <c r="FXY1" s="208"/>
      <c r="FXZ1" s="208"/>
      <c r="FYA1" s="208"/>
      <c r="FYB1" s="208"/>
      <c r="FYC1" s="208"/>
      <c r="FYD1" s="208"/>
      <c r="FYE1" s="208"/>
      <c r="FYF1" s="208"/>
      <c r="FYG1" s="208"/>
      <c r="FYH1" s="208"/>
      <c r="FYI1" s="208"/>
      <c r="FYJ1" s="208"/>
      <c r="FYK1" s="208"/>
      <c r="FYL1" s="208"/>
      <c r="FYM1" s="208"/>
      <c r="FYN1" s="208"/>
      <c r="FYO1" s="208"/>
      <c r="FYP1" s="208"/>
      <c r="FYQ1" s="208"/>
      <c r="FYR1" s="208"/>
      <c r="FYS1" s="208"/>
      <c r="FYT1" s="208"/>
      <c r="FYU1" s="208"/>
      <c r="FYV1" s="208"/>
      <c r="FYW1" s="208"/>
      <c r="FYX1" s="208"/>
      <c r="FYY1" s="208"/>
      <c r="FYZ1" s="208"/>
      <c r="FZA1" s="208"/>
      <c r="FZB1" s="208"/>
      <c r="FZC1" s="208"/>
      <c r="FZD1" s="208"/>
      <c r="FZE1" s="208"/>
      <c r="FZF1" s="208"/>
      <c r="FZG1" s="208"/>
      <c r="FZH1" s="208"/>
      <c r="FZI1" s="208"/>
      <c r="FZJ1" s="208"/>
      <c r="FZK1" s="208"/>
      <c r="FZL1" s="208"/>
      <c r="FZM1" s="208"/>
      <c r="FZN1" s="208"/>
      <c r="FZO1" s="208"/>
      <c r="FZP1" s="208"/>
      <c r="FZQ1" s="208"/>
      <c r="FZR1" s="208"/>
      <c r="FZS1" s="208"/>
      <c r="FZT1" s="208"/>
      <c r="FZU1" s="208"/>
      <c r="FZV1" s="208"/>
      <c r="FZW1" s="208"/>
      <c r="FZX1" s="208"/>
      <c r="FZY1" s="208"/>
      <c r="FZZ1" s="208"/>
      <c r="GAA1" s="208"/>
      <c r="GAB1" s="208"/>
      <c r="GAC1" s="208"/>
      <c r="GAD1" s="208"/>
      <c r="GAE1" s="208"/>
      <c r="GAF1" s="208"/>
      <c r="GAG1" s="208"/>
      <c r="GAH1" s="208"/>
      <c r="GAI1" s="208"/>
      <c r="GAJ1" s="208"/>
      <c r="GAK1" s="208"/>
      <c r="GAL1" s="208"/>
      <c r="GAM1" s="208"/>
      <c r="GAN1" s="208"/>
      <c r="GAO1" s="208"/>
      <c r="GAP1" s="208"/>
      <c r="GAQ1" s="208"/>
      <c r="GAR1" s="208"/>
      <c r="GAS1" s="208"/>
      <c r="GAT1" s="208"/>
      <c r="GAU1" s="208"/>
      <c r="GAV1" s="208"/>
      <c r="GAW1" s="208"/>
      <c r="GAX1" s="208"/>
      <c r="GAY1" s="208"/>
      <c r="GAZ1" s="208"/>
      <c r="GBA1" s="208"/>
      <c r="GBB1" s="208"/>
      <c r="GBC1" s="208"/>
      <c r="GBD1" s="208"/>
      <c r="GBE1" s="208"/>
      <c r="GBF1" s="208"/>
      <c r="GBG1" s="208"/>
      <c r="GBH1" s="208"/>
      <c r="GBI1" s="208"/>
      <c r="GBJ1" s="208"/>
      <c r="GBK1" s="208"/>
      <c r="GBL1" s="208"/>
      <c r="GBM1" s="208"/>
      <c r="GBN1" s="208"/>
      <c r="GBO1" s="208"/>
      <c r="GBP1" s="208"/>
      <c r="GBQ1" s="208"/>
      <c r="GBR1" s="208"/>
      <c r="GBS1" s="208"/>
      <c r="GBT1" s="208"/>
      <c r="GBU1" s="208"/>
      <c r="GBV1" s="208"/>
      <c r="GBW1" s="208"/>
      <c r="GBX1" s="208"/>
      <c r="GBY1" s="208"/>
      <c r="GBZ1" s="208"/>
      <c r="GCA1" s="208"/>
      <c r="GCB1" s="208"/>
      <c r="GCC1" s="208"/>
      <c r="GCD1" s="208"/>
      <c r="GCE1" s="208"/>
      <c r="GCF1" s="208"/>
      <c r="GCG1" s="208"/>
      <c r="GCH1" s="208"/>
      <c r="GCI1" s="208"/>
      <c r="GCJ1" s="208"/>
      <c r="GCK1" s="208"/>
      <c r="GCL1" s="208"/>
      <c r="GCM1" s="208"/>
      <c r="GCN1" s="208"/>
      <c r="GCO1" s="208"/>
      <c r="GCP1" s="208"/>
      <c r="GCQ1" s="208"/>
      <c r="GCR1" s="208"/>
      <c r="GCS1" s="208"/>
      <c r="GCT1" s="208"/>
      <c r="GCU1" s="208"/>
      <c r="GCV1" s="208"/>
      <c r="GCW1" s="208"/>
      <c r="GCX1" s="208"/>
      <c r="GCY1" s="208"/>
      <c r="GCZ1" s="208"/>
      <c r="GDA1" s="208"/>
      <c r="GDB1" s="208"/>
      <c r="GDC1" s="208"/>
      <c r="GDD1" s="208"/>
      <c r="GDE1" s="208"/>
      <c r="GDF1" s="208"/>
      <c r="GDG1" s="208"/>
      <c r="GDH1" s="208"/>
      <c r="GDI1" s="208"/>
      <c r="GDJ1" s="208"/>
      <c r="GDK1" s="208"/>
      <c r="GDL1" s="208"/>
      <c r="GDM1" s="208"/>
      <c r="GDN1" s="208"/>
      <c r="GDO1" s="208"/>
      <c r="GDP1" s="208"/>
      <c r="GDQ1" s="208"/>
      <c r="GDR1" s="208"/>
      <c r="GDS1" s="208"/>
      <c r="GDT1" s="208"/>
      <c r="GDU1" s="208"/>
      <c r="GDV1" s="208"/>
      <c r="GDW1" s="208"/>
      <c r="GDX1" s="208"/>
      <c r="GDY1" s="208"/>
      <c r="GDZ1" s="208"/>
      <c r="GEA1" s="208"/>
      <c r="GEB1" s="208"/>
      <c r="GEC1" s="208"/>
      <c r="GED1" s="208"/>
      <c r="GEE1" s="208"/>
      <c r="GEF1" s="208"/>
      <c r="GEG1" s="208"/>
      <c r="GEH1" s="208"/>
      <c r="GEI1" s="208"/>
      <c r="GEJ1" s="208"/>
      <c r="GEK1" s="208"/>
      <c r="GEL1" s="208"/>
      <c r="GEM1" s="208"/>
      <c r="GEN1" s="208"/>
      <c r="GEO1" s="208"/>
      <c r="GEP1" s="208"/>
      <c r="GEQ1" s="208"/>
      <c r="GER1" s="208"/>
      <c r="GES1" s="208"/>
      <c r="GET1" s="208"/>
      <c r="GEU1" s="208"/>
      <c r="GEV1" s="208"/>
      <c r="GEW1" s="208"/>
      <c r="GEX1" s="208"/>
      <c r="GEY1" s="208"/>
      <c r="GEZ1" s="208"/>
      <c r="GFA1" s="208"/>
      <c r="GFB1" s="208"/>
      <c r="GFC1" s="208"/>
      <c r="GFD1" s="208"/>
      <c r="GFE1" s="208"/>
      <c r="GFF1" s="208"/>
      <c r="GFG1" s="208"/>
      <c r="GFH1" s="208"/>
      <c r="GFI1" s="208"/>
      <c r="GFJ1" s="208"/>
      <c r="GFK1" s="208"/>
      <c r="GFL1" s="208"/>
      <c r="GFM1" s="208"/>
      <c r="GFN1" s="208"/>
      <c r="GFO1" s="208"/>
      <c r="GFP1" s="208"/>
      <c r="GFQ1" s="208"/>
      <c r="GFR1" s="208"/>
      <c r="GFS1" s="208"/>
      <c r="GFT1" s="208"/>
      <c r="GFU1" s="208"/>
      <c r="GFV1" s="208"/>
      <c r="GFW1" s="208"/>
      <c r="GFX1" s="208"/>
      <c r="GFY1" s="208"/>
      <c r="GFZ1" s="208"/>
      <c r="GGA1" s="208"/>
      <c r="GGB1" s="208"/>
      <c r="GGC1" s="208"/>
      <c r="GGD1" s="208"/>
      <c r="GGE1" s="208"/>
      <c r="GGF1" s="208"/>
      <c r="GGG1" s="208"/>
      <c r="GGH1" s="208"/>
      <c r="GGI1" s="208"/>
      <c r="GGJ1" s="208"/>
      <c r="GGK1" s="208"/>
      <c r="GGL1" s="208"/>
      <c r="GGM1" s="208"/>
      <c r="GGN1" s="208"/>
      <c r="GGO1" s="208"/>
      <c r="GGP1" s="208"/>
      <c r="GGQ1" s="208"/>
      <c r="GGR1" s="208"/>
      <c r="GGS1" s="208"/>
      <c r="GGT1" s="208"/>
      <c r="GGU1" s="208"/>
      <c r="GGV1" s="208"/>
      <c r="GGW1" s="208"/>
      <c r="GGX1" s="208"/>
      <c r="GGY1" s="208"/>
      <c r="GGZ1" s="208"/>
      <c r="GHA1" s="208"/>
      <c r="GHB1" s="208"/>
      <c r="GHC1" s="208"/>
      <c r="GHD1" s="208"/>
      <c r="GHE1" s="208"/>
      <c r="GHF1" s="208"/>
      <c r="GHG1" s="208"/>
      <c r="GHH1" s="208"/>
      <c r="GHI1" s="208"/>
      <c r="GHJ1" s="208"/>
      <c r="GHK1" s="208"/>
      <c r="GHL1" s="208"/>
      <c r="GHM1" s="208"/>
      <c r="GHN1" s="208"/>
      <c r="GHO1" s="208"/>
      <c r="GHP1" s="208"/>
      <c r="GHQ1" s="208"/>
      <c r="GHR1" s="208"/>
      <c r="GHS1" s="208"/>
      <c r="GHT1" s="208"/>
      <c r="GHU1" s="208"/>
      <c r="GHV1" s="208"/>
      <c r="GHW1" s="208"/>
      <c r="GHX1" s="208"/>
      <c r="GHY1" s="208"/>
      <c r="GHZ1" s="208"/>
      <c r="GIA1" s="208"/>
      <c r="GIB1" s="208"/>
      <c r="GIC1" s="208"/>
      <c r="GID1" s="208"/>
      <c r="GIE1" s="208"/>
      <c r="GIF1" s="208"/>
      <c r="GIG1" s="208"/>
      <c r="GIH1" s="208"/>
      <c r="GII1" s="208"/>
      <c r="GIJ1" s="208"/>
      <c r="GIK1" s="208"/>
      <c r="GIL1" s="208"/>
      <c r="GIM1" s="208"/>
      <c r="GIN1" s="208"/>
      <c r="GIO1" s="208"/>
      <c r="GIP1" s="208"/>
      <c r="GIQ1" s="208"/>
      <c r="GIR1" s="208"/>
      <c r="GIS1" s="208"/>
      <c r="GIT1" s="208"/>
      <c r="GIU1" s="208"/>
      <c r="GIV1" s="208"/>
      <c r="GIW1" s="208"/>
      <c r="GIX1" s="208"/>
      <c r="GIY1" s="208"/>
      <c r="GIZ1" s="208"/>
      <c r="GJA1" s="208"/>
      <c r="GJB1" s="208"/>
      <c r="GJC1" s="208"/>
      <c r="GJD1" s="208"/>
      <c r="GJE1" s="208"/>
      <c r="GJF1" s="208"/>
      <c r="GJG1" s="208"/>
      <c r="GJH1" s="208"/>
      <c r="GJI1" s="208"/>
      <c r="GJJ1" s="208"/>
      <c r="GJK1" s="208"/>
      <c r="GJL1" s="208"/>
      <c r="GJM1" s="208"/>
      <c r="GJN1" s="208"/>
      <c r="GJO1" s="208"/>
      <c r="GJP1" s="208"/>
      <c r="GJQ1" s="208"/>
      <c r="GJR1" s="208"/>
      <c r="GJS1" s="208"/>
      <c r="GJT1" s="208"/>
      <c r="GJU1" s="208"/>
      <c r="GJV1" s="208"/>
      <c r="GJW1" s="208"/>
      <c r="GJX1" s="208"/>
      <c r="GJY1" s="208"/>
      <c r="GJZ1" s="208"/>
      <c r="GKA1" s="208"/>
      <c r="GKB1" s="208"/>
      <c r="GKC1" s="208"/>
      <c r="GKD1" s="208"/>
      <c r="GKE1" s="208"/>
      <c r="GKF1" s="208"/>
      <c r="GKG1" s="208"/>
      <c r="GKH1" s="208"/>
      <c r="GKI1" s="208"/>
      <c r="GKJ1" s="208"/>
      <c r="GKK1" s="208"/>
      <c r="GKL1" s="208"/>
      <c r="GKM1" s="208"/>
      <c r="GKN1" s="208"/>
      <c r="GKO1" s="208"/>
      <c r="GKP1" s="208"/>
      <c r="GKQ1" s="208"/>
      <c r="GKR1" s="208"/>
      <c r="GKS1" s="208"/>
      <c r="GKT1" s="208"/>
      <c r="GKU1" s="208"/>
      <c r="GKV1" s="208"/>
      <c r="GKW1" s="208"/>
      <c r="GKX1" s="208"/>
      <c r="GKY1" s="208"/>
      <c r="GKZ1" s="208"/>
      <c r="GLA1" s="208"/>
      <c r="GLB1" s="208"/>
      <c r="GLC1" s="208"/>
      <c r="GLD1" s="208"/>
      <c r="GLE1" s="208"/>
      <c r="GLF1" s="208"/>
      <c r="GLG1" s="208"/>
      <c r="GLH1" s="208"/>
      <c r="GLI1" s="208"/>
      <c r="GLJ1" s="208"/>
      <c r="GLK1" s="208"/>
      <c r="GLL1" s="208"/>
      <c r="GLM1" s="208"/>
      <c r="GLN1" s="208"/>
      <c r="GLO1" s="208"/>
      <c r="GLP1" s="208"/>
      <c r="GLQ1" s="208"/>
      <c r="GLR1" s="208"/>
      <c r="GLS1" s="208"/>
      <c r="GLT1" s="208"/>
      <c r="GLU1" s="208"/>
      <c r="GLV1" s="208"/>
      <c r="GLW1" s="208"/>
      <c r="GLX1" s="208"/>
      <c r="GLY1" s="208"/>
      <c r="GLZ1" s="208"/>
      <c r="GMA1" s="208"/>
      <c r="GMB1" s="208"/>
      <c r="GMC1" s="208"/>
      <c r="GMD1" s="208"/>
      <c r="GME1" s="208"/>
      <c r="GMF1" s="208"/>
      <c r="GMG1" s="208"/>
      <c r="GMH1" s="208"/>
      <c r="GMI1" s="208"/>
      <c r="GMJ1" s="208"/>
      <c r="GMK1" s="208"/>
      <c r="GML1" s="208"/>
      <c r="GMM1" s="208"/>
      <c r="GMN1" s="208"/>
      <c r="GMO1" s="208"/>
      <c r="GMP1" s="208"/>
      <c r="GMQ1" s="208"/>
      <c r="GMR1" s="208"/>
      <c r="GMS1" s="208"/>
      <c r="GMT1" s="208"/>
      <c r="GMU1" s="208"/>
      <c r="GMV1" s="208"/>
      <c r="GMW1" s="208"/>
      <c r="GMX1" s="208"/>
      <c r="GMY1" s="208"/>
      <c r="GMZ1" s="208"/>
      <c r="GNA1" s="208"/>
      <c r="GNB1" s="208"/>
      <c r="GNC1" s="208"/>
      <c r="GND1" s="208"/>
      <c r="GNE1" s="208"/>
      <c r="GNF1" s="208"/>
      <c r="GNG1" s="208"/>
      <c r="GNH1" s="208"/>
      <c r="GNI1" s="208"/>
      <c r="GNJ1" s="208"/>
      <c r="GNK1" s="208"/>
      <c r="GNL1" s="208"/>
      <c r="GNM1" s="208"/>
      <c r="GNN1" s="208"/>
      <c r="GNO1" s="208"/>
      <c r="GNP1" s="208"/>
      <c r="GNQ1" s="208"/>
      <c r="GNR1" s="208"/>
      <c r="GNS1" s="208"/>
      <c r="GNT1" s="208"/>
      <c r="GNU1" s="208"/>
      <c r="GNV1" s="208"/>
      <c r="GNW1" s="208"/>
      <c r="GNX1" s="208"/>
      <c r="GNY1" s="208"/>
      <c r="GNZ1" s="208"/>
      <c r="GOA1" s="208"/>
      <c r="GOB1" s="208"/>
      <c r="GOC1" s="208"/>
      <c r="GOD1" s="208"/>
      <c r="GOE1" s="208"/>
      <c r="GOF1" s="208"/>
      <c r="GOG1" s="208"/>
      <c r="GOH1" s="208"/>
      <c r="GOI1" s="208"/>
      <c r="GOJ1" s="208"/>
      <c r="GOK1" s="208"/>
      <c r="GOL1" s="208"/>
      <c r="GOM1" s="208"/>
      <c r="GON1" s="208"/>
      <c r="GOO1" s="208"/>
      <c r="GOP1" s="208"/>
      <c r="GOQ1" s="208"/>
      <c r="GOR1" s="208"/>
      <c r="GOS1" s="208"/>
      <c r="GOT1" s="208"/>
      <c r="GOU1" s="208"/>
      <c r="GOV1" s="208"/>
      <c r="GOW1" s="208"/>
      <c r="GOX1" s="208"/>
      <c r="GOY1" s="208"/>
      <c r="GOZ1" s="208"/>
      <c r="GPA1" s="208"/>
      <c r="GPB1" s="208"/>
      <c r="GPC1" s="208"/>
      <c r="GPD1" s="208"/>
      <c r="GPE1" s="208"/>
      <c r="GPF1" s="208"/>
      <c r="GPG1" s="208"/>
      <c r="GPH1" s="208"/>
      <c r="GPI1" s="208"/>
      <c r="GPJ1" s="208"/>
      <c r="GPK1" s="208"/>
      <c r="GPL1" s="208"/>
      <c r="GPM1" s="208"/>
      <c r="GPN1" s="208"/>
      <c r="GPO1" s="208"/>
      <c r="GPP1" s="208"/>
      <c r="GPQ1" s="208"/>
      <c r="GPR1" s="208"/>
      <c r="GPS1" s="208"/>
      <c r="GPT1" s="208"/>
      <c r="GPU1" s="208"/>
      <c r="GPV1" s="208"/>
      <c r="GPW1" s="208"/>
      <c r="GPX1" s="208"/>
      <c r="GPY1" s="208"/>
      <c r="GPZ1" s="208"/>
      <c r="GQA1" s="208"/>
      <c r="GQB1" s="208"/>
      <c r="GQC1" s="208"/>
      <c r="GQD1" s="208"/>
      <c r="GQE1" s="208"/>
      <c r="GQF1" s="208"/>
      <c r="GQG1" s="208"/>
      <c r="GQH1" s="208"/>
      <c r="GQI1" s="208"/>
      <c r="GQJ1" s="208"/>
      <c r="GQK1" s="208"/>
      <c r="GQL1" s="208"/>
      <c r="GQM1" s="208"/>
      <c r="GQN1" s="208"/>
      <c r="GQO1" s="208"/>
      <c r="GQP1" s="208"/>
      <c r="GQQ1" s="208"/>
      <c r="GQR1" s="208"/>
      <c r="GQS1" s="208"/>
      <c r="GQT1" s="208"/>
      <c r="GQU1" s="208"/>
      <c r="GQV1" s="208"/>
      <c r="GQW1" s="208"/>
      <c r="GQX1" s="208"/>
      <c r="GQY1" s="208"/>
      <c r="GQZ1" s="208"/>
      <c r="GRA1" s="208"/>
      <c r="GRB1" s="208"/>
      <c r="GRC1" s="208"/>
      <c r="GRD1" s="208"/>
      <c r="GRE1" s="208"/>
      <c r="GRF1" s="208"/>
      <c r="GRG1" s="208"/>
      <c r="GRH1" s="208"/>
      <c r="GRI1" s="208"/>
      <c r="GRJ1" s="208"/>
      <c r="GRK1" s="208"/>
      <c r="GRL1" s="208"/>
      <c r="GRM1" s="208"/>
      <c r="GRN1" s="208"/>
      <c r="GRO1" s="208"/>
      <c r="GRP1" s="208"/>
      <c r="GRQ1" s="208"/>
      <c r="GRR1" s="208"/>
      <c r="GRS1" s="208"/>
      <c r="GRT1" s="208"/>
      <c r="GRU1" s="208"/>
      <c r="GRV1" s="208"/>
      <c r="GRW1" s="208"/>
      <c r="GRX1" s="208"/>
      <c r="GRY1" s="208"/>
      <c r="GRZ1" s="208"/>
      <c r="GSA1" s="208"/>
      <c r="GSB1" s="208"/>
      <c r="GSC1" s="208"/>
      <c r="GSD1" s="208"/>
      <c r="GSE1" s="208"/>
      <c r="GSF1" s="208"/>
      <c r="GSG1" s="208"/>
      <c r="GSH1" s="208"/>
      <c r="GSI1" s="208"/>
      <c r="GSJ1" s="208"/>
      <c r="GSK1" s="208"/>
      <c r="GSL1" s="208"/>
      <c r="GSM1" s="208"/>
      <c r="GSN1" s="208"/>
      <c r="GSO1" s="208"/>
      <c r="GSP1" s="208"/>
      <c r="GSQ1" s="208"/>
      <c r="GSR1" s="208"/>
      <c r="GSS1" s="208"/>
      <c r="GST1" s="208"/>
      <c r="GSU1" s="208"/>
      <c r="GSV1" s="208"/>
      <c r="GSW1" s="208"/>
      <c r="GSX1" s="208"/>
      <c r="GSY1" s="208"/>
      <c r="GSZ1" s="208"/>
      <c r="GTA1" s="208"/>
      <c r="GTB1" s="208"/>
      <c r="GTC1" s="208"/>
      <c r="GTD1" s="208"/>
      <c r="GTE1" s="208"/>
      <c r="GTF1" s="208"/>
      <c r="GTG1" s="208"/>
      <c r="GTH1" s="208"/>
      <c r="GTI1" s="208"/>
      <c r="GTJ1" s="208"/>
      <c r="GTK1" s="208"/>
      <c r="GTL1" s="208"/>
      <c r="GTM1" s="208"/>
      <c r="GTN1" s="208"/>
      <c r="GTO1" s="208"/>
      <c r="GTP1" s="208"/>
      <c r="GTQ1" s="208"/>
      <c r="GTR1" s="208"/>
      <c r="GTS1" s="208"/>
      <c r="GTT1" s="208"/>
      <c r="GTU1" s="208"/>
      <c r="GTV1" s="208"/>
      <c r="GTW1" s="208"/>
      <c r="GTX1" s="208"/>
      <c r="GTY1" s="208"/>
      <c r="GTZ1" s="208"/>
      <c r="GUA1" s="208"/>
      <c r="GUB1" s="208"/>
      <c r="GUC1" s="208"/>
      <c r="GUD1" s="208"/>
      <c r="GUE1" s="208"/>
      <c r="GUF1" s="208"/>
      <c r="GUG1" s="208"/>
      <c r="GUH1" s="208"/>
      <c r="GUI1" s="208"/>
      <c r="GUJ1" s="208"/>
      <c r="GUK1" s="208"/>
      <c r="GUL1" s="208"/>
      <c r="GUM1" s="208"/>
      <c r="GUN1" s="208"/>
      <c r="GUO1" s="208"/>
      <c r="GUP1" s="208"/>
      <c r="GUQ1" s="208"/>
      <c r="GUR1" s="208"/>
      <c r="GUS1" s="208"/>
      <c r="GUT1" s="208"/>
      <c r="GUU1" s="208"/>
      <c r="GUV1" s="208"/>
      <c r="GUW1" s="208"/>
      <c r="GUX1" s="208"/>
      <c r="GUY1" s="208"/>
      <c r="GUZ1" s="208"/>
      <c r="GVA1" s="208"/>
      <c r="GVB1" s="208"/>
      <c r="GVC1" s="208"/>
      <c r="GVD1" s="208"/>
      <c r="GVE1" s="208"/>
      <c r="GVF1" s="208"/>
      <c r="GVG1" s="208"/>
      <c r="GVH1" s="208"/>
      <c r="GVI1" s="208"/>
      <c r="GVJ1" s="208"/>
      <c r="GVK1" s="208"/>
      <c r="GVL1" s="208"/>
      <c r="GVM1" s="208"/>
      <c r="GVN1" s="208"/>
      <c r="GVO1" s="208"/>
      <c r="GVP1" s="208"/>
      <c r="GVQ1" s="208"/>
      <c r="GVR1" s="208"/>
      <c r="GVS1" s="208"/>
      <c r="GVT1" s="208"/>
      <c r="GVU1" s="208"/>
      <c r="GVV1" s="208"/>
      <c r="GVW1" s="208"/>
      <c r="GVX1" s="208"/>
      <c r="GVY1" s="208"/>
      <c r="GVZ1" s="208"/>
      <c r="GWA1" s="208"/>
      <c r="GWB1" s="208"/>
      <c r="GWC1" s="208"/>
      <c r="GWD1" s="208"/>
      <c r="GWE1" s="208"/>
      <c r="GWF1" s="208"/>
      <c r="GWG1" s="208"/>
      <c r="GWH1" s="208"/>
      <c r="GWI1" s="208"/>
      <c r="GWJ1" s="208"/>
      <c r="GWK1" s="208"/>
      <c r="GWL1" s="208"/>
      <c r="GWM1" s="208"/>
      <c r="GWN1" s="208"/>
      <c r="GWO1" s="208"/>
      <c r="GWP1" s="208"/>
      <c r="GWQ1" s="208"/>
      <c r="GWR1" s="208"/>
      <c r="GWS1" s="208"/>
      <c r="GWT1" s="208"/>
      <c r="GWU1" s="208"/>
      <c r="GWV1" s="208"/>
      <c r="GWW1" s="208"/>
      <c r="GWX1" s="208"/>
      <c r="GWY1" s="208"/>
      <c r="GWZ1" s="208"/>
      <c r="GXA1" s="208"/>
      <c r="GXB1" s="208"/>
      <c r="GXC1" s="208"/>
      <c r="GXD1" s="208"/>
      <c r="GXE1" s="208"/>
      <c r="GXF1" s="208"/>
      <c r="GXG1" s="208"/>
      <c r="GXH1" s="208"/>
      <c r="GXI1" s="208"/>
      <c r="GXJ1" s="208"/>
      <c r="GXK1" s="208"/>
      <c r="GXL1" s="208"/>
      <c r="GXM1" s="208"/>
      <c r="GXN1" s="208"/>
      <c r="GXO1" s="208"/>
      <c r="GXP1" s="208"/>
      <c r="GXQ1" s="208"/>
      <c r="GXR1" s="208"/>
      <c r="GXS1" s="208"/>
      <c r="GXT1" s="208"/>
      <c r="GXU1" s="208"/>
      <c r="GXV1" s="208"/>
      <c r="GXW1" s="208"/>
      <c r="GXX1" s="208"/>
      <c r="GXY1" s="208"/>
      <c r="GXZ1" s="208"/>
      <c r="GYA1" s="208"/>
      <c r="GYB1" s="208"/>
      <c r="GYC1" s="208"/>
      <c r="GYD1" s="208"/>
      <c r="GYE1" s="208"/>
      <c r="GYF1" s="208"/>
      <c r="GYG1" s="208"/>
      <c r="GYH1" s="208"/>
      <c r="GYI1" s="208"/>
      <c r="GYJ1" s="208"/>
      <c r="GYK1" s="208"/>
      <c r="GYL1" s="208"/>
      <c r="GYM1" s="208"/>
      <c r="GYN1" s="208"/>
      <c r="GYO1" s="208"/>
      <c r="GYP1" s="208"/>
      <c r="GYQ1" s="208"/>
      <c r="GYR1" s="208"/>
      <c r="GYS1" s="208"/>
      <c r="GYT1" s="208"/>
      <c r="GYU1" s="208"/>
      <c r="GYV1" s="208"/>
      <c r="GYW1" s="208"/>
      <c r="GYX1" s="208"/>
      <c r="GYY1" s="208"/>
      <c r="GYZ1" s="208"/>
      <c r="GZA1" s="208"/>
      <c r="GZB1" s="208"/>
      <c r="GZC1" s="208"/>
      <c r="GZD1" s="208"/>
      <c r="GZE1" s="208"/>
      <c r="GZF1" s="208"/>
      <c r="GZG1" s="208"/>
      <c r="GZH1" s="208"/>
      <c r="GZI1" s="208"/>
      <c r="GZJ1" s="208"/>
      <c r="GZK1" s="208"/>
      <c r="GZL1" s="208"/>
      <c r="GZM1" s="208"/>
      <c r="GZN1" s="208"/>
      <c r="GZO1" s="208"/>
      <c r="GZP1" s="208"/>
      <c r="GZQ1" s="208"/>
      <c r="GZR1" s="208"/>
      <c r="GZS1" s="208"/>
      <c r="GZT1" s="208"/>
      <c r="GZU1" s="208"/>
      <c r="GZV1" s="208"/>
      <c r="GZW1" s="208"/>
      <c r="GZX1" s="208"/>
      <c r="GZY1" s="208"/>
      <c r="GZZ1" s="208"/>
      <c r="HAA1" s="208"/>
      <c r="HAB1" s="208"/>
      <c r="HAC1" s="208"/>
      <c r="HAD1" s="208"/>
      <c r="HAE1" s="208"/>
      <c r="HAF1" s="208"/>
      <c r="HAG1" s="208"/>
      <c r="HAH1" s="208"/>
      <c r="HAI1" s="208"/>
      <c r="HAJ1" s="208"/>
      <c r="HAK1" s="208"/>
      <c r="HAL1" s="208"/>
      <c r="HAM1" s="208"/>
      <c r="HAN1" s="208"/>
      <c r="HAO1" s="208"/>
      <c r="HAP1" s="208"/>
      <c r="HAQ1" s="208"/>
      <c r="HAR1" s="208"/>
      <c r="HAS1" s="208"/>
      <c r="HAT1" s="208"/>
      <c r="HAU1" s="208"/>
      <c r="HAV1" s="208"/>
      <c r="HAW1" s="208"/>
      <c r="HAX1" s="208"/>
      <c r="HAY1" s="208"/>
      <c r="HAZ1" s="208"/>
      <c r="HBA1" s="208"/>
      <c r="HBB1" s="208"/>
      <c r="HBC1" s="208"/>
      <c r="HBD1" s="208"/>
      <c r="HBE1" s="208"/>
      <c r="HBF1" s="208"/>
      <c r="HBG1" s="208"/>
      <c r="HBH1" s="208"/>
      <c r="HBI1" s="208"/>
      <c r="HBJ1" s="208"/>
      <c r="HBK1" s="208"/>
      <c r="HBL1" s="208"/>
      <c r="HBM1" s="208"/>
      <c r="HBN1" s="208"/>
      <c r="HBO1" s="208"/>
      <c r="HBP1" s="208"/>
      <c r="HBQ1" s="208"/>
      <c r="HBR1" s="208"/>
      <c r="HBS1" s="208"/>
      <c r="HBT1" s="208"/>
      <c r="HBU1" s="208"/>
      <c r="HBV1" s="208"/>
      <c r="HBW1" s="208"/>
      <c r="HBX1" s="208"/>
      <c r="HBY1" s="208"/>
      <c r="HBZ1" s="208"/>
      <c r="HCA1" s="208"/>
      <c r="HCB1" s="208"/>
      <c r="HCC1" s="208"/>
      <c r="HCD1" s="208"/>
      <c r="HCE1" s="208"/>
      <c r="HCF1" s="208"/>
      <c r="HCG1" s="208"/>
      <c r="HCH1" s="208"/>
      <c r="HCI1" s="208"/>
      <c r="HCJ1" s="208"/>
      <c r="HCK1" s="208"/>
      <c r="HCL1" s="208"/>
      <c r="HCM1" s="208"/>
      <c r="HCN1" s="208"/>
      <c r="HCO1" s="208"/>
      <c r="HCP1" s="208"/>
      <c r="HCQ1" s="208"/>
      <c r="HCR1" s="208"/>
      <c r="HCS1" s="208"/>
      <c r="HCT1" s="208"/>
      <c r="HCU1" s="208"/>
      <c r="HCV1" s="208"/>
      <c r="HCW1" s="208"/>
      <c r="HCX1" s="208"/>
      <c r="HCY1" s="208"/>
      <c r="HCZ1" s="208"/>
      <c r="HDA1" s="208"/>
      <c r="HDB1" s="208"/>
      <c r="HDC1" s="208"/>
      <c r="HDD1" s="208"/>
      <c r="HDE1" s="208"/>
      <c r="HDF1" s="208"/>
      <c r="HDG1" s="208"/>
      <c r="HDH1" s="208"/>
      <c r="HDI1" s="208"/>
      <c r="HDJ1" s="208"/>
      <c r="HDK1" s="208"/>
      <c r="HDL1" s="208"/>
      <c r="HDM1" s="208"/>
      <c r="HDN1" s="208"/>
      <c r="HDO1" s="208"/>
      <c r="HDP1" s="208"/>
      <c r="HDQ1" s="208"/>
      <c r="HDR1" s="208"/>
      <c r="HDS1" s="208"/>
      <c r="HDT1" s="208"/>
      <c r="HDU1" s="208"/>
      <c r="HDV1" s="208"/>
      <c r="HDW1" s="208"/>
      <c r="HDX1" s="208"/>
      <c r="HDY1" s="208"/>
      <c r="HDZ1" s="208"/>
      <c r="HEA1" s="208"/>
      <c r="HEB1" s="208"/>
      <c r="HEC1" s="208"/>
      <c r="HED1" s="208"/>
      <c r="HEE1" s="208"/>
      <c r="HEF1" s="208"/>
      <c r="HEG1" s="208"/>
      <c r="HEH1" s="208"/>
      <c r="HEI1" s="208"/>
      <c r="HEJ1" s="208"/>
      <c r="HEK1" s="208"/>
      <c r="HEL1" s="208"/>
      <c r="HEM1" s="208"/>
      <c r="HEN1" s="208"/>
      <c r="HEO1" s="208"/>
      <c r="HEP1" s="208"/>
      <c r="HEQ1" s="208"/>
      <c r="HER1" s="208"/>
      <c r="HES1" s="208"/>
      <c r="HET1" s="208"/>
      <c r="HEU1" s="208"/>
      <c r="HEV1" s="208"/>
      <c r="HEW1" s="208"/>
      <c r="HEX1" s="208"/>
      <c r="HEY1" s="208"/>
      <c r="HEZ1" s="208"/>
      <c r="HFA1" s="208"/>
      <c r="HFB1" s="208"/>
      <c r="HFC1" s="208"/>
      <c r="HFD1" s="208"/>
      <c r="HFE1" s="208"/>
      <c r="HFF1" s="208"/>
      <c r="HFG1" s="208"/>
      <c r="HFH1" s="208"/>
      <c r="HFI1" s="208"/>
      <c r="HFJ1" s="208"/>
      <c r="HFK1" s="208"/>
      <c r="HFL1" s="208"/>
      <c r="HFM1" s="208"/>
      <c r="HFN1" s="208"/>
      <c r="HFO1" s="208"/>
      <c r="HFP1" s="208"/>
      <c r="HFQ1" s="208"/>
      <c r="HFR1" s="208"/>
      <c r="HFS1" s="208"/>
      <c r="HFT1" s="208"/>
      <c r="HFU1" s="208"/>
      <c r="HFV1" s="208"/>
      <c r="HFW1" s="208"/>
      <c r="HFX1" s="208"/>
      <c r="HFY1" s="208"/>
      <c r="HFZ1" s="208"/>
      <c r="HGA1" s="208"/>
      <c r="HGB1" s="208"/>
      <c r="HGC1" s="208"/>
      <c r="HGD1" s="208"/>
      <c r="HGE1" s="208"/>
      <c r="HGF1" s="208"/>
      <c r="HGG1" s="208"/>
      <c r="HGH1" s="208"/>
      <c r="HGI1" s="208"/>
      <c r="HGJ1" s="208"/>
      <c r="HGK1" s="208"/>
      <c r="HGL1" s="208"/>
      <c r="HGM1" s="208"/>
      <c r="HGN1" s="208"/>
      <c r="HGO1" s="208"/>
      <c r="HGP1" s="208"/>
      <c r="HGQ1" s="208"/>
      <c r="HGR1" s="208"/>
      <c r="HGS1" s="208"/>
      <c r="HGT1" s="208"/>
      <c r="HGU1" s="208"/>
      <c r="HGV1" s="208"/>
      <c r="HGW1" s="208"/>
      <c r="HGX1" s="208"/>
      <c r="HGY1" s="208"/>
      <c r="HGZ1" s="208"/>
      <c r="HHA1" s="208"/>
      <c r="HHB1" s="208"/>
      <c r="HHC1" s="208"/>
      <c r="HHD1" s="208"/>
      <c r="HHE1" s="208"/>
      <c r="HHF1" s="208"/>
      <c r="HHG1" s="208"/>
      <c r="HHH1" s="208"/>
      <c r="HHI1" s="208"/>
      <c r="HHJ1" s="208"/>
      <c r="HHK1" s="208"/>
      <c r="HHL1" s="208"/>
      <c r="HHM1" s="208"/>
      <c r="HHN1" s="208"/>
      <c r="HHO1" s="208"/>
      <c r="HHP1" s="208"/>
      <c r="HHQ1" s="208"/>
      <c r="HHR1" s="208"/>
      <c r="HHS1" s="208"/>
      <c r="HHT1" s="208"/>
      <c r="HHU1" s="208"/>
      <c r="HHV1" s="208"/>
      <c r="HHW1" s="208"/>
      <c r="HHX1" s="208"/>
      <c r="HHY1" s="208"/>
      <c r="HHZ1" s="208"/>
      <c r="HIA1" s="208"/>
      <c r="HIB1" s="208"/>
      <c r="HIC1" s="208"/>
      <c r="HID1" s="208"/>
      <c r="HIE1" s="208"/>
      <c r="HIF1" s="208"/>
      <c r="HIG1" s="208"/>
      <c r="HIH1" s="208"/>
      <c r="HII1" s="208"/>
      <c r="HIJ1" s="208"/>
      <c r="HIK1" s="208"/>
      <c r="HIL1" s="208"/>
      <c r="HIM1" s="208"/>
      <c r="HIN1" s="208"/>
      <c r="HIO1" s="208"/>
      <c r="HIP1" s="208"/>
      <c r="HIQ1" s="208"/>
      <c r="HIR1" s="208"/>
      <c r="HIS1" s="208"/>
      <c r="HIT1" s="208"/>
      <c r="HIU1" s="208"/>
      <c r="HIV1" s="208"/>
      <c r="HIW1" s="208"/>
      <c r="HIX1" s="208"/>
      <c r="HIY1" s="208"/>
      <c r="HIZ1" s="208"/>
      <c r="HJA1" s="208"/>
      <c r="HJB1" s="208"/>
      <c r="HJC1" s="208"/>
      <c r="HJD1" s="208"/>
      <c r="HJE1" s="208"/>
      <c r="HJF1" s="208"/>
      <c r="HJG1" s="208"/>
      <c r="HJH1" s="208"/>
      <c r="HJI1" s="208"/>
      <c r="HJJ1" s="208"/>
      <c r="HJK1" s="208"/>
      <c r="HJL1" s="208"/>
      <c r="HJM1" s="208"/>
      <c r="HJN1" s="208"/>
      <c r="HJO1" s="208"/>
      <c r="HJP1" s="208"/>
      <c r="HJQ1" s="208"/>
      <c r="HJR1" s="208"/>
      <c r="HJS1" s="208"/>
      <c r="HJT1" s="208"/>
      <c r="HJU1" s="208"/>
      <c r="HJV1" s="208"/>
      <c r="HJW1" s="208"/>
      <c r="HJX1" s="208"/>
      <c r="HJY1" s="208"/>
      <c r="HJZ1" s="208"/>
      <c r="HKA1" s="208"/>
      <c r="HKB1" s="208"/>
      <c r="HKC1" s="208"/>
      <c r="HKD1" s="208"/>
      <c r="HKE1" s="208"/>
      <c r="HKF1" s="208"/>
      <c r="HKG1" s="208"/>
      <c r="HKH1" s="208"/>
      <c r="HKI1" s="208"/>
      <c r="HKJ1" s="208"/>
      <c r="HKK1" s="208"/>
      <c r="HKL1" s="208"/>
      <c r="HKM1" s="208"/>
      <c r="HKN1" s="208"/>
      <c r="HKO1" s="208"/>
      <c r="HKP1" s="208"/>
      <c r="HKQ1" s="208"/>
      <c r="HKR1" s="208"/>
      <c r="HKS1" s="208"/>
      <c r="HKT1" s="208"/>
      <c r="HKU1" s="208"/>
      <c r="HKV1" s="208"/>
      <c r="HKW1" s="208"/>
      <c r="HKX1" s="208"/>
      <c r="HKY1" s="208"/>
      <c r="HKZ1" s="208"/>
      <c r="HLA1" s="208"/>
      <c r="HLB1" s="208"/>
      <c r="HLC1" s="208"/>
      <c r="HLD1" s="208"/>
      <c r="HLE1" s="208"/>
      <c r="HLF1" s="208"/>
      <c r="HLG1" s="208"/>
      <c r="HLH1" s="208"/>
      <c r="HLI1" s="208"/>
      <c r="HLJ1" s="208"/>
      <c r="HLK1" s="208"/>
      <c r="HLL1" s="208"/>
      <c r="HLM1" s="208"/>
      <c r="HLN1" s="208"/>
      <c r="HLO1" s="208"/>
      <c r="HLP1" s="208"/>
      <c r="HLQ1" s="208"/>
      <c r="HLR1" s="208"/>
      <c r="HLS1" s="208"/>
      <c r="HLT1" s="208"/>
      <c r="HLU1" s="208"/>
      <c r="HLV1" s="208"/>
      <c r="HLW1" s="208"/>
      <c r="HLX1" s="208"/>
      <c r="HLY1" s="208"/>
      <c r="HLZ1" s="208"/>
      <c r="HMA1" s="208"/>
      <c r="HMB1" s="208"/>
      <c r="HMC1" s="208"/>
      <c r="HMD1" s="208"/>
      <c r="HME1" s="208"/>
      <c r="HMF1" s="208"/>
      <c r="HMG1" s="208"/>
      <c r="HMH1" s="208"/>
      <c r="HMI1" s="208"/>
      <c r="HMJ1" s="208"/>
      <c r="HMK1" s="208"/>
      <c r="HML1" s="208"/>
      <c r="HMM1" s="208"/>
      <c r="HMN1" s="208"/>
      <c r="HMO1" s="208"/>
      <c r="HMP1" s="208"/>
      <c r="HMQ1" s="208"/>
      <c r="HMR1" s="208"/>
      <c r="HMS1" s="208"/>
      <c r="HMT1" s="208"/>
      <c r="HMU1" s="208"/>
      <c r="HMV1" s="208"/>
      <c r="HMW1" s="208"/>
      <c r="HMX1" s="208"/>
      <c r="HMY1" s="208"/>
      <c r="HMZ1" s="208"/>
      <c r="HNA1" s="208"/>
      <c r="HNB1" s="208"/>
      <c r="HNC1" s="208"/>
      <c r="HND1" s="208"/>
      <c r="HNE1" s="208"/>
      <c r="HNF1" s="208"/>
      <c r="HNG1" s="208"/>
      <c r="HNH1" s="208"/>
      <c r="HNI1" s="208"/>
      <c r="HNJ1" s="208"/>
      <c r="HNK1" s="208"/>
      <c r="HNL1" s="208"/>
      <c r="HNM1" s="208"/>
      <c r="HNN1" s="208"/>
      <c r="HNO1" s="208"/>
      <c r="HNP1" s="208"/>
      <c r="HNQ1" s="208"/>
      <c r="HNR1" s="208"/>
      <c r="HNS1" s="208"/>
      <c r="HNT1" s="208"/>
      <c r="HNU1" s="208"/>
      <c r="HNV1" s="208"/>
      <c r="HNW1" s="208"/>
      <c r="HNX1" s="208"/>
      <c r="HNY1" s="208"/>
      <c r="HNZ1" s="208"/>
      <c r="HOA1" s="208"/>
      <c r="HOB1" s="208"/>
      <c r="HOC1" s="208"/>
      <c r="HOD1" s="208"/>
      <c r="HOE1" s="208"/>
      <c r="HOF1" s="208"/>
      <c r="HOG1" s="208"/>
      <c r="HOH1" s="208"/>
      <c r="HOI1" s="208"/>
      <c r="HOJ1" s="208"/>
      <c r="HOK1" s="208"/>
      <c r="HOL1" s="208"/>
      <c r="HOM1" s="208"/>
      <c r="HON1" s="208"/>
      <c r="HOO1" s="208"/>
      <c r="HOP1" s="208"/>
      <c r="HOQ1" s="208"/>
      <c r="HOR1" s="208"/>
      <c r="HOS1" s="208"/>
      <c r="HOT1" s="208"/>
      <c r="HOU1" s="208"/>
      <c r="HOV1" s="208"/>
      <c r="HOW1" s="208"/>
      <c r="HOX1" s="208"/>
      <c r="HOY1" s="208"/>
      <c r="HOZ1" s="208"/>
      <c r="HPA1" s="208"/>
      <c r="HPB1" s="208"/>
      <c r="HPC1" s="208"/>
      <c r="HPD1" s="208"/>
      <c r="HPE1" s="208"/>
      <c r="HPF1" s="208"/>
      <c r="HPG1" s="208"/>
      <c r="HPH1" s="208"/>
      <c r="HPI1" s="208"/>
      <c r="HPJ1" s="208"/>
      <c r="HPK1" s="208"/>
      <c r="HPL1" s="208"/>
      <c r="HPM1" s="208"/>
      <c r="HPN1" s="208"/>
      <c r="HPO1" s="208"/>
      <c r="HPP1" s="208"/>
      <c r="HPQ1" s="208"/>
      <c r="HPR1" s="208"/>
      <c r="HPS1" s="208"/>
      <c r="HPT1" s="208"/>
      <c r="HPU1" s="208"/>
      <c r="HPV1" s="208"/>
      <c r="HPW1" s="208"/>
      <c r="HPX1" s="208"/>
      <c r="HPY1" s="208"/>
      <c r="HPZ1" s="208"/>
      <c r="HQA1" s="208"/>
      <c r="HQB1" s="208"/>
      <c r="HQC1" s="208"/>
      <c r="HQD1" s="208"/>
      <c r="HQE1" s="208"/>
      <c r="HQF1" s="208"/>
      <c r="HQG1" s="208"/>
      <c r="HQH1" s="208"/>
      <c r="HQI1" s="208"/>
      <c r="HQJ1" s="208"/>
      <c r="HQK1" s="208"/>
      <c r="HQL1" s="208"/>
      <c r="HQM1" s="208"/>
      <c r="HQN1" s="208"/>
      <c r="HQO1" s="208"/>
      <c r="HQP1" s="208"/>
      <c r="HQQ1" s="208"/>
      <c r="HQR1" s="208"/>
      <c r="HQS1" s="208"/>
      <c r="HQT1" s="208"/>
      <c r="HQU1" s="208"/>
      <c r="HQV1" s="208"/>
      <c r="HQW1" s="208"/>
      <c r="HQX1" s="208"/>
      <c r="HQY1" s="208"/>
      <c r="HQZ1" s="208"/>
      <c r="HRA1" s="208"/>
      <c r="HRB1" s="208"/>
      <c r="HRC1" s="208"/>
      <c r="HRD1" s="208"/>
      <c r="HRE1" s="208"/>
      <c r="HRF1" s="208"/>
      <c r="HRG1" s="208"/>
      <c r="HRH1" s="208"/>
      <c r="HRI1" s="208"/>
      <c r="HRJ1" s="208"/>
      <c r="HRK1" s="208"/>
      <c r="HRL1" s="208"/>
      <c r="HRM1" s="208"/>
      <c r="HRN1" s="208"/>
      <c r="HRO1" s="208"/>
      <c r="HRP1" s="208"/>
      <c r="HRQ1" s="208"/>
      <c r="HRR1" s="208"/>
      <c r="HRS1" s="208"/>
      <c r="HRT1" s="208"/>
      <c r="HRU1" s="208"/>
      <c r="HRV1" s="208"/>
      <c r="HRW1" s="208"/>
      <c r="HRX1" s="208"/>
      <c r="HRY1" s="208"/>
      <c r="HRZ1" s="208"/>
      <c r="HSA1" s="208"/>
      <c r="HSB1" s="208"/>
      <c r="HSC1" s="208"/>
      <c r="HSD1" s="208"/>
      <c r="HSE1" s="208"/>
      <c r="HSF1" s="208"/>
      <c r="HSG1" s="208"/>
      <c r="HSH1" s="208"/>
      <c r="HSI1" s="208"/>
      <c r="HSJ1" s="208"/>
      <c r="HSK1" s="208"/>
      <c r="HSL1" s="208"/>
      <c r="HSM1" s="208"/>
      <c r="HSN1" s="208"/>
      <c r="HSO1" s="208"/>
      <c r="HSP1" s="208"/>
      <c r="HSQ1" s="208"/>
      <c r="HSR1" s="208"/>
      <c r="HSS1" s="208"/>
      <c r="HST1" s="208"/>
      <c r="HSU1" s="208"/>
      <c r="HSV1" s="208"/>
      <c r="HSW1" s="208"/>
      <c r="HSX1" s="208"/>
      <c r="HSY1" s="208"/>
      <c r="HSZ1" s="208"/>
      <c r="HTA1" s="208"/>
      <c r="HTB1" s="208"/>
      <c r="HTC1" s="208"/>
      <c r="HTD1" s="208"/>
      <c r="HTE1" s="208"/>
      <c r="HTF1" s="208"/>
      <c r="HTG1" s="208"/>
      <c r="HTH1" s="208"/>
      <c r="HTI1" s="208"/>
      <c r="HTJ1" s="208"/>
      <c r="HTK1" s="208"/>
      <c r="HTL1" s="208"/>
      <c r="HTM1" s="208"/>
      <c r="HTN1" s="208"/>
      <c r="HTO1" s="208"/>
      <c r="HTP1" s="208"/>
      <c r="HTQ1" s="208"/>
      <c r="HTR1" s="208"/>
      <c r="HTS1" s="208"/>
      <c r="HTT1" s="208"/>
      <c r="HTU1" s="208"/>
      <c r="HTV1" s="208"/>
      <c r="HTW1" s="208"/>
      <c r="HTX1" s="208"/>
      <c r="HTY1" s="208"/>
      <c r="HTZ1" s="208"/>
      <c r="HUA1" s="208"/>
      <c r="HUB1" s="208"/>
      <c r="HUC1" s="208"/>
      <c r="HUD1" s="208"/>
      <c r="HUE1" s="208"/>
      <c r="HUF1" s="208"/>
      <c r="HUG1" s="208"/>
      <c r="HUH1" s="208"/>
      <c r="HUI1" s="208"/>
      <c r="HUJ1" s="208"/>
      <c r="HUK1" s="208"/>
      <c r="HUL1" s="208"/>
      <c r="HUM1" s="208"/>
      <c r="HUN1" s="208"/>
      <c r="HUO1" s="208"/>
      <c r="HUP1" s="208"/>
      <c r="HUQ1" s="208"/>
      <c r="HUR1" s="208"/>
      <c r="HUS1" s="208"/>
      <c r="HUT1" s="208"/>
      <c r="HUU1" s="208"/>
      <c r="HUV1" s="208"/>
      <c r="HUW1" s="208"/>
      <c r="HUX1" s="208"/>
      <c r="HUY1" s="208"/>
      <c r="HUZ1" s="208"/>
      <c r="HVA1" s="208"/>
      <c r="HVB1" s="208"/>
      <c r="HVC1" s="208"/>
      <c r="HVD1" s="208"/>
      <c r="HVE1" s="208"/>
      <c r="HVF1" s="208"/>
      <c r="HVG1" s="208"/>
      <c r="HVH1" s="208"/>
      <c r="HVI1" s="208"/>
      <c r="HVJ1" s="208"/>
      <c r="HVK1" s="208"/>
      <c r="HVL1" s="208"/>
      <c r="HVM1" s="208"/>
      <c r="HVN1" s="208"/>
      <c r="HVO1" s="208"/>
      <c r="HVP1" s="208"/>
      <c r="HVQ1" s="208"/>
      <c r="HVR1" s="208"/>
      <c r="HVS1" s="208"/>
      <c r="HVT1" s="208"/>
      <c r="HVU1" s="208"/>
      <c r="HVV1" s="208"/>
      <c r="HVW1" s="208"/>
      <c r="HVX1" s="208"/>
      <c r="HVY1" s="208"/>
      <c r="HVZ1" s="208"/>
      <c r="HWA1" s="208"/>
      <c r="HWB1" s="208"/>
      <c r="HWC1" s="208"/>
      <c r="HWD1" s="208"/>
      <c r="HWE1" s="208"/>
      <c r="HWF1" s="208"/>
      <c r="HWG1" s="208"/>
      <c r="HWH1" s="208"/>
      <c r="HWI1" s="208"/>
      <c r="HWJ1" s="208"/>
      <c r="HWK1" s="208"/>
      <c r="HWL1" s="208"/>
      <c r="HWM1" s="208"/>
      <c r="HWN1" s="208"/>
      <c r="HWO1" s="208"/>
      <c r="HWP1" s="208"/>
      <c r="HWQ1" s="208"/>
      <c r="HWR1" s="208"/>
      <c r="HWS1" s="208"/>
      <c r="HWT1" s="208"/>
      <c r="HWU1" s="208"/>
      <c r="HWV1" s="208"/>
      <c r="HWW1" s="208"/>
      <c r="HWX1" s="208"/>
      <c r="HWY1" s="208"/>
      <c r="HWZ1" s="208"/>
      <c r="HXA1" s="208"/>
      <c r="HXB1" s="208"/>
      <c r="HXC1" s="208"/>
      <c r="HXD1" s="208"/>
      <c r="HXE1" s="208"/>
      <c r="HXF1" s="208"/>
      <c r="HXG1" s="208"/>
      <c r="HXH1" s="208"/>
      <c r="HXI1" s="208"/>
      <c r="HXJ1" s="208"/>
      <c r="HXK1" s="208"/>
      <c r="HXL1" s="208"/>
      <c r="HXM1" s="208"/>
      <c r="HXN1" s="208"/>
      <c r="HXO1" s="208"/>
      <c r="HXP1" s="208"/>
      <c r="HXQ1" s="208"/>
      <c r="HXR1" s="208"/>
      <c r="HXS1" s="208"/>
      <c r="HXT1" s="208"/>
      <c r="HXU1" s="208"/>
      <c r="HXV1" s="208"/>
      <c r="HXW1" s="208"/>
      <c r="HXX1" s="208"/>
      <c r="HXY1" s="208"/>
      <c r="HXZ1" s="208"/>
      <c r="HYA1" s="208"/>
      <c r="HYB1" s="208"/>
      <c r="HYC1" s="208"/>
      <c r="HYD1" s="208"/>
      <c r="HYE1" s="208"/>
      <c r="HYF1" s="208"/>
      <c r="HYG1" s="208"/>
      <c r="HYH1" s="208"/>
      <c r="HYI1" s="208"/>
      <c r="HYJ1" s="208"/>
      <c r="HYK1" s="208"/>
      <c r="HYL1" s="208"/>
      <c r="HYM1" s="208"/>
      <c r="HYN1" s="208"/>
      <c r="HYO1" s="208"/>
      <c r="HYP1" s="208"/>
      <c r="HYQ1" s="208"/>
      <c r="HYR1" s="208"/>
      <c r="HYS1" s="208"/>
      <c r="HYT1" s="208"/>
      <c r="HYU1" s="208"/>
      <c r="HYV1" s="208"/>
      <c r="HYW1" s="208"/>
      <c r="HYX1" s="208"/>
      <c r="HYY1" s="208"/>
      <c r="HYZ1" s="208"/>
      <c r="HZA1" s="208"/>
      <c r="HZB1" s="208"/>
      <c r="HZC1" s="208"/>
      <c r="HZD1" s="208"/>
      <c r="HZE1" s="208"/>
      <c r="HZF1" s="208"/>
      <c r="HZG1" s="208"/>
      <c r="HZH1" s="208"/>
      <c r="HZI1" s="208"/>
      <c r="HZJ1" s="208"/>
      <c r="HZK1" s="208"/>
      <c r="HZL1" s="208"/>
      <c r="HZM1" s="208"/>
      <c r="HZN1" s="208"/>
      <c r="HZO1" s="208"/>
      <c r="HZP1" s="208"/>
      <c r="HZQ1" s="208"/>
      <c r="HZR1" s="208"/>
      <c r="HZS1" s="208"/>
      <c r="HZT1" s="208"/>
      <c r="HZU1" s="208"/>
      <c r="HZV1" s="208"/>
      <c r="HZW1" s="208"/>
      <c r="HZX1" s="208"/>
      <c r="HZY1" s="208"/>
      <c r="HZZ1" s="208"/>
      <c r="IAA1" s="208"/>
      <c r="IAB1" s="208"/>
      <c r="IAC1" s="208"/>
      <c r="IAD1" s="208"/>
      <c r="IAE1" s="208"/>
      <c r="IAF1" s="208"/>
      <c r="IAG1" s="208"/>
      <c r="IAH1" s="208"/>
      <c r="IAI1" s="208"/>
      <c r="IAJ1" s="208"/>
      <c r="IAK1" s="208"/>
      <c r="IAL1" s="208"/>
      <c r="IAM1" s="208"/>
      <c r="IAN1" s="208"/>
      <c r="IAO1" s="208"/>
      <c r="IAP1" s="208"/>
      <c r="IAQ1" s="208"/>
      <c r="IAR1" s="208"/>
      <c r="IAS1" s="208"/>
      <c r="IAT1" s="208"/>
      <c r="IAU1" s="208"/>
      <c r="IAV1" s="208"/>
      <c r="IAW1" s="208"/>
      <c r="IAX1" s="208"/>
      <c r="IAY1" s="208"/>
      <c r="IAZ1" s="208"/>
      <c r="IBA1" s="208"/>
      <c r="IBB1" s="208"/>
      <c r="IBC1" s="208"/>
      <c r="IBD1" s="208"/>
      <c r="IBE1" s="208"/>
      <c r="IBF1" s="208"/>
      <c r="IBG1" s="208"/>
      <c r="IBH1" s="208"/>
      <c r="IBI1" s="208"/>
      <c r="IBJ1" s="208"/>
      <c r="IBK1" s="208"/>
      <c r="IBL1" s="208"/>
      <c r="IBM1" s="208"/>
      <c r="IBN1" s="208"/>
      <c r="IBO1" s="208"/>
      <c r="IBP1" s="208"/>
      <c r="IBQ1" s="208"/>
      <c r="IBR1" s="208"/>
      <c r="IBS1" s="208"/>
      <c r="IBT1" s="208"/>
      <c r="IBU1" s="208"/>
      <c r="IBV1" s="208"/>
      <c r="IBW1" s="208"/>
      <c r="IBX1" s="208"/>
      <c r="IBY1" s="208"/>
      <c r="IBZ1" s="208"/>
      <c r="ICA1" s="208"/>
      <c r="ICB1" s="208"/>
      <c r="ICC1" s="208"/>
      <c r="ICD1" s="208"/>
      <c r="ICE1" s="208"/>
      <c r="ICF1" s="208"/>
      <c r="ICG1" s="208"/>
      <c r="ICH1" s="208"/>
      <c r="ICI1" s="208"/>
      <c r="ICJ1" s="208"/>
      <c r="ICK1" s="208"/>
      <c r="ICL1" s="208"/>
      <c r="ICM1" s="208"/>
      <c r="ICN1" s="208"/>
      <c r="ICO1" s="208"/>
      <c r="ICP1" s="208"/>
      <c r="ICQ1" s="208"/>
      <c r="ICR1" s="208"/>
      <c r="ICS1" s="208"/>
      <c r="ICT1" s="208"/>
      <c r="ICU1" s="208"/>
      <c r="ICV1" s="208"/>
      <c r="ICW1" s="208"/>
      <c r="ICX1" s="208"/>
      <c r="ICY1" s="208"/>
      <c r="ICZ1" s="208"/>
      <c r="IDA1" s="208"/>
      <c r="IDB1" s="208"/>
      <c r="IDC1" s="208"/>
      <c r="IDD1" s="208"/>
      <c r="IDE1" s="208"/>
      <c r="IDF1" s="208"/>
      <c r="IDG1" s="208"/>
      <c r="IDH1" s="208"/>
      <c r="IDI1" s="208"/>
      <c r="IDJ1" s="208"/>
      <c r="IDK1" s="208"/>
      <c r="IDL1" s="208"/>
      <c r="IDM1" s="208"/>
      <c r="IDN1" s="208"/>
      <c r="IDO1" s="208"/>
      <c r="IDP1" s="208"/>
      <c r="IDQ1" s="208"/>
      <c r="IDR1" s="208"/>
      <c r="IDS1" s="208"/>
      <c r="IDT1" s="208"/>
      <c r="IDU1" s="208"/>
      <c r="IDV1" s="208"/>
      <c r="IDW1" s="208"/>
      <c r="IDX1" s="208"/>
      <c r="IDY1" s="208"/>
      <c r="IDZ1" s="208"/>
      <c r="IEA1" s="208"/>
      <c r="IEB1" s="208"/>
      <c r="IEC1" s="208"/>
      <c r="IED1" s="208"/>
      <c r="IEE1" s="208"/>
      <c r="IEF1" s="208"/>
      <c r="IEG1" s="208"/>
      <c r="IEH1" s="208"/>
      <c r="IEI1" s="208"/>
      <c r="IEJ1" s="208"/>
      <c r="IEK1" s="208"/>
      <c r="IEL1" s="208"/>
      <c r="IEM1" s="208"/>
      <c r="IEN1" s="208"/>
      <c r="IEO1" s="208"/>
      <c r="IEP1" s="208"/>
      <c r="IEQ1" s="208"/>
      <c r="IER1" s="208"/>
      <c r="IES1" s="208"/>
      <c r="IET1" s="208"/>
      <c r="IEU1" s="208"/>
      <c r="IEV1" s="208"/>
      <c r="IEW1" s="208"/>
      <c r="IEX1" s="208"/>
      <c r="IEY1" s="208"/>
      <c r="IEZ1" s="208"/>
      <c r="IFA1" s="208"/>
      <c r="IFB1" s="208"/>
      <c r="IFC1" s="208"/>
      <c r="IFD1" s="208"/>
      <c r="IFE1" s="208"/>
      <c r="IFF1" s="208"/>
      <c r="IFG1" s="208"/>
      <c r="IFH1" s="208"/>
      <c r="IFI1" s="208"/>
      <c r="IFJ1" s="208"/>
      <c r="IFK1" s="208"/>
      <c r="IFL1" s="208"/>
      <c r="IFM1" s="208"/>
      <c r="IFN1" s="208"/>
      <c r="IFO1" s="208"/>
      <c r="IFP1" s="208"/>
      <c r="IFQ1" s="208"/>
      <c r="IFR1" s="208"/>
      <c r="IFS1" s="208"/>
      <c r="IFT1" s="208"/>
      <c r="IFU1" s="208"/>
      <c r="IFV1" s="208"/>
      <c r="IFW1" s="208"/>
      <c r="IFX1" s="208"/>
      <c r="IFY1" s="208"/>
      <c r="IFZ1" s="208"/>
      <c r="IGA1" s="208"/>
      <c r="IGB1" s="208"/>
      <c r="IGC1" s="208"/>
      <c r="IGD1" s="208"/>
      <c r="IGE1" s="208"/>
      <c r="IGF1" s="208"/>
      <c r="IGG1" s="208"/>
      <c r="IGH1" s="208"/>
      <c r="IGI1" s="208"/>
      <c r="IGJ1" s="208"/>
      <c r="IGK1" s="208"/>
      <c r="IGL1" s="208"/>
      <c r="IGM1" s="208"/>
      <c r="IGN1" s="208"/>
      <c r="IGO1" s="208"/>
      <c r="IGP1" s="208"/>
      <c r="IGQ1" s="208"/>
      <c r="IGR1" s="208"/>
      <c r="IGS1" s="208"/>
      <c r="IGT1" s="208"/>
      <c r="IGU1" s="208"/>
      <c r="IGV1" s="208"/>
      <c r="IGW1" s="208"/>
      <c r="IGX1" s="208"/>
      <c r="IGY1" s="208"/>
      <c r="IGZ1" s="208"/>
      <c r="IHA1" s="208"/>
      <c r="IHB1" s="208"/>
      <c r="IHC1" s="208"/>
      <c r="IHD1" s="208"/>
      <c r="IHE1" s="208"/>
      <c r="IHF1" s="208"/>
      <c r="IHG1" s="208"/>
      <c r="IHH1" s="208"/>
      <c r="IHI1" s="208"/>
      <c r="IHJ1" s="208"/>
      <c r="IHK1" s="208"/>
      <c r="IHL1" s="208"/>
      <c r="IHM1" s="208"/>
      <c r="IHN1" s="208"/>
      <c r="IHO1" s="208"/>
      <c r="IHP1" s="208"/>
      <c r="IHQ1" s="208"/>
      <c r="IHR1" s="208"/>
      <c r="IHS1" s="208"/>
      <c r="IHT1" s="208"/>
      <c r="IHU1" s="208"/>
      <c r="IHV1" s="208"/>
      <c r="IHW1" s="208"/>
      <c r="IHX1" s="208"/>
      <c r="IHY1" s="208"/>
      <c r="IHZ1" s="208"/>
      <c r="IIA1" s="208"/>
      <c r="IIB1" s="208"/>
      <c r="IIC1" s="208"/>
      <c r="IID1" s="208"/>
      <c r="IIE1" s="208"/>
      <c r="IIF1" s="208"/>
      <c r="IIG1" s="208"/>
      <c r="IIH1" s="208"/>
      <c r="III1" s="208"/>
      <c r="IIJ1" s="208"/>
      <c r="IIK1" s="208"/>
      <c r="IIL1" s="208"/>
      <c r="IIM1" s="208"/>
      <c r="IIN1" s="208"/>
      <c r="IIO1" s="208"/>
      <c r="IIP1" s="208"/>
      <c r="IIQ1" s="208"/>
      <c r="IIR1" s="208"/>
      <c r="IIS1" s="208"/>
      <c r="IIT1" s="208"/>
      <c r="IIU1" s="208"/>
      <c r="IIV1" s="208"/>
      <c r="IIW1" s="208"/>
      <c r="IIX1" s="208"/>
      <c r="IIY1" s="208"/>
      <c r="IIZ1" s="208"/>
      <c r="IJA1" s="208"/>
      <c r="IJB1" s="208"/>
      <c r="IJC1" s="208"/>
      <c r="IJD1" s="208"/>
      <c r="IJE1" s="208"/>
      <c r="IJF1" s="208"/>
      <c r="IJG1" s="208"/>
      <c r="IJH1" s="208"/>
      <c r="IJI1" s="208"/>
      <c r="IJJ1" s="208"/>
      <c r="IJK1" s="208"/>
      <c r="IJL1" s="208"/>
      <c r="IJM1" s="208"/>
      <c r="IJN1" s="208"/>
      <c r="IJO1" s="208"/>
      <c r="IJP1" s="208"/>
      <c r="IJQ1" s="208"/>
      <c r="IJR1" s="208"/>
      <c r="IJS1" s="208"/>
      <c r="IJT1" s="208"/>
      <c r="IJU1" s="208"/>
      <c r="IJV1" s="208"/>
      <c r="IJW1" s="208"/>
      <c r="IJX1" s="208"/>
      <c r="IJY1" s="208"/>
      <c r="IJZ1" s="208"/>
      <c r="IKA1" s="208"/>
      <c r="IKB1" s="208"/>
      <c r="IKC1" s="208"/>
      <c r="IKD1" s="208"/>
      <c r="IKE1" s="208"/>
      <c r="IKF1" s="208"/>
      <c r="IKG1" s="208"/>
      <c r="IKH1" s="208"/>
      <c r="IKI1" s="208"/>
      <c r="IKJ1" s="208"/>
      <c r="IKK1" s="208"/>
      <c r="IKL1" s="208"/>
      <c r="IKM1" s="208"/>
      <c r="IKN1" s="208"/>
      <c r="IKO1" s="208"/>
      <c r="IKP1" s="208"/>
      <c r="IKQ1" s="208"/>
      <c r="IKR1" s="208"/>
      <c r="IKS1" s="208"/>
      <c r="IKT1" s="208"/>
      <c r="IKU1" s="208"/>
      <c r="IKV1" s="208"/>
      <c r="IKW1" s="208"/>
      <c r="IKX1" s="208"/>
      <c r="IKY1" s="208"/>
      <c r="IKZ1" s="208"/>
      <c r="ILA1" s="208"/>
      <c r="ILB1" s="208"/>
      <c r="ILC1" s="208"/>
      <c r="ILD1" s="208"/>
      <c r="ILE1" s="208"/>
      <c r="ILF1" s="208"/>
      <c r="ILG1" s="208"/>
      <c r="ILH1" s="208"/>
      <c r="ILI1" s="208"/>
      <c r="ILJ1" s="208"/>
      <c r="ILK1" s="208"/>
      <c r="ILL1" s="208"/>
      <c r="ILM1" s="208"/>
      <c r="ILN1" s="208"/>
      <c r="ILO1" s="208"/>
      <c r="ILP1" s="208"/>
      <c r="ILQ1" s="208"/>
      <c r="ILR1" s="208"/>
      <c r="ILS1" s="208"/>
      <c r="ILT1" s="208"/>
      <c r="ILU1" s="208"/>
      <c r="ILV1" s="208"/>
      <c r="ILW1" s="208"/>
      <c r="ILX1" s="208"/>
      <c r="ILY1" s="208"/>
      <c r="ILZ1" s="208"/>
      <c r="IMA1" s="208"/>
      <c r="IMB1" s="208"/>
      <c r="IMC1" s="208"/>
      <c r="IMD1" s="208"/>
      <c r="IME1" s="208"/>
      <c r="IMF1" s="208"/>
      <c r="IMG1" s="208"/>
      <c r="IMH1" s="208"/>
      <c r="IMI1" s="208"/>
      <c r="IMJ1" s="208"/>
      <c r="IMK1" s="208"/>
      <c r="IML1" s="208"/>
      <c r="IMM1" s="208"/>
      <c r="IMN1" s="208"/>
      <c r="IMO1" s="208"/>
      <c r="IMP1" s="208"/>
      <c r="IMQ1" s="208"/>
      <c r="IMR1" s="208"/>
      <c r="IMS1" s="208"/>
      <c r="IMT1" s="208"/>
      <c r="IMU1" s="208"/>
      <c r="IMV1" s="208"/>
      <c r="IMW1" s="208"/>
      <c r="IMX1" s="208"/>
      <c r="IMY1" s="208"/>
      <c r="IMZ1" s="208"/>
      <c r="INA1" s="208"/>
      <c r="INB1" s="208"/>
      <c r="INC1" s="208"/>
      <c r="IND1" s="208"/>
      <c r="INE1" s="208"/>
      <c r="INF1" s="208"/>
      <c r="ING1" s="208"/>
      <c r="INH1" s="208"/>
      <c r="INI1" s="208"/>
      <c r="INJ1" s="208"/>
      <c r="INK1" s="208"/>
      <c r="INL1" s="208"/>
      <c r="INM1" s="208"/>
      <c r="INN1" s="208"/>
      <c r="INO1" s="208"/>
      <c r="INP1" s="208"/>
      <c r="INQ1" s="208"/>
      <c r="INR1" s="208"/>
      <c r="INS1" s="208"/>
      <c r="INT1" s="208"/>
      <c r="INU1" s="208"/>
      <c r="INV1" s="208"/>
      <c r="INW1" s="208"/>
      <c r="INX1" s="208"/>
      <c r="INY1" s="208"/>
      <c r="INZ1" s="208"/>
      <c r="IOA1" s="208"/>
      <c r="IOB1" s="208"/>
      <c r="IOC1" s="208"/>
      <c r="IOD1" s="208"/>
      <c r="IOE1" s="208"/>
      <c r="IOF1" s="208"/>
      <c r="IOG1" s="208"/>
      <c r="IOH1" s="208"/>
      <c r="IOI1" s="208"/>
      <c r="IOJ1" s="208"/>
      <c r="IOK1" s="208"/>
      <c r="IOL1" s="208"/>
      <c r="IOM1" s="208"/>
      <c r="ION1" s="208"/>
      <c r="IOO1" s="208"/>
      <c r="IOP1" s="208"/>
      <c r="IOQ1" s="208"/>
      <c r="IOR1" s="208"/>
      <c r="IOS1" s="208"/>
      <c r="IOT1" s="208"/>
      <c r="IOU1" s="208"/>
      <c r="IOV1" s="208"/>
      <c r="IOW1" s="208"/>
      <c r="IOX1" s="208"/>
      <c r="IOY1" s="208"/>
      <c r="IOZ1" s="208"/>
      <c r="IPA1" s="208"/>
      <c r="IPB1" s="208"/>
      <c r="IPC1" s="208"/>
      <c r="IPD1" s="208"/>
      <c r="IPE1" s="208"/>
      <c r="IPF1" s="208"/>
      <c r="IPG1" s="208"/>
      <c r="IPH1" s="208"/>
      <c r="IPI1" s="208"/>
      <c r="IPJ1" s="208"/>
      <c r="IPK1" s="208"/>
      <c r="IPL1" s="208"/>
      <c r="IPM1" s="208"/>
      <c r="IPN1" s="208"/>
      <c r="IPO1" s="208"/>
      <c r="IPP1" s="208"/>
      <c r="IPQ1" s="208"/>
      <c r="IPR1" s="208"/>
      <c r="IPS1" s="208"/>
      <c r="IPT1" s="208"/>
      <c r="IPU1" s="208"/>
      <c r="IPV1" s="208"/>
      <c r="IPW1" s="208"/>
      <c r="IPX1" s="208"/>
      <c r="IPY1" s="208"/>
      <c r="IPZ1" s="208"/>
      <c r="IQA1" s="208"/>
      <c r="IQB1" s="208"/>
      <c r="IQC1" s="208"/>
      <c r="IQD1" s="208"/>
      <c r="IQE1" s="208"/>
      <c r="IQF1" s="208"/>
      <c r="IQG1" s="208"/>
      <c r="IQH1" s="208"/>
      <c r="IQI1" s="208"/>
      <c r="IQJ1" s="208"/>
      <c r="IQK1" s="208"/>
      <c r="IQL1" s="208"/>
      <c r="IQM1" s="208"/>
      <c r="IQN1" s="208"/>
      <c r="IQO1" s="208"/>
      <c r="IQP1" s="208"/>
      <c r="IQQ1" s="208"/>
      <c r="IQR1" s="208"/>
      <c r="IQS1" s="208"/>
      <c r="IQT1" s="208"/>
      <c r="IQU1" s="208"/>
      <c r="IQV1" s="208"/>
      <c r="IQW1" s="208"/>
      <c r="IQX1" s="208"/>
      <c r="IQY1" s="208"/>
      <c r="IQZ1" s="208"/>
      <c r="IRA1" s="208"/>
      <c r="IRB1" s="208"/>
      <c r="IRC1" s="208"/>
      <c r="IRD1" s="208"/>
      <c r="IRE1" s="208"/>
      <c r="IRF1" s="208"/>
      <c r="IRG1" s="208"/>
      <c r="IRH1" s="208"/>
      <c r="IRI1" s="208"/>
      <c r="IRJ1" s="208"/>
      <c r="IRK1" s="208"/>
      <c r="IRL1" s="208"/>
      <c r="IRM1" s="208"/>
      <c r="IRN1" s="208"/>
      <c r="IRO1" s="208"/>
      <c r="IRP1" s="208"/>
      <c r="IRQ1" s="208"/>
      <c r="IRR1" s="208"/>
      <c r="IRS1" s="208"/>
      <c r="IRT1" s="208"/>
      <c r="IRU1" s="208"/>
      <c r="IRV1" s="208"/>
      <c r="IRW1" s="208"/>
      <c r="IRX1" s="208"/>
      <c r="IRY1" s="208"/>
      <c r="IRZ1" s="208"/>
      <c r="ISA1" s="208"/>
      <c r="ISB1" s="208"/>
      <c r="ISC1" s="208"/>
      <c r="ISD1" s="208"/>
      <c r="ISE1" s="208"/>
      <c r="ISF1" s="208"/>
      <c r="ISG1" s="208"/>
      <c r="ISH1" s="208"/>
      <c r="ISI1" s="208"/>
      <c r="ISJ1" s="208"/>
      <c r="ISK1" s="208"/>
      <c r="ISL1" s="208"/>
      <c r="ISM1" s="208"/>
      <c r="ISN1" s="208"/>
      <c r="ISO1" s="208"/>
      <c r="ISP1" s="208"/>
      <c r="ISQ1" s="208"/>
      <c r="ISR1" s="208"/>
      <c r="ISS1" s="208"/>
      <c r="IST1" s="208"/>
      <c r="ISU1" s="208"/>
      <c r="ISV1" s="208"/>
      <c r="ISW1" s="208"/>
      <c r="ISX1" s="208"/>
      <c r="ISY1" s="208"/>
      <c r="ISZ1" s="208"/>
      <c r="ITA1" s="208"/>
      <c r="ITB1" s="208"/>
      <c r="ITC1" s="208"/>
      <c r="ITD1" s="208"/>
      <c r="ITE1" s="208"/>
      <c r="ITF1" s="208"/>
      <c r="ITG1" s="208"/>
      <c r="ITH1" s="208"/>
      <c r="ITI1" s="208"/>
      <c r="ITJ1" s="208"/>
      <c r="ITK1" s="208"/>
      <c r="ITL1" s="208"/>
      <c r="ITM1" s="208"/>
      <c r="ITN1" s="208"/>
      <c r="ITO1" s="208"/>
      <c r="ITP1" s="208"/>
      <c r="ITQ1" s="208"/>
      <c r="ITR1" s="208"/>
      <c r="ITS1" s="208"/>
      <c r="ITT1" s="208"/>
      <c r="ITU1" s="208"/>
      <c r="ITV1" s="208"/>
      <c r="ITW1" s="208"/>
      <c r="ITX1" s="208"/>
      <c r="ITY1" s="208"/>
      <c r="ITZ1" s="208"/>
      <c r="IUA1" s="208"/>
      <c r="IUB1" s="208"/>
      <c r="IUC1" s="208"/>
      <c r="IUD1" s="208"/>
      <c r="IUE1" s="208"/>
      <c r="IUF1" s="208"/>
      <c r="IUG1" s="208"/>
      <c r="IUH1" s="208"/>
      <c r="IUI1" s="208"/>
      <c r="IUJ1" s="208"/>
      <c r="IUK1" s="208"/>
      <c r="IUL1" s="208"/>
      <c r="IUM1" s="208"/>
      <c r="IUN1" s="208"/>
      <c r="IUO1" s="208"/>
      <c r="IUP1" s="208"/>
      <c r="IUQ1" s="208"/>
      <c r="IUR1" s="208"/>
      <c r="IUS1" s="208"/>
      <c r="IUT1" s="208"/>
      <c r="IUU1" s="208"/>
      <c r="IUV1" s="208"/>
      <c r="IUW1" s="208"/>
      <c r="IUX1" s="208"/>
      <c r="IUY1" s="208"/>
      <c r="IUZ1" s="208"/>
      <c r="IVA1" s="208"/>
      <c r="IVB1" s="208"/>
      <c r="IVC1" s="208"/>
      <c r="IVD1" s="208"/>
      <c r="IVE1" s="208"/>
      <c r="IVF1" s="208"/>
      <c r="IVG1" s="208"/>
      <c r="IVH1" s="208"/>
      <c r="IVI1" s="208"/>
      <c r="IVJ1" s="208"/>
      <c r="IVK1" s="208"/>
      <c r="IVL1" s="208"/>
      <c r="IVM1" s="208"/>
      <c r="IVN1" s="208"/>
      <c r="IVO1" s="208"/>
      <c r="IVP1" s="208"/>
      <c r="IVQ1" s="208"/>
      <c r="IVR1" s="208"/>
      <c r="IVS1" s="208"/>
      <c r="IVT1" s="208"/>
      <c r="IVU1" s="208"/>
      <c r="IVV1" s="208"/>
      <c r="IVW1" s="208"/>
      <c r="IVX1" s="208"/>
      <c r="IVY1" s="208"/>
      <c r="IVZ1" s="208"/>
      <c r="IWA1" s="208"/>
      <c r="IWB1" s="208"/>
      <c r="IWC1" s="208"/>
      <c r="IWD1" s="208"/>
      <c r="IWE1" s="208"/>
      <c r="IWF1" s="208"/>
      <c r="IWG1" s="208"/>
      <c r="IWH1" s="208"/>
      <c r="IWI1" s="208"/>
      <c r="IWJ1" s="208"/>
      <c r="IWK1" s="208"/>
      <c r="IWL1" s="208"/>
      <c r="IWM1" s="208"/>
      <c r="IWN1" s="208"/>
      <c r="IWO1" s="208"/>
      <c r="IWP1" s="208"/>
      <c r="IWQ1" s="208"/>
      <c r="IWR1" s="208"/>
      <c r="IWS1" s="208"/>
      <c r="IWT1" s="208"/>
      <c r="IWU1" s="208"/>
      <c r="IWV1" s="208"/>
      <c r="IWW1" s="208"/>
      <c r="IWX1" s="208"/>
      <c r="IWY1" s="208"/>
      <c r="IWZ1" s="208"/>
      <c r="IXA1" s="208"/>
      <c r="IXB1" s="208"/>
      <c r="IXC1" s="208"/>
      <c r="IXD1" s="208"/>
      <c r="IXE1" s="208"/>
      <c r="IXF1" s="208"/>
      <c r="IXG1" s="208"/>
      <c r="IXH1" s="208"/>
      <c r="IXI1" s="208"/>
      <c r="IXJ1" s="208"/>
      <c r="IXK1" s="208"/>
      <c r="IXL1" s="208"/>
      <c r="IXM1" s="208"/>
      <c r="IXN1" s="208"/>
      <c r="IXO1" s="208"/>
      <c r="IXP1" s="208"/>
      <c r="IXQ1" s="208"/>
      <c r="IXR1" s="208"/>
      <c r="IXS1" s="208"/>
      <c r="IXT1" s="208"/>
      <c r="IXU1" s="208"/>
      <c r="IXV1" s="208"/>
      <c r="IXW1" s="208"/>
      <c r="IXX1" s="208"/>
      <c r="IXY1" s="208"/>
      <c r="IXZ1" s="208"/>
      <c r="IYA1" s="208"/>
      <c r="IYB1" s="208"/>
      <c r="IYC1" s="208"/>
      <c r="IYD1" s="208"/>
      <c r="IYE1" s="208"/>
      <c r="IYF1" s="208"/>
      <c r="IYG1" s="208"/>
      <c r="IYH1" s="208"/>
      <c r="IYI1" s="208"/>
      <c r="IYJ1" s="208"/>
      <c r="IYK1" s="208"/>
      <c r="IYL1" s="208"/>
      <c r="IYM1" s="208"/>
      <c r="IYN1" s="208"/>
      <c r="IYO1" s="208"/>
      <c r="IYP1" s="208"/>
      <c r="IYQ1" s="208"/>
      <c r="IYR1" s="208"/>
      <c r="IYS1" s="208"/>
      <c r="IYT1" s="208"/>
      <c r="IYU1" s="208"/>
      <c r="IYV1" s="208"/>
      <c r="IYW1" s="208"/>
      <c r="IYX1" s="208"/>
      <c r="IYY1" s="208"/>
      <c r="IYZ1" s="208"/>
      <c r="IZA1" s="208"/>
      <c r="IZB1" s="208"/>
      <c r="IZC1" s="208"/>
      <c r="IZD1" s="208"/>
      <c r="IZE1" s="208"/>
      <c r="IZF1" s="208"/>
      <c r="IZG1" s="208"/>
      <c r="IZH1" s="208"/>
      <c r="IZI1" s="208"/>
      <c r="IZJ1" s="208"/>
      <c r="IZK1" s="208"/>
      <c r="IZL1" s="208"/>
      <c r="IZM1" s="208"/>
      <c r="IZN1" s="208"/>
      <c r="IZO1" s="208"/>
      <c r="IZP1" s="208"/>
      <c r="IZQ1" s="208"/>
      <c r="IZR1" s="208"/>
      <c r="IZS1" s="208"/>
      <c r="IZT1" s="208"/>
      <c r="IZU1" s="208"/>
      <c r="IZV1" s="208"/>
      <c r="IZW1" s="208"/>
      <c r="IZX1" s="208"/>
      <c r="IZY1" s="208"/>
      <c r="IZZ1" s="208"/>
      <c r="JAA1" s="208"/>
      <c r="JAB1" s="208"/>
      <c r="JAC1" s="208"/>
      <c r="JAD1" s="208"/>
      <c r="JAE1" s="208"/>
      <c r="JAF1" s="208"/>
      <c r="JAG1" s="208"/>
      <c r="JAH1" s="208"/>
      <c r="JAI1" s="208"/>
      <c r="JAJ1" s="208"/>
      <c r="JAK1" s="208"/>
      <c r="JAL1" s="208"/>
      <c r="JAM1" s="208"/>
      <c r="JAN1" s="208"/>
      <c r="JAO1" s="208"/>
      <c r="JAP1" s="208"/>
      <c r="JAQ1" s="208"/>
      <c r="JAR1" s="208"/>
      <c r="JAS1" s="208"/>
      <c r="JAT1" s="208"/>
      <c r="JAU1" s="208"/>
      <c r="JAV1" s="208"/>
      <c r="JAW1" s="208"/>
      <c r="JAX1" s="208"/>
      <c r="JAY1" s="208"/>
      <c r="JAZ1" s="208"/>
      <c r="JBA1" s="208"/>
      <c r="JBB1" s="208"/>
      <c r="JBC1" s="208"/>
      <c r="JBD1" s="208"/>
      <c r="JBE1" s="208"/>
      <c r="JBF1" s="208"/>
      <c r="JBG1" s="208"/>
      <c r="JBH1" s="208"/>
      <c r="JBI1" s="208"/>
      <c r="JBJ1" s="208"/>
      <c r="JBK1" s="208"/>
      <c r="JBL1" s="208"/>
      <c r="JBM1" s="208"/>
      <c r="JBN1" s="208"/>
      <c r="JBO1" s="208"/>
      <c r="JBP1" s="208"/>
      <c r="JBQ1" s="208"/>
      <c r="JBR1" s="208"/>
      <c r="JBS1" s="208"/>
      <c r="JBT1" s="208"/>
      <c r="JBU1" s="208"/>
      <c r="JBV1" s="208"/>
      <c r="JBW1" s="208"/>
      <c r="JBX1" s="208"/>
      <c r="JBY1" s="208"/>
      <c r="JBZ1" s="208"/>
      <c r="JCA1" s="208"/>
      <c r="JCB1" s="208"/>
      <c r="JCC1" s="208"/>
      <c r="JCD1" s="208"/>
      <c r="JCE1" s="208"/>
      <c r="JCF1" s="208"/>
      <c r="JCG1" s="208"/>
      <c r="JCH1" s="208"/>
      <c r="JCI1" s="208"/>
      <c r="JCJ1" s="208"/>
      <c r="JCK1" s="208"/>
      <c r="JCL1" s="208"/>
      <c r="JCM1" s="208"/>
      <c r="JCN1" s="208"/>
      <c r="JCO1" s="208"/>
      <c r="JCP1" s="208"/>
      <c r="JCQ1" s="208"/>
      <c r="JCR1" s="208"/>
      <c r="JCS1" s="208"/>
      <c r="JCT1" s="208"/>
      <c r="JCU1" s="208"/>
      <c r="JCV1" s="208"/>
      <c r="JCW1" s="208"/>
      <c r="JCX1" s="208"/>
      <c r="JCY1" s="208"/>
      <c r="JCZ1" s="208"/>
      <c r="JDA1" s="208"/>
      <c r="JDB1" s="208"/>
      <c r="JDC1" s="208"/>
      <c r="JDD1" s="208"/>
      <c r="JDE1" s="208"/>
      <c r="JDF1" s="208"/>
      <c r="JDG1" s="208"/>
      <c r="JDH1" s="208"/>
      <c r="JDI1" s="208"/>
      <c r="JDJ1" s="208"/>
      <c r="JDK1" s="208"/>
      <c r="JDL1" s="208"/>
      <c r="JDM1" s="208"/>
      <c r="JDN1" s="208"/>
      <c r="JDO1" s="208"/>
      <c r="JDP1" s="208"/>
      <c r="JDQ1" s="208"/>
      <c r="JDR1" s="208"/>
      <c r="JDS1" s="208"/>
      <c r="JDT1" s="208"/>
      <c r="JDU1" s="208"/>
      <c r="JDV1" s="208"/>
      <c r="JDW1" s="208"/>
      <c r="JDX1" s="208"/>
      <c r="JDY1" s="208"/>
      <c r="JDZ1" s="208"/>
      <c r="JEA1" s="208"/>
      <c r="JEB1" s="208"/>
      <c r="JEC1" s="208"/>
      <c r="JED1" s="208"/>
      <c r="JEE1" s="208"/>
      <c r="JEF1" s="208"/>
      <c r="JEG1" s="208"/>
      <c r="JEH1" s="208"/>
      <c r="JEI1" s="208"/>
      <c r="JEJ1" s="208"/>
      <c r="JEK1" s="208"/>
      <c r="JEL1" s="208"/>
      <c r="JEM1" s="208"/>
      <c r="JEN1" s="208"/>
      <c r="JEO1" s="208"/>
      <c r="JEP1" s="208"/>
      <c r="JEQ1" s="208"/>
      <c r="JER1" s="208"/>
      <c r="JES1" s="208"/>
      <c r="JET1" s="208"/>
      <c r="JEU1" s="208"/>
      <c r="JEV1" s="208"/>
      <c r="JEW1" s="208"/>
      <c r="JEX1" s="208"/>
      <c r="JEY1" s="208"/>
      <c r="JEZ1" s="208"/>
      <c r="JFA1" s="208"/>
      <c r="JFB1" s="208"/>
      <c r="JFC1" s="208"/>
      <c r="JFD1" s="208"/>
      <c r="JFE1" s="208"/>
      <c r="JFF1" s="208"/>
      <c r="JFG1" s="208"/>
      <c r="JFH1" s="208"/>
      <c r="JFI1" s="208"/>
      <c r="JFJ1" s="208"/>
      <c r="JFK1" s="208"/>
      <c r="JFL1" s="208"/>
      <c r="JFM1" s="208"/>
      <c r="JFN1" s="208"/>
      <c r="JFO1" s="208"/>
      <c r="JFP1" s="208"/>
      <c r="JFQ1" s="208"/>
      <c r="JFR1" s="208"/>
      <c r="JFS1" s="208"/>
      <c r="JFT1" s="208"/>
      <c r="JFU1" s="208"/>
      <c r="JFV1" s="208"/>
      <c r="JFW1" s="208"/>
      <c r="JFX1" s="208"/>
      <c r="JFY1" s="208"/>
      <c r="JFZ1" s="208"/>
      <c r="JGA1" s="208"/>
      <c r="JGB1" s="208"/>
      <c r="JGC1" s="208"/>
      <c r="JGD1" s="208"/>
      <c r="JGE1" s="208"/>
      <c r="JGF1" s="208"/>
      <c r="JGG1" s="208"/>
      <c r="JGH1" s="208"/>
      <c r="JGI1" s="208"/>
      <c r="JGJ1" s="208"/>
      <c r="JGK1" s="208"/>
      <c r="JGL1" s="208"/>
      <c r="JGM1" s="208"/>
      <c r="JGN1" s="208"/>
      <c r="JGO1" s="208"/>
      <c r="JGP1" s="208"/>
      <c r="JGQ1" s="208"/>
      <c r="JGR1" s="208"/>
      <c r="JGS1" s="208"/>
      <c r="JGT1" s="208"/>
      <c r="JGU1" s="208"/>
      <c r="JGV1" s="208"/>
      <c r="JGW1" s="208"/>
      <c r="JGX1" s="208"/>
      <c r="JGY1" s="208"/>
      <c r="JGZ1" s="208"/>
      <c r="JHA1" s="208"/>
      <c r="JHB1" s="208"/>
      <c r="JHC1" s="208"/>
      <c r="JHD1" s="208"/>
      <c r="JHE1" s="208"/>
      <c r="JHF1" s="208"/>
      <c r="JHG1" s="208"/>
      <c r="JHH1" s="208"/>
      <c r="JHI1" s="208"/>
      <c r="JHJ1" s="208"/>
      <c r="JHK1" s="208"/>
      <c r="JHL1" s="208"/>
      <c r="JHM1" s="208"/>
      <c r="JHN1" s="208"/>
      <c r="JHO1" s="208"/>
      <c r="JHP1" s="208"/>
      <c r="JHQ1" s="208"/>
      <c r="JHR1" s="208"/>
      <c r="JHS1" s="208"/>
      <c r="JHT1" s="208"/>
      <c r="JHU1" s="208"/>
      <c r="JHV1" s="208"/>
      <c r="JHW1" s="208"/>
      <c r="JHX1" s="208"/>
      <c r="JHY1" s="208"/>
      <c r="JHZ1" s="208"/>
      <c r="JIA1" s="208"/>
      <c r="JIB1" s="208"/>
      <c r="JIC1" s="208"/>
      <c r="JID1" s="208"/>
      <c r="JIE1" s="208"/>
      <c r="JIF1" s="208"/>
      <c r="JIG1" s="208"/>
      <c r="JIH1" s="208"/>
      <c r="JII1" s="208"/>
      <c r="JIJ1" s="208"/>
      <c r="JIK1" s="208"/>
      <c r="JIL1" s="208"/>
      <c r="JIM1" s="208"/>
      <c r="JIN1" s="208"/>
      <c r="JIO1" s="208"/>
      <c r="JIP1" s="208"/>
      <c r="JIQ1" s="208"/>
      <c r="JIR1" s="208"/>
      <c r="JIS1" s="208"/>
      <c r="JIT1" s="208"/>
      <c r="JIU1" s="208"/>
      <c r="JIV1" s="208"/>
      <c r="JIW1" s="208"/>
      <c r="JIX1" s="208"/>
      <c r="JIY1" s="208"/>
      <c r="JIZ1" s="208"/>
      <c r="JJA1" s="208"/>
      <c r="JJB1" s="208"/>
      <c r="JJC1" s="208"/>
      <c r="JJD1" s="208"/>
      <c r="JJE1" s="208"/>
      <c r="JJF1" s="208"/>
      <c r="JJG1" s="208"/>
      <c r="JJH1" s="208"/>
      <c r="JJI1" s="208"/>
      <c r="JJJ1" s="208"/>
      <c r="JJK1" s="208"/>
      <c r="JJL1" s="208"/>
      <c r="JJM1" s="208"/>
      <c r="JJN1" s="208"/>
      <c r="JJO1" s="208"/>
      <c r="JJP1" s="208"/>
      <c r="JJQ1" s="208"/>
      <c r="JJR1" s="208"/>
      <c r="JJS1" s="208"/>
      <c r="JJT1" s="208"/>
      <c r="JJU1" s="208"/>
      <c r="JJV1" s="208"/>
      <c r="JJW1" s="208"/>
      <c r="JJX1" s="208"/>
      <c r="JJY1" s="208"/>
      <c r="JJZ1" s="208"/>
      <c r="JKA1" s="208"/>
      <c r="JKB1" s="208"/>
      <c r="JKC1" s="208"/>
      <c r="JKD1" s="208"/>
      <c r="JKE1" s="208"/>
      <c r="JKF1" s="208"/>
      <c r="JKG1" s="208"/>
      <c r="JKH1" s="208"/>
      <c r="JKI1" s="208"/>
      <c r="JKJ1" s="208"/>
      <c r="JKK1" s="208"/>
      <c r="JKL1" s="208"/>
      <c r="JKM1" s="208"/>
      <c r="JKN1" s="208"/>
      <c r="JKO1" s="208"/>
      <c r="JKP1" s="208"/>
      <c r="JKQ1" s="208"/>
      <c r="JKR1" s="208"/>
      <c r="JKS1" s="208"/>
      <c r="JKT1" s="208"/>
      <c r="JKU1" s="208"/>
      <c r="JKV1" s="208"/>
      <c r="JKW1" s="208"/>
      <c r="JKX1" s="208"/>
      <c r="JKY1" s="208"/>
      <c r="JKZ1" s="208"/>
      <c r="JLA1" s="208"/>
      <c r="JLB1" s="208"/>
      <c r="JLC1" s="208"/>
      <c r="JLD1" s="208"/>
      <c r="JLE1" s="208"/>
      <c r="JLF1" s="208"/>
      <c r="JLG1" s="208"/>
      <c r="JLH1" s="208"/>
      <c r="JLI1" s="208"/>
      <c r="JLJ1" s="208"/>
      <c r="JLK1" s="208"/>
      <c r="JLL1" s="208"/>
      <c r="JLM1" s="208"/>
      <c r="JLN1" s="208"/>
      <c r="JLO1" s="208"/>
      <c r="JLP1" s="208"/>
      <c r="JLQ1" s="208"/>
      <c r="JLR1" s="208"/>
      <c r="JLS1" s="208"/>
      <c r="JLT1" s="208"/>
      <c r="JLU1" s="208"/>
      <c r="JLV1" s="208"/>
      <c r="JLW1" s="208"/>
      <c r="JLX1" s="208"/>
      <c r="JLY1" s="208"/>
      <c r="JLZ1" s="208"/>
      <c r="JMA1" s="208"/>
      <c r="JMB1" s="208"/>
      <c r="JMC1" s="208"/>
      <c r="JMD1" s="208"/>
      <c r="JME1" s="208"/>
      <c r="JMF1" s="208"/>
      <c r="JMG1" s="208"/>
      <c r="JMH1" s="208"/>
      <c r="JMI1" s="208"/>
      <c r="JMJ1" s="208"/>
      <c r="JMK1" s="208"/>
      <c r="JML1" s="208"/>
      <c r="JMM1" s="208"/>
      <c r="JMN1" s="208"/>
      <c r="JMO1" s="208"/>
      <c r="JMP1" s="208"/>
      <c r="JMQ1" s="208"/>
      <c r="JMR1" s="208"/>
      <c r="JMS1" s="208"/>
      <c r="JMT1" s="208"/>
      <c r="JMU1" s="208"/>
      <c r="JMV1" s="208"/>
      <c r="JMW1" s="208"/>
      <c r="JMX1" s="208"/>
      <c r="JMY1" s="208"/>
      <c r="JMZ1" s="208"/>
      <c r="JNA1" s="208"/>
      <c r="JNB1" s="208"/>
      <c r="JNC1" s="208"/>
      <c r="JND1" s="208"/>
      <c r="JNE1" s="208"/>
      <c r="JNF1" s="208"/>
      <c r="JNG1" s="208"/>
      <c r="JNH1" s="208"/>
      <c r="JNI1" s="208"/>
      <c r="JNJ1" s="208"/>
      <c r="JNK1" s="208"/>
      <c r="JNL1" s="208"/>
      <c r="JNM1" s="208"/>
      <c r="JNN1" s="208"/>
      <c r="JNO1" s="208"/>
      <c r="JNP1" s="208"/>
      <c r="JNQ1" s="208"/>
      <c r="JNR1" s="208"/>
      <c r="JNS1" s="208"/>
      <c r="JNT1" s="208"/>
      <c r="JNU1" s="208"/>
      <c r="JNV1" s="208"/>
      <c r="JNW1" s="208"/>
      <c r="JNX1" s="208"/>
      <c r="JNY1" s="208"/>
      <c r="JNZ1" s="208"/>
      <c r="JOA1" s="208"/>
      <c r="JOB1" s="208"/>
      <c r="JOC1" s="208"/>
      <c r="JOD1" s="208"/>
      <c r="JOE1" s="208"/>
      <c r="JOF1" s="208"/>
      <c r="JOG1" s="208"/>
      <c r="JOH1" s="208"/>
      <c r="JOI1" s="208"/>
      <c r="JOJ1" s="208"/>
      <c r="JOK1" s="208"/>
      <c r="JOL1" s="208"/>
      <c r="JOM1" s="208"/>
      <c r="JON1" s="208"/>
      <c r="JOO1" s="208"/>
      <c r="JOP1" s="208"/>
      <c r="JOQ1" s="208"/>
      <c r="JOR1" s="208"/>
      <c r="JOS1" s="208"/>
      <c r="JOT1" s="208"/>
      <c r="JOU1" s="208"/>
      <c r="JOV1" s="208"/>
      <c r="JOW1" s="208"/>
      <c r="JOX1" s="208"/>
      <c r="JOY1" s="208"/>
      <c r="JOZ1" s="208"/>
      <c r="JPA1" s="208"/>
      <c r="JPB1" s="208"/>
      <c r="JPC1" s="208"/>
      <c r="JPD1" s="208"/>
      <c r="JPE1" s="208"/>
      <c r="JPF1" s="208"/>
      <c r="JPG1" s="208"/>
      <c r="JPH1" s="208"/>
      <c r="JPI1" s="208"/>
      <c r="JPJ1" s="208"/>
      <c r="JPK1" s="208"/>
      <c r="JPL1" s="208"/>
      <c r="JPM1" s="208"/>
      <c r="JPN1" s="208"/>
      <c r="JPO1" s="208"/>
      <c r="JPP1" s="208"/>
      <c r="JPQ1" s="208"/>
      <c r="JPR1" s="208"/>
      <c r="JPS1" s="208"/>
      <c r="JPT1" s="208"/>
      <c r="JPU1" s="208"/>
      <c r="JPV1" s="208"/>
      <c r="JPW1" s="208"/>
      <c r="JPX1" s="208"/>
      <c r="JPY1" s="208"/>
      <c r="JPZ1" s="208"/>
      <c r="JQA1" s="208"/>
      <c r="JQB1" s="208"/>
      <c r="JQC1" s="208"/>
      <c r="JQD1" s="208"/>
      <c r="JQE1" s="208"/>
      <c r="JQF1" s="208"/>
      <c r="JQG1" s="208"/>
      <c r="JQH1" s="208"/>
      <c r="JQI1" s="208"/>
      <c r="JQJ1" s="208"/>
      <c r="JQK1" s="208"/>
      <c r="JQL1" s="208"/>
      <c r="JQM1" s="208"/>
      <c r="JQN1" s="208"/>
      <c r="JQO1" s="208"/>
      <c r="JQP1" s="208"/>
      <c r="JQQ1" s="208"/>
      <c r="JQR1" s="208"/>
      <c r="JQS1" s="208"/>
      <c r="JQT1" s="208"/>
      <c r="JQU1" s="208"/>
      <c r="JQV1" s="208"/>
      <c r="JQW1" s="208"/>
      <c r="JQX1" s="208"/>
      <c r="JQY1" s="208"/>
      <c r="JQZ1" s="208"/>
      <c r="JRA1" s="208"/>
      <c r="JRB1" s="208"/>
      <c r="JRC1" s="208"/>
      <c r="JRD1" s="208"/>
      <c r="JRE1" s="208"/>
      <c r="JRF1" s="208"/>
      <c r="JRG1" s="208"/>
      <c r="JRH1" s="208"/>
      <c r="JRI1" s="208"/>
      <c r="JRJ1" s="208"/>
      <c r="JRK1" s="208"/>
      <c r="JRL1" s="208"/>
      <c r="JRM1" s="208"/>
      <c r="JRN1" s="208"/>
      <c r="JRO1" s="208"/>
      <c r="JRP1" s="208"/>
      <c r="JRQ1" s="208"/>
      <c r="JRR1" s="208"/>
      <c r="JRS1" s="208"/>
      <c r="JRT1" s="208"/>
      <c r="JRU1" s="208"/>
      <c r="JRV1" s="208"/>
      <c r="JRW1" s="208"/>
      <c r="JRX1" s="208"/>
      <c r="JRY1" s="208"/>
      <c r="JRZ1" s="208"/>
      <c r="JSA1" s="208"/>
      <c r="JSB1" s="208"/>
      <c r="JSC1" s="208"/>
      <c r="JSD1" s="208"/>
      <c r="JSE1" s="208"/>
      <c r="JSF1" s="208"/>
      <c r="JSG1" s="208"/>
      <c r="JSH1" s="208"/>
      <c r="JSI1" s="208"/>
      <c r="JSJ1" s="208"/>
      <c r="JSK1" s="208"/>
      <c r="JSL1" s="208"/>
      <c r="JSM1" s="208"/>
      <c r="JSN1" s="208"/>
      <c r="JSO1" s="208"/>
      <c r="JSP1" s="208"/>
      <c r="JSQ1" s="208"/>
      <c r="JSR1" s="208"/>
      <c r="JSS1" s="208"/>
      <c r="JST1" s="208"/>
      <c r="JSU1" s="208"/>
      <c r="JSV1" s="208"/>
      <c r="JSW1" s="208"/>
      <c r="JSX1" s="208"/>
      <c r="JSY1" s="208"/>
      <c r="JSZ1" s="208"/>
      <c r="JTA1" s="208"/>
      <c r="JTB1" s="208"/>
      <c r="JTC1" s="208"/>
      <c r="JTD1" s="208"/>
      <c r="JTE1" s="208"/>
      <c r="JTF1" s="208"/>
      <c r="JTG1" s="208"/>
      <c r="JTH1" s="208"/>
      <c r="JTI1" s="208"/>
      <c r="JTJ1" s="208"/>
      <c r="JTK1" s="208"/>
      <c r="JTL1" s="208"/>
      <c r="JTM1" s="208"/>
      <c r="JTN1" s="208"/>
      <c r="JTO1" s="208"/>
      <c r="JTP1" s="208"/>
      <c r="JTQ1" s="208"/>
      <c r="JTR1" s="208"/>
      <c r="JTS1" s="208"/>
      <c r="JTT1" s="208"/>
      <c r="JTU1" s="208"/>
      <c r="JTV1" s="208"/>
      <c r="JTW1" s="208"/>
      <c r="JTX1" s="208"/>
      <c r="JTY1" s="208"/>
      <c r="JTZ1" s="208"/>
      <c r="JUA1" s="208"/>
      <c r="JUB1" s="208"/>
      <c r="JUC1" s="208"/>
      <c r="JUD1" s="208"/>
      <c r="JUE1" s="208"/>
      <c r="JUF1" s="208"/>
      <c r="JUG1" s="208"/>
      <c r="JUH1" s="208"/>
      <c r="JUI1" s="208"/>
      <c r="JUJ1" s="208"/>
      <c r="JUK1" s="208"/>
      <c r="JUL1" s="208"/>
      <c r="JUM1" s="208"/>
      <c r="JUN1" s="208"/>
      <c r="JUO1" s="208"/>
      <c r="JUP1" s="208"/>
      <c r="JUQ1" s="208"/>
      <c r="JUR1" s="208"/>
      <c r="JUS1" s="208"/>
      <c r="JUT1" s="208"/>
      <c r="JUU1" s="208"/>
      <c r="JUV1" s="208"/>
      <c r="JUW1" s="208"/>
      <c r="JUX1" s="208"/>
      <c r="JUY1" s="208"/>
      <c r="JUZ1" s="208"/>
      <c r="JVA1" s="208"/>
      <c r="JVB1" s="208"/>
      <c r="JVC1" s="208"/>
      <c r="JVD1" s="208"/>
      <c r="JVE1" s="208"/>
      <c r="JVF1" s="208"/>
      <c r="JVG1" s="208"/>
      <c r="JVH1" s="208"/>
      <c r="JVI1" s="208"/>
      <c r="JVJ1" s="208"/>
      <c r="JVK1" s="208"/>
      <c r="JVL1" s="208"/>
      <c r="JVM1" s="208"/>
      <c r="JVN1" s="208"/>
      <c r="JVO1" s="208"/>
      <c r="JVP1" s="208"/>
      <c r="JVQ1" s="208"/>
      <c r="JVR1" s="208"/>
      <c r="JVS1" s="208"/>
      <c r="JVT1" s="208"/>
      <c r="JVU1" s="208"/>
      <c r="JVV1" s="208"/>
      <c r="JVW1" s="208"/>
      <c r="JVX1" s="208"/>
      <c r="JVY1" s="208"/>
      <c r="JVZ1" s="208"/>
      <c r="JWA1" s="208"/>
      <c r="JWB1" s="208"/>
      <c r="JWC1" s="208"/>
      <c r="JWD1" s="208"/>
      <c r="JWE1" s="208"/>
      <c r="JWF1" s="208"/>
      <c r="JWG1" s="208"/>
      <c r="JWH1" s="208"/>
      <c r="JWI1" s="208"/>
      <c r="JWJ1" s="208"/>
      <c r="JWK1" s="208"/>
      <c r="JWL1" s="208"/>
      <c r="JWM1" s="208"/>
      <c r="JWN1" s="208"/>
      <c r="JWO1" s="208"/>
      <c r="JWP1" s="208"/>
      <c r="JWQ1" s="208"/>
      <c r="JWR1" s="208"/>
      <c r="JWS1" s="208"/>
      <c r="JWT1" s="208"/>
      <c r="JWU1" s="208"/>
      <c r="JWV1" s="208"/>
      <c r="JWW1" s="208"/>
      <c r="JWX1" s="208"/>
      <c r="JWY1" s="208"/>
      <c r="JWZ1" s="208"/>
      <c r="JXA1" s="208"/>
      <c r="JXB1" s="208"/>
      <c r="JXC1" s="208"/>
      <c r="JXD1" s="208"/>
      <c r="JXE1" s="208"/>
      <c r="JXF1" s="208"/>
      <c r="JXG1" s="208"/>
      <c r="JXH1" s="208"/>
      <c r="JXI1" s="208"/>
      <c r="JXJ1" s="208"/>
      <c r="JXK1" s="208"/>
      <c r="JXL1" s="208"/>
      <c r="JXM1" s="208"/>
      <c r="JXN1" s="208"/>
      <c r="JXO1" s="208"/>
      <c r="JXP1" s="208"/>
      <c r="JXQ1" s="208"/>
      <c r="JXR1" s="208"/>
      <c r="JXS1" s="208"/>
      <c r="JXT1" s="208"/>
      <c r="JXU1" s="208"/>
      <c r="JXV1" s="208"/>
      <c r="JXW1" s="208"/>
      <c r="JXX1" s="208"/>
      <c r="JXY1" s="208"/>
      <c r="JXZ1" s="208"/>
      <c r="JYA1" s="208"/>
      <c r="JYB1" s="208"/>
      <c r="JYC1" s="208"/>
      <c r="JYD1" s="208"/>
      <c r="JYE1" s="208"/>
      <c r="JYF1" s="208"/>
      <c r="JYG1" s="208"/>
      <c r="JYH1" s="208"/>
      <c r="JYI1" s="208"/>
      <c r="JYJ1" s="208"/>
      <c r="JYK1" s="208"/>
      <c r="JYL1" s="208"/>
      <c r="JYM1" s="208"/>
      <c r="JYN1" s="208"/>
      <c r="JYO1" s="208"/>
      <c r="JYP1" s="208"/>
      <c r="JYQ1" s="208"/>
      <c r="JYR1" s="208"/>
      <c r="JYS1" s="208"/>
      <c r="JYT1" s="208"/>
      <c r="JYU1" s="208"/>
      <c r="JYV1" s="208"/>
      <c r="JYW1" s="208"/>
      <c r="JYX1" s="208"/>
      <c r="JYY1" s="208"/>
      <c r="JYZ1" s="208"/>
      <c r="JZA1" s="208"/>
      <c r="JZB1" s="208"/>
      <c r="JZC1" s="208"/>
      <c r="JZD1" s="208"/>
      <c r="JZE1" s="208"/>
      <c r="JZF1" s="208"/>
      <c r="JZG1" s="208"/>
      <c r="JZH1" s="208"/>
      <c r="JZI1" s="208"/>
      <c r="JZJ1" s="208"/>
      <c r="JZK1" s="208"/>
      <c r="JZL1" s="208"/>
      <c r="JZM1" s="208"/>
      <c r="JZN1" s="208"/>
      <c r="JZO1" s="208"/>
      <c r="JZP1" s="208"/>
      <c r="JZQ1" s="208"/>
      <c r="JZR1" s="208"/>
      <c r="JZS1" s="208"/>
      <c r="JZT1" s="208"/>
      <c r="JZU1" s="208"/>
      <c r="JZV1" s="208"/>
      <c r="JZW1" s="208"/>
      <c r="JZX1" s="208"/>
      <c r="JZY1" s="208"/>
      <c r="JZZ1" s="208"/>
      <c r="KAA1" s="208"/>
      <c r="KAB1" s="208"/>
      <c r="KAC1" s="208"/>
      <c r="KAD1" s="208"/>
      <c r="KAE1" s="208"/>
      <c r="KAF1" s="208"/>
      <c r="KAG1" s="208"/>
      <c r="KAH1" s="208"/>
      <c r="KAI1" s="208"/>
      <c r="KAJ1" s="208"/>
      <c r="KAK1" s="208"/>
      <c r="KAL1" s="208"/>
      <c r="KAM1" s="208"/>
      <c r="KAN1" s="208"/>
      <c r="KAO1" s="208"/>
      <c r="KAP1" s="208"/>
      <c r="KAQ1" s="208"/>
      <c r="KAR1" s="208"/>
      <c r="KAS1" s="208"/>
      <c r="KAT1" s="208"/>
      <c r="KAU1" s="208"/>
      <c r="KAV1" s="208"/>
      <c r="KAW1" s="208"/>
      <c r="KAX1" s="208"/>
      <c r="KAY1" s="208"/>
      <c r="KAZ1" s="208"/>
      <c r="KBA1" s="208"/>
      <c r="KBB1" s="208"/>
      <c r="KBC1" s="208"/>
      <c r="KBD1" s="208"/>
      <c r="KBE1" s="208"/>
      <c r="KBF1" s="208"/>
      <c r="KBG1" s="208"/>
      <c r="KBH1" s="208"/>
      <c r="KBI1" s="208"/>
      <c r="KBJ1" s="208"/>
      <c r="KBK1" s="208"/>
      <c r="KBL1" s="208"/>
      <c r="KBM1" s="208"/>
      <c r="KBN1" s="208"/>
      <c r="KBO1" s="208"/>
      <c r="KBP1" s="208"/>
      <c r="KBQ1" s="208"/>
      <c r="KBR1" s="208"/>
      <c r="KBS1" s="208"/>
      <c r="KBT1" s="208"/>
      <c r="KBU1" s="208"/>
      <c r="KBV1" s="208"/>
      <c r="KBW1" s="208"/>
      <c r="KBX1" s="208"/>
      <c r="KBY1" s="208"/>
      <c r="KBZ1" s="208"/>
      <c r="KCA1" s="208"/>
      <c r="KCB1" s="208"/>
      <c r="KCC1" s="208"/>
      <c r="KCD1" s="208"/>
      <c r="KCE1" s="208"/>
      <c r="KCF1" s="208"/>
      <c r="KCG1" s="208"/>
      <c r="KCH1" s="208"/>
      <c r="KCI1" s="208"/>
      <c r="KCJ1" s="208"/>
      <c r="KCK1" s="208"/>
      <c r="KCL1" s="208"/>
      <c r="KCM1" s="208"/>
      <c r="KCN1" s="208"/>
      <c r="KCO1" s="208"/>
      <c r="KCP1" s="208"/>
      <c r="KCQ1" s="208"/>
      <c r="KCR1" s="208"/>
      <c r="KCS1" s="208"/>
      <c r="KCT1" s="208"/>
      <c r="KCU1" s="208"/>
      <c r="KCV1" s="208"/>
      <c r="KCW1" s="208"/>
      <c r="KCX1" s="208"/>
      <c r="KCY1" s="208"/>
      <c r="KCZ1" s="208"/>
      <c r="KDA1" s="208"/>
      <c r="KDB1" s="208"/>
      <c r="KDC1" s="208"/>
      <c r="KDD1" s="208"/>
      <c r="KDE1" s="208"/>
      <c r="KDF1" s="208"/>
      <c r="KDG1" s="208"/>
      <c r="KDH1" s="208"/>
      <c r="KDI1" s="208"/>
      <c r="KDJ1" s="208"/>
      <c r="KDK1" s="208"/>
      <c r="KDL1" s="208"/>
      <c r="KDM1" s="208"/>
      <c r="KDN1" s="208"/>
      <c r="KDO1" s="208"/>
      <c r="KDP1" s="208"/>
      <c r="KDQ1" s="208"/>
      <c r="KDR1" s="208"/>
      <c r="KDS1" s="208"/>
      <c r="KDT1" s="208"/>
      <c r="KDU1" s="208"/>
      <c r="KDV1" s="208"/>
      <c r="KDW1" s="208"/>
      <c r="KDX1" s="208"/>
      <c r="KDY1" s="208"/>
      <c r="KDZ1" s="208"/>
      <c r="KEA1" s="208"/>
      <c r="KEB1" s="208"/>
      <c r="KEC1" s="208"/>
      <c r="KED1" s="208"/>
      <c r="KEE1" s="208"/>
      <c r="KEF1" s="208"/>
      <c r="KEG1" s="208"/>
      <c r="KEH1" s="208"/>
      <c r="KEI1" s="208"/>
      <c r="KEJ1" s="208"/>
      <c r="KEK1" s="208"/>
      <c r="KEL1" s="208"/>
      <c r="KEM1" s="208"/>
      <c r="KEN1" s="208"/>
      <c r="KEO1" s="208"/>
      <c r="KEP1" s="208"/>
      <c r="KEQ1" s="208"/>
      <c r="KER1" s="208"/>
      <c r="KES1" s="208"/>
      <c r="KET1" s="208"/>
      <c r="KEU1" s="208"/>
      <c r="KEV1" s="208"/>
      <c r="KEW1" s="208"/>
      <c r="KEX1" s="208"/>
      <c r="KEY1" s="208"/>
      <c r="KEZ1" s="208"/>
      <c r="KFA1" s="208"/>
      <c r="KFB1" s="208"/>
      <c r="KFC1" s="208"/>
      <c r="KFD1" s="208"/>
      <c r="KFE1" s="208"/>
      <c r="KFF1" s="208"/>
      <c r="KFG1" s="208"/>
      <c r="KFH1" s="208"/>
      <c r="KFI1" s="208"/>
      <c r="KFJ1" s="208"/>
      <c r="KFK1" s="208"/>
      <c r="KFL1" s="208"/>
      <c r="KFM1" s="208"/>
      <c r="KFN1" s="208"/>
      <c r="KFO1" s="208"/>
      <c r="KFP1" s="208"/>
      <c r="KFQ1" s="208"/>
      <c r="KFR1" s="208"/>
      <c r="KFS1" s="208"/>
      <c r="KFT1" s="208"/>
      <c r="KFU1" s="208"/>
      <c r="KFV1" s="208"/>
      <c r="KFW1" s="208"/>
      <c r="KFX1" s="208"/>
      <c r="KFY1" s="208"/>
      <c r="KFZ1" s="208"/>
      <c r="KGA1" s="208"/>
      <c r="KGB1" s="208"/>
      <c r="KGC1" s="208"/>
      <c r="KGD1" s="208"/>
      <c r="KGE1" s="208"/>
      <c r="KGF1" s="208"/>
      <c r="KGG1" s="208"/>
      <c r="KGH1" s="208"/>
      <c r="KGI1" s="208"/>
      <c r="KGJ1" s="208"/>
      <c r="KGK1" s="208"/>
      <c r="KGL1" s="208"/>
      <c r="KGM1" s="208"/>
      <c r="KGN1" s="208"/>
      <c r="KGO1" s="208"/>
      <c r="KGP1" s="208"/>
      <c r="KGQ1" s="208"/>
      <c r="KGR1" s="208"/>
      <c r="KGS1" s="208"/>
      <c r="KGT1" s="208"/>
      <c r="KGU1" s="208"/>
      <c r="KGV1" s="208"/>
      <c r="KGW1" s="208"/>
      <c r="KGX1" s="208"/>
      <c r="KGY1" s="208"/>
      <c r="KGZ1" s="208"/>
      <c r="KHA1" s="208"/>
      <c r="KHB1" s="208"/>
      <c r="KHC1" s="208"/>
      <c r="KHD1" s="208"/>
      <c r="KHE1" s="208"/>
      <c r="KHF1" s="208"/>
      <c r="KHG1" s="208"/>
      <c r="KHH1" s="208"/>
      <c r="KHI1" s="208"/>
      <c r="KHJ1" s="208"/>
      <c r="KHK1" s="208"/>
      <c r="KHL1" s="208"/>
      <c r="KHM1" s="208"/>
      <c r="KHN1" s="208"/>
      <c r="KHO1" s="208"/>
      <c r="KHP1" s="208"/>
      <c r="KHQ1" s="208"/>
      <c r="KHR1" s="208"/>
      <c r="KHS1" s="208"/>
      <c r="KHT1" s="208"/>
      <c r="KHU1" s="208"/>
      <c r="KHV1" s="208"/>
      <c r="KHW1" s="208"/>
      <c r="KHX1" s="208"/>
      <c r="KHY1" s="208"/>
      <c r="KHZ1" s="208"/>
      <c r="KIA1" s="208"/>
      <c r="KIB1" s="208"/>
      <c r="KIC1" s="208"/>
      <c r="KID1" s="208"/>
      <c r="KIE1" s="208"/>
      <c r="KIF1" s="208"/>
      <c r="KIG1" s="208"/>
      <c r="KIH1" s="208"/>
      <c r="KII1" s="208"/>
      <c r="KIJ1" s="208"/>
      <c r="KIK1" s="208"/>
      <c r="KIL1" s="208"/>
      <c r="KIM1" s="208"/>
      <c r="KIN1" s="208"/>
      <c r="KIO1" s="208"/>
      <c r="KIP1" s="208"/>
      <c r="KIQ1" s="208"/>
      <c r="KIR1" s="208"/>
      <c r="KIS1" s="208"/>
      <c r="KIT1" s="208"/>
      <c r="KIU1" s="208"/>
      <c r="KIV1" s="208"/>
      <c r="KIW1" s="208"/>
      <c r="KIX1" s="208"/>
      <c r="KIY1" s="208"/>
      <c r="KIZ1" s="208"/>
      <c r="KJA1" s="208"/>
      <c r="KJB1" s="208"/>
      <c r="KJC1" s="208"/>
      <c r="KJD1" s="208"/>
      <c r="KJE1" s="208"/>
      <c r="KJF1" s="208"/>
      <c r="KJG1" s="208"/>
      <c r="KJH1" s="208"/>
      <c r="KJI1" s="208"/>
      <c r="KJJ1" s="208"/>
      <c r="KJK1" s="208"/>
      <c r="KJL1" s="208"/>
      <c r="KJM1" s="208"/>
      <c r="KJN1" s="208"/>
      <c r="KJO1" s="208"/>
      <c r="KJP1" s="208"/>
      <c r="KJQ1" s="208"/>
      <c r="KJR1" s="208"/>
      <c r="KJS1" s="208"/>
      <c r="KJT1" s="208"/>
      <c r="KJU1" s="208"/>
      <c r="KJV1" s="208"/>
      <c r="KJW1" s="208"/>
      <c r="KJX1" s="208"/>
      <c r="KJY1" s="208"/>
      <c r="KJZ1" s="208"/>
      <c r="KKA1" s="208"/>
      <c r="KKB1" s="208"/>
      <c r="KKC1" s="208"/>
      <c r="KKD1" s="208"/>
      <c r="KKE1" s="208"/>
      <c r="KKF1" s="208"/>
      <c r="KKG1" s="208"/>
      <c r="KKH1" s="208"/>
      <c r="KKI1" s="208"/>
      <c r="KKJ1" s="208"/>
      <c r="KKK1" s="208"/>
      <c r="KKL1" s="208"/>
      <c r="KKM1" s="208"/>
      <c r="KKN1" s="208"/>
      <c r="KKO1" s="208"/>
      <c r="KKP1" s="208"/>
      <c r="KKQ1" s="208"/>
      <c r="KKR1" s="208"/>
      <c r="KKS1" s="208"/>
      <c r="KKT1" s="208"/>
      <c r="KKU1" s="208"/>
      <c r="KKV1" s="208"/>
      <c r="KKW1" s="208"/>
      <c r="KKX1" s="208"/>
      <c r="KKY1" s="208"/>
      <c r="KKZ1" s="208"/>
      <c r="KLA1" s="208"/>
      <c r="KLB1" s="208"/>
      <c r="KLC1" s="208"/>
      <c r="KLD1" s="208"/>
      <c r="KLE1" s="208"/>
      <c r="KLF1" s="208"/>
      <c r="KLG1" s="208"/>
      <c r="KLH1" s="208"/>
      <c r="KLI1" s="208"/>
      <c r="KLJ1" s="208"/>
      <c r="KLK1" s="208"/>
      <c r="KLL1" s="208"/>
      <c r="KLM1" s="208"/>
      <c r="KLN1" s="208"/>
      <c r="KLO1" s="208"/>
      <c r="KLP1" s="208"/>
      <c r="KLQ1" s="208"/>
      <c r="KLR1" s="208"/>
      <c r="KLS1" s="208"/>
      <c r="KLT1" s="208"/>
      <c r="KLU1" s="208"/>
      <c r="KLV1" s="208"/>
      <c r="KLW1" s="208"/>
      <c r="KLX1" s="208"/>
      <c r="KLY1" s="208"/>
      <c r="KLZ1" s="208"/>
      <c r="KMA1" s="208"/>
      <c r="KMB1" s="208"/>
      <c r="KMC1" s="208"/>
      <c r="KMD1" s="208"/>
      <c r="KME1" s="208"/>
      <c r="KMF1" s="208"/>
      <c r="KMG1" s="208"/>
      <c r="KMH1" s="208"/>
      <c r="KMI1" s="208"/>
      <c r="KMJ1" s="208"/>
      <c r="KMK1" s="208"/>
      <c r="KML1" s="208"/>
      <c r="KMM1" s="208"/>
      <c r="KMN1" s="208"/>
      <c r="KMO1" s="208"/>
      <c r="KMP1" s="208"/>
      <c r="KMQ1" s="208"/>
      <c r="KMR1" s="208"/>
      <c r="KMS1" s="208"/>
      <c r="KMT1" s="208"/>
      <c r="KMU1" s="208"/>
      <c r="KMV1" s="208"/>
      <c r="KMW1" s="208"/>
      <c r="KMX1" s="208"/>
      <c r="KMY1" s="208"/>
      <c r="KMZ1" s="208"/>
      <c r="KNA1" s="208"/>
      <c r="KNB1" s="208"/>
      <c r="KNC1" s="208"/>
      <c r="KND1" s="208"/>
      <c r="KNE1" s="208"/>
      <c r="KNF1" s="208"/>
      <c r="KNG1" s="208"/>
      <c r="KNH1" s="208"/>
      <c r="KNI1" s="208"/>
      <c r="KNJ1" s="208"/>
      <c r="KNK1" s="208"/>
      <c r="KNL1" s="208"/>
      <c r="KNM1" s="208"/>
      <c r="KNN1" s="208"/>
      <c r="KNO1" s="208"/>
      <c r="KNP1" s="208"/>
      <c r="KNQ1" s="208"/>
      <c r="KNR1" s="208"/>
      <c r="KNS1" s="208"/>
      <c r="KNT1" s="208"/>
      <c r="KNU1" s="208"/>
      <c r="KNV1" s="208"/>
      <c r="KNW1" s="208"/>
      <c r="KNX1" s="208"/>
      <c r="KNY1" s="208"/>
      <c r="KNZ1" s="208"/>
      <c r="KOA1" s="208"/>
      <c r="KOB1" s="208"/>
      <c r="KOC1" s="208"/>
      <c r="KOD1" s="208"/>
      <c r="KOE1" s="208"/>
      <c r="KOF1" s="208"/>
      <c r="KOG1" s="208"/>
      <c r="KOH1" s="208"/>
      <c r="KOI1" s="208"/>
      <c r="KOJ1" s="208"/>
      <c r="KOK1" s="208"/>
      <c r="KOL1" s="208"/>
      <c r="KOM1" s="208"/>
      <c r="KON1" s="208"/>
      <c r="KOO1" s="208"/>
      <c r="KOP1" s="208"/>
      <c r="KOQ1" s="208"/>
      <c r="KOR1" s="208"/>
      <c r="KOS1" s="208"/>
      <c r="KOT1" s="208"/>
      <c r="KOU1" s="208"/>
      <c r="KOV1" s="208"/>
      <c r="KOW1" s="208"/>
      <c r="KOX1" s="208"/>
      <c r="KOY1" s="208"/>
      <c r="KOZ1" s="208"/>
      <c r="KPA1" s="208"/>
      <c r="KPB1" s="208"/>
      <c r="KPC1" s="208"/>
      <c r="KPD1" s="208"/>
      <c r="KPE1" s="208"/>
      <c r="KPF1" s="208"/>
      <c r="KPG1" s="208"/>
      <c r="KPH1" s="208"/>
      <c r="KPI1" s="208"/>
      <c r="KPJ1" s="208"/>
      <c r="KPK1" s="208"/>
      <c r="KPL1" s="208"/>
      <c r="KPM1" s="208"/>
      <c r="KPN1" s="208"/>
      <c r="KPO1" s="208"/>
      <c r="KPP1" s="208"/>
      <c r="KPQ1" s="208"/>
      <c r="KPR1" s="208"/>
      <c r="KPS1" s="208"/>
      <c r="KPT1" s="208"/>
      <c r="KPU1" s="208"/>
      <c r="KPV1" s="208"/>
      <c r="KPW1" s="208"/>
      <c r="KPX1" s="208"/>
      <c r="KPY1" s="208"/>
      <c r="KPZ1" s="208"/>
      <c r="KQA1" s="208"/>
      <c r="KQB1" s="208"/>
      <c r="KQC1" s="208"/>
      <c r="KQD1" s="208"/>
      <c r="KQE1" s="208"/>
      <c r="KQF1" s="208"/>
      <c r="KQG1" s="208"/>
      <c r="KQH1" s="208"/>
      <c r="KQI1" s="208"/>
      <c r="KQJ1" s="208"/>
      <c r="KQK1" s="208"/>
      <c r="KQL1" s="208"/>
      <c r="KQM1" s="208"/>
      <c r="KQN1" s="208"/>
      <c r="KQO1" s="208"/>
      <c r="KQP1" s="208"/>
      <c r="KQQ1" s="208"/>
      <c r="KQR1" s="208"/>
      <c r="KQS1" s="208"/>
      <c r="KQT1" s="208"/>
      <c r="KQU1" s="208"/>
      <c r="KQV1" s="208"/>
      <c r="KQW1" s="208"/>
      <c r="KQX1" s="208"/>
      <c r="KQY1" s="208"/>
      <c r="KQZ1" s="208"/>
      <c r="KRA1" s="208"/>
      <c r="KRB1" s="208"/>
      <c r="KRC1" s="208"/>
      <c r="KRD1" s="208"/>
      <c r="KRE1" s="208"/>
      <c r="KRF1" s="208"/>
      <c r="KRG1" s="208"/>
      <c r="KRH1" s="208"/>
      <c r="KRI1" s="208"/>
      <c r="KRJ1" s="208"/>
      <c r="KRK1" s="208"/>
      <c r="KRL1" s="208"/>
      <c r="KRM1" s="208"/>
      <c r="KRN1" s="208"/>
      <c r="KRO1" s="208"/>
      <c r="KRP1" s="208"/>
      <c r="KRQ1" s="208"/>
      <c r="KRR1" s="208"/>
      <c r="KRS1" s="208"/>
      <c r="KRT1" s="208"/>
      <c r="KRU1" s="208"/>
      <c r="KRV1" s="208"/>
      <c r="KRW1" s="208"/>
      <c r="KRX1" s="208"/>
      <c r="KRY1" s="208"/>
      <c r="KRZ1" s="208"/>
      <c r="KSA1" s="208"/>
      <c r="KSB1" s="208"/>
      <c r="KSC1" s="208"/>
      <c r="KSD1" s="208"/>
      <c r="KSE1" s="208"/>
      <c r="KSF1" s="208"/>
      <c r="KSG1" s="208"/>
      <c r="KSH1" s="208"/>
      <c r="KSI1" s="208"/>
      <c r="KSJ1" s="208"/>
      <c r="KSK1" s="208"/>
      <c r="KSL1" s="208"/>
      <c r="KSM1" s="208"/>
      <c r="KSN1" s="208"/>
      <c r="KSO1" s="208"/>
      <c r="KSP1" s="208"/>
      <c r="KSQ1" s="208"/>
      <c r="KSR1" s="208"/>
      <c r="KSS1" s="208"/>
      <c r="KST1" s="208"/>
      <c r="KSU1" s="208"/>
      <c r="KSV1" s="208"/>
      <c r="KSW1" s="208"/>
      <c r="KSX1" s="208"/>
      <c r="KSY1" s="208"/>
      <c r="KSZ1" s="208"/>
      <c r="KTA1" s="208"/>
      <c r="KTB1" s="208"/>
      <c r="KTC1" s="208"/>
      <c r="KTD1" s="208"/>
      <c r="KTE1" s="208"/>
      <c r="KTF1" s="208"/>
      <c r="KTG1" s="208"/>
      <c r="KTH1" s="208"/>
      <c r="KTI1" s="208"/>
      <c r="KTJ1" s="208"/>
      <c r="KTK1" s="208"/>
      <c r="KTL1" s="208"/>
      <c r="KTM1" s="208"/>
      <c r="KTN1" s="208"/>
      <c r="KTO1" s="208"/>
      <c r="KTP1" s="208"/>
      <c r="KTQ1" s="208"/>
      <c r="KTR1" s="208"/>
      <c r="KTS1" s="208"/>
      <c r="KTT1" s="208"/>
      <c r="KTU1" s="208"/>
      <c r="KTV1" s="208"/>
      <c r="KTW1" s="208"/>
      <c r="KTX1" s="208"/>
      <c r="KTY1" s="208"/>
      <c r="KTZ1" s="208"/>
      <c r="KUA1" s="208"/>
      <c r="KUB1" s="208"/>
      <c r="KUC1" s="208"/>
      <c r="KUD1" s="208"/>
      <c r="KUE1" s="208"/>
      <c r="KUF1" s="208"/>
      <c r="KUG1" s="208"/>
      <c r="KUH1" s="208"/>
      <c r="KUI1" s="208"/>
      <c r="KUJ1" s="208"/>
      <c r="KUK1" s="208"/>
      <c r="KUL1" s="208"/>
      <c r="KUM1" s="208"/>
      <c r="KUN1" s="208"/>
      <c r="KUO1" s="208"/>
      <c r="KUP1" s="208"/>
      <c r="KUQ1" s="208"/>
      <c r="KUR1" s="208"/>
      <c r="KUS1" s="208"/>
      <c r="KUT1" s="208"/>
      <c r="KUU1" s="208"/>
      <c r="KUV1" s="208"/>
      <c r="KUW1" s="208"/>
      <c r="KUX1" s="208"/>
      <c r="KUY1" s="208"/>
      <c r="KUZ1" s="208"/>
      <c r="KVA1" s="208"/>
      <c r="KVB1" s="208"/>
      <c r="KVC1" s="208"/>
      <c r="KVD1" s="208"/>
      <c r="KVE1" s="208"/>
      <c r="KVF1" s="208"/>
      <c r="KVG1" s="208"/>
      <c r="KVH1" s="208"/>
      <c r="KVI1" s="208"/>
      <c r="KVJ1" s="208"/>
      <c r="KVK1" s="208"/>
      <c r="KVL1" s="208"/>
      <c r="KVM1" s="208"/>
      <c r="KVN1" s="208"/>
      <c r="KVO1" s="208"/>
      <c r="KVP1" s="208"/>
      <c r="KVQ1" s="208"/>
      <c r="KVR1" s="208"/>
      <c r="KVS1" s="208"/>
      <c r="KVT1" s="208"/>
      <c r="KVU1" s="208"/>
      <c r="KVV1" s="208"/>
      <c r="KVW1" s="208"/>
      <c r="KVX1" s="208"/>
      <c r="KVY1" s="208"/>
      <c r="KVZ1" s="208"/>
      <c r="KWA1" s="208"/>
      <c r="KWB1" s="208"/>
      <c r="KWC1" s="208"/>
      <c r="KWD1" s="208"/>
      <c r="KWE1" s="208"/>
      <c r="KWF1" s="208"/>
      <c r="KWG1" s="208"/>
      <c r="KWH1" s="208"/>
      <c r="KWI1" s="208"/>
      <c r="KWJ1" s="208"/>
      <c r="KWK1" s="208"/>
      <c r="KWL1" s="208"/>
      <c r="KWM1" s="208"/>
      <c r="KWN1" s="208"/>
      <c r="KWO1" s="208"/>
      <c r="KWP1" s="208"/>
      <c r="KWQ1" s="208"/>
      <c r="KWR1" s="208"/>
      <c r="KWS1" s="208"/>
      <c r="KWT1" s="208"/>
      <c r="KWU1" s="208"/>
      <c r="KWV1" s="208"/>
      <c r="KWW1" s="208"/>
      <c r="KWX1" s="208"/>
      <c r="KWY1" s="208"/>
      <c r="KWZ1" s="208"/>
      <c r="KXA1" s="208"/>
      <c r="KXB1" s="208"/>
      <c r="KXC1" s="208"/>
      <c r="KXD1" s="208"/>
      <c r="KXE1" s="208"/>
      <c r="KXF1" s="208"/>
      <c r="KXG1" s="208"/>
      <c r="KXH1" s="208"/>
      <c r="KXI1" s="208"/>
      <c r="KXJ1" s="208"/>
      <c r="KXK1" s="208"/>
      <c r="KXL1" s="208"/>
      <c r="KXM1" s="208"/>
      <c r="KXN1" s="208"/>
      <c r="KXO1" s="208"/>
      <c r="KXP1" s="208"/>
      <c r="KXQ1" s="208"/>
      <c r="KXR1" s="208"/>
      <c r="KXS1" s="208"/>
      <c r="KXT1" s="208"/>
      <c r="KXU1" s="208"/>
      <c r="KXV1" s="208"/>
      <c r="KXW1" s="208"/>
      <c r="KXX1" s="208"/>
      <c r="KXY1" s="208"/>
      <c r="KXZ1" s="208"/>
      <c r="KYA1" s="208"/>
      <c r="KYB1" s="208"/>
      <c r="KYC1" s="208"/>
      <c r="KYD1" s="208"/>
      <c r="KYE1" s="208"/>
      <c r="KYF1" s="208"/>
      <c r="KYG1" s="208"/>
      <c r="KYH1" s="208"/>
      <c r="KYI1" s="208"/>
      <c r="KYJ1" s="208"/>
      <c r="KYK1" s="208"/>
      <c r="KYL1" s="208"/>
      <c r="KYM1" s="208"/>
      <c r="KYN1" s="208"/>
      <c r="KYO1" s="208"/>
      <c r="KYP1" s="208"/>
      <c r="KYQ1" s="208"/>
      <c r="KYR1" s="208"/>
      <c r="KYS1" s="208"/>
      <c r="KYT1" s="208"/>
      <c r="KYU1" s="208"/>
      <c r="KYV1" s="208"/>
      <c r="KYW1" s="208"/>
      <c r="KYX1" s="208"/>
      <c r="KYY1" s="208"/>
      <c r="KYZ1" s="208"/>
      <c r="KZA1" s="208"/>
      <c r="KZB1" s="208"/>
      <c r="KZC1" s="208"/>
      <c r="KZD1" s="208"/>
      <c r="KZE1" s="208"/>
      <c r="KZF1" s="208"/>
      <c r="KZG1" s="208"/>
      <c r="KZH1" s="208"/>
      <c r="KZI1" s="208"/>
      <c r="KZJ1" s="208"/>
      <c r="KZK1" s="208"/>
      <c r="KZL1" s="208"/>
      <c r="KZM1" s="208"/>
      <c r="KZN1" s="208"/>
      <c r="KZO1" s="208"/>
      <c r="KZP1" s="208"/>
      <c r="KZQ1" s="208"/>
      <c r="KZR1" s="208"/>
      <c r="KZS1" s="208"/>
      <c r="KZT1" s="208"/>
      <c r="KZU1" s="208"/>
      <c r="KZV1" s="208"/>
      <c r="KZW1" s="208"/>
      <c r="KZX1" s="208"/>
      <c r="KZY1" s="208"/>
      <c r="KZZ1" s="208"/>
      <c r="LAA1" s="208"/>
      <c r="LAB1" s="208"/>
      <c r="LAC1" s="208"/>
      <c r="LAD1" s="208"/>
      <c r="LAE1" s="208"/>
      <c r="LAF1" s="208"/>
      <c r="LAG1" s="208"/>
      <c r="LAH1" s="208"/>
      <c r="LAI1" s="208"/>
      <c r="LAJ1" s="208"/>
      <c r="LAK1" s="208"/>
      <c r="LAL1" s="208"/>
      <c r="LAM1" s="208"/>
      <c r="LAN1" s="208"/>
      <c r="LAO1" s="208"/>
      <c r="LAP1" s="208"/>
      <c r="LAQ1" s="208"/>
      <c r="LAR1" s="208"/>
      <c r="LAS1" s="208"/>
      <c r="LAT1" s="208"/>
      <c r="LAU1" s="208"/>
      <c r="LAV1" s="208"/>
      <c r="LAW1" s="208"/>
      <c r="LAX1" s="208"/>
      <c r="LAY1" s="208"/>
      <c r="LAZ1" s="208"/>
      <c r="LBA1" s="208"/>
      <c r="LBB1" s="208"/>
      <c r="LBC1" s="208"/>
      <c r="LBD1" s="208"/>
      <c r="LBE1" s="208"/>
      <c r="LBF1" s="208"/>
      <c r="LBG1" s="208"/>
      <c r="LBH1" s="208"/>
      <c r="LBI1" s="208"/>
      <c r="LBJ1" s="208"/>
      <c r="LBK1" s="208"/>
      <c r="LBL1" s="208"/>
      <c r="LBM1" s="208"/>
      <c r="LBN1" s="208"/>
      <c r="LBO1" s="208"/>
      <c r="LBP1" s="208"/>
      <c r="LBQ1" s="208"/>
      <c r="LBR1" s="208"/>
      <c r="LBS1" s="208"/>
      <c r="LBT1" s="208"/>
      <c r="LBU1" s="208"/>
      <c r="LBV1" s="208"/>
      <c r="LBW1" s="208"/>
      <c r="LBX1" s="208"/>
      <c r="LBY1" s="208"/>
      <c r="LBZ1" s="208"/>
      <c r="LCA1" s="208"/>
      <c r="LCB1" s="208"/>
      <c r="LCC1" s="208"/>
      <c r="LCD1" s="208"/>
      <c r="LCE1" s="208"/>
      <c r="LCF1" s="208"/>
      <c r="LCG1" s="208"/>
      <c r="LCH1" s="208"/>
      <c r="LCI1" s="208"/>
      <c r="LCJ1" s="208"/>
      <c r="LCK1" s="208"/>
      <c r="LCL1" s="208"/>
      <c r="LCM1" s="208"/>
      <c r="LCN1" s="208"/>
      <c r="LCO1" s="208"/>
      <c r="LCP1" s="208"/>
      <c r="LCQ1" s="208"/>
      <c r="LCR1" s="208"/>
      <c r="LCS1" s="208"/>
      <c r="LCT1" s="208"/>
      <c r="LCU1" s="208"/>
      <c r="LCV1" s="208"/>
      <c r="LCW1" s="208"/>
      <c r="LCX1" s="208"/>
      <c r="LCY1" s="208"/>
      <c r="LCZ1" s="208"/>
      <c r="LDA1" s="208"/>
      <c r="LDB1" s="208"/>
      <c r="LDC1" s="208"/>
      <c r="LDD1" s="208"/>
      <c r="LDE1" s="208"/>
      <c r="LDF1" s="208"/>
      <c r="LDG1" s="208"/>
      <c r="LDH1" s="208"/>
      <c r="LDI1" s="208"/>
      <c r="LDJ1" s="208"/>
      <c r="LDK1" s="208"/>
      <c r="LDL1" s="208"/>
      <c r="LDM1" s="208"/>
      <c r="LDN1" s="208"/>
      <c r="LDO1" s="208"/>
      <c r="LDP1" s="208"/>
      <c r="LDQ1" s="208"/>
      <c r="LDR1" s="208"/>
      <c r="LDS1" s="208"/>
      <c r="LDT1" s="208"/>
      <c r="LDU1" s="208"/>
      <c r="LDV1" s="208"/>
      <c r="LDW1" s="208"/>
      <c r="LDX1" s="208"/>
      <c r="LDY1" s="208"/>
      <c r="LDZ1" s="208"/>
      <c r="LEA1" s="208"/>
      <c r="LEB1" s="208"/>
      <c r="LEC1" s="208"/>
      <c r="LED1" s="208"/>
      <c r="LEE1" s="208"/>
      <c r="LEF1" s="208"/>
      <c r="LEG1" s="208"/>
      <c r="LEH1" s="208"/>
      <c r="LEI1" s="208"/>
      <c r="LEJ1" s="208"/>
      <c r="LEK1" s="208"/>
      <c r="LEL1" s="208"/>
      <c r="LEM1" s="208"/>
      <c r="LEN1" s="208"/>
      <c r="LEO1" s="208"/>
      <c r="LEP1" s="208"/>
      <c r="LEQ1" s="208"/>
      <c r="LER1" s="208"/>
      <c r="LES1" s="208"/>
      <c r="LET1" s="208"/>
      <c r="LEU1" s="208"/>
      <c r="LEV1" s="208"/>
      <c r="LEW1" s="208"/>
      <c r="LEX1" s="208"/>
      <c r="LEY1" s="208"/>
      <c r="LEZ1" s="208"/>
      <c r="LFA1" s="208"/>
      <c r="LFB1" s="208"/>
      <c r="LFC1" s="208"/>
      <c r="LFD1" s="208"/>
      <c r="LFE1" s="208"/>
      <c r="LFF1" s="208"/>
      <c r="LFG1" s="208"/>
      <c r="LFH1" s="208"/>
      <c r="LFI1" s="208"/>
      <c r="LFJ1" s="208"/>
      <c r="LFK1" s="208"/>
      <c r="LFL1" s="208"/>
      <c r="LFM1" s="208"/>
      <c r="LFN1" s="208"/>
      <c r="LFO1" s="208"/>
      <c r="LFP1" s="208"/>
      <c r="LFQ1" s="208"/>
      <c r="LFR1" s="208"/>
      <c r="LFS1" s="208"/>
      <c r="LFT1" s="208"/>
      <c r="LFU1" s="208"/>
      <c r="LFV1" s="208"/>
      <c r="LFW1" s="208"/>
      <c r="LFX1" s="208"/>
      <c r="LFY1" s="208"/>
      <c r="LFZ1" s="208"/>
      <c r="LGA1" s="208"/>
      <c r="LGB1" s="208"/>
      <c r="LGC1" s="208"/>
      <c r="LGD1" s="208"/>
      <c r="LGE1" s="208"/>
      <c r="LGF1" s="208"/>
      <c r="LGG1" s="208"/>
      <c r="LGH1" s="208"/>
      <c r="LGI1" s="208"/>
      <c r="LGJ1" s="208"/>
      <c r="LGK1" s="208"/>
      <c r="LGL1" s="208"/>
      <c r="LGM1" s="208"/>
      <c r="LGN1" s="208"/>
      <c r="LGO1" s="208"/>
      <c r="LGP1" s="208"/>
      <c r="LGQ1" s="208"/>
      <c r="LGR1" s="208"/>
      <c r="LGS1" s="208"/>
      <c r="LGT1" s="208"/>
      <c r="LGU1" s="208"/>
      <c r="LGV1" s="208"/>
      <c r="LGW1" s="208"/>
      <c r="LGX1" s="208"/>
      <c r="LGY1" s="208"/>
      <c r="LGZ1" s="208"/>
      <c r="LHA1" s="208"/>
      <c r="LHB1" s="208"/>
      <c r="LHC1" s="208"/>
      <c r="LHD1" s="208"/>
      <c r="LHE1" s="208"/>
      <c r="LHF1" s="208"/>
      <c r="LHG1" s="208"/>
      <c r="LHH1" s="208"/>
      <c r="LHI1" s="208"/>
      <c r="LHJ1" s="208"/>
      <c r="LHK1" s="208"/>
      <c r="LHL1" s="208"/>
      <c r="LHM1" s="208"/>
      <c r="LHN1" s="208"/>
      <c r="LHO1" s="208"/>
      <c r="LHP1" s="208"/>
      <c r="LHQ1" s="208"/>
      <c r="LHR1" s="208"/>
      <c r="LHS1" s="208"/>
      <c r="LHT1" s="208"/>
      <c r="LHU1" s="208"/>
      <c r="LHV1" s="208"/>
      <c r="LHW1" s="208"/>
      <c r="LHX1" s="208"/>
      <c r="LHY1" s="208"/>
      <c r="LHZ1" s="208"/>
      <c r="LIA1" s="208"/>
      <c r="LIB1" s="208"/>
      <c r="LIC1" s="208"/>
      <c r="LID1" s="208"/>
      <c r="LIE1" s="208"/>
      <c r="LIF1" s="208"/>
      <c r="LIG1" s="208"/>
      <c r="LIH1" s="208"/>
      <c r="LII1" s="208"/>
      <c r="LIJ1" s="208"/>
      <c r="LIK1" s="208"/>
      <c r="LIL1" s="208"/>
      <c r="LIM1" s="208"/>
      <c r="LIN1" s="208"/>
      <c r="LIO1" s="208"/>
      <c r="LIP1" s="208"/>
      <c r="LIQ1" s="208"/>
      <c r="LIR1" s="208"/>
      <c r="LIS1" s="208"/>
      <c r="LIT1" s="208"/>
      <c r="LIU1" s="208"/>
      <c r="LIV1" s="208"/>
      <c r="LIW1" s="208"/>
      <c r="LIX1" s="208"/>
      <c r="LIY1" s="208"/>
      <c r="LIZ1" s="208"/>
      <c r="LJA1" s="208"/>
      <c r="LJB1" s="208"/>
      <c r="LJC1" s="208"/>
      <c r="LJD1" s="208"/>
      <c r="LJE1" s="208"/>
      <c r="LJF1" s="208"/>
      <c r="LJG1" s="208"/>
      <c r="LJH1" s="208"/>
      <c r="LJI1" s="208"/>
      <c r="LJJ1" s="208"/>
      <c r="LJK1" s="208"/>
      <c r="LJL1" s="208"/>
      <c r="LJM1" s="208"/>
      <c r="LJN1" s="208"/>
      <c r="LJO1" s="208"/>
      <c r="LJP1" s="208"/>
      <c r="LJQ1" s="208"/>
      <c r="LJR1" s="208"/>
      <c r="LJS1" s="208"/>
      <c r="LJT1" s="208"/>
      <c r="LJU1" s="208"/>
      <c r="LJV1" s="208"/>
      <c r="LJW1" s="208"/>
      <c r="LJX1" s="208"/>
      <c r="LJY1" s="208"/>
      <c r="LJZ1" s="208"/>
      <c r="LKA1" s="208"/>
      <c r="LKB1" s="208"/>
      <c r="LKC1" s="208"/>
      <c r="LKD1" s="208"/>
      <c r="LKE1" s="208"/>
      <c r="LKF1" s="208"/>
      <c r="LKG1" s="208"/>
      <c r="LKH1" s="208"/>
      <c r="LKI1" s="208"/>
      <c r="LKJ1" s="208"/>
      <c r="LKK1" s="208"/>
      <c r="LKL1" s="208"/>
      <c r="LKM1" s="208"/>
      <c r="LKN1" s="208"/>
      <c r="LKO1" s="208"/>
      <c r="LKP1" s="208"/>
      <c r="LKQ1" s="208"/>
      <c r="LKR1" s="208"/>
      <c r="LKS1" s="208"/>
      <c r="LKT1" s="208"/>
      <c r="LKU1" s="208"/>
      <c r="LKV1" s="208"/>
      <c r="LKW1" s="208"/>
      <c r="LKX1" s="208"/>
      <c r="LKY1" s="208"/>
      <c r="LKZ1" s="208"/>
      <c r="LLA1" s="208"/>
      <c r="LLB1" s="208"/>
      <c r="LLC1" s="208"/>
      <c r="LLD1" s="208"/>
      <c r="LLE1" s="208"/>
      <c r="LLF1" s="208"/>
      <c r="LLG1" s="208"/>
      <c r="LLH1" s="208"/>
      <c r="LLI1" s="208"/>
      <c r="LLJ1" s="208"/>
      <c r="LLK1" s="208"/>
      <c r="LLL1" s="208"/>
      <c r="LLM1" s="208"/>
      <c r="LLN1" s="208"/>
      <c r="LLO1" s="208"/>
      <c r="LLP1" s="208"/>
      <c r="LLQ1" s="208"/>
      <c r="LLR1" s="208"/>
      <c r="LLS1" s="208"/>
      <c r="LLT1" s="208"/>
      <c r="LLU1" s="208"/>
      <c r="LLV1" s="208"/>
      <c r="LLW1" s="208"/>
      <c r="LLX1" s="208"/>
      <c r="LLY1" s="208"/>
      <c r="LLZ1" s="208"/>
      <c r="LMA1" s="208"/>
      <c r="LMB1" s="208"/>
      <c r="LMC1" s="208"/>
      <c r="LMD1" s="208"/>
      <c r="LME1" s="208"/>
      <c r="LMF1" s="208"/>
      <c r="LMG1" s="208"/>
      <c r="LMH1" s="208"/>
      <c r="LMI1" s="208"/>
      <c r="LMJ1" s="208"/>
      <c r="LMK1" s="208"/>
      <c r="LML1" s="208"/>
      <c r="LMM1" s="208"/>
      <c r="LMN1" s="208"/>
      <c r="LMO1" s="208"/>
      <c r="LMP1" s="208"/>
      <c r="LMQ1" s="208"/>
      <c r="LMR1" s="208"/>
      <c r="LMS1" s="208"/>
      <c r="LMT1" s="208"/>
      <c r="LMU1" s="208"/>
      <c r="LMV1" s="208"/>
      <c r="LMW1" s="208"/>
      <c r="LMX1" s="208"/>
      <c r="LMY1" s="208"/>
      <c r="LMZ1" s="208"/>
      <c r="LNA1" s="208"/>
      <c r="LNB1" s="208"/>
      <c r="LNC1" s="208"/>
      <c r="LND1" s="208"/>
      <c r="LNE1" s="208"/>
      <c r="LNF1" s="208"/>
      <c r="LNG1" s="208"/>
      <c r="LNH1" s="208"/>
      <c r="LNI1" s="208"/>
      <c r="LNJ1" s="208"/>
      <c r="LNK1" s="208"/>
      <c r="LNL1" s="208"/>
      <c r="LNM1" s="208"/>
      <c r="LNN1" s="208"/>
      <c r="LNO1" s="208"/>
      <c r="LNP1" s="208"/>
      <c r="LNQ1" s="208"/>
      <c r="LNR1" s="208"/>
      <c r="LNS1" s="208"/>
      <c r="LNT1" s="208"/>
      <c r="LNU1" s="208"/>
      <c r="LNV1" s="208"/>
      <c r="LNW1" s="208"/>
      <c r="LNX1" s="208"/>
      <c r="LNY1" s="208"/>
      <c r="LNZ1" s="208"/>
      <c r="LOA1" s="208"/>
      <c r="LOB1" s="208"/>
      <c r="LOC1" s="208"/>
      <c r="LOD1" s="208"/>
      <c r="LOE1" s="208"/>
      <c r="LOF1" s="208"/>
      <c r="LOG1" s="208"/>
      <c r="LOH1" s="208"/>
      <c r="LOI1" s="208"/>
      <c r="LOJ1" s="208"/>
      <c r="LOK1" s="208"/>
      <c r="LOL1" s="208"/>
      <c r="LOM1" s="208"/>
      <c r="LON1" s="208"/>
      <c r="LOO1" s="208"/>
      <c r="LOP1" s="208"/>
      <c r="LOQ1" s="208"/>
      <c r="LOR1" s="208"/>
      <c r="LOS1" s="208"/>
      <c r="LOT1" s="208"/>
      <c r="LOU1" s="208"/>
      <c r="LOV1" s="208"/>
      <c r="LOW1" s="208"/>
      <c r="LOX1" s="208"/>
      <c r="LOY1" s="208"/>
      <c r="LOZ1" s="208"/>
      <c r="LPA1" s="208"/>
      <c r="LPB1" s="208"/>
      <c r="LPC1" s="208"/>
      <c r="LPD1" s="208"/>
      <c r="LPE1" s="208"/>
      <c r="LPF1" s="208"/>
      <c r="LPG1" s="208"/>
      <c r="LPH1" s="208"/>
      <c r="LPI1" s="208"/>
      <c r="LPJ1" s="208"/>
      <c r="LPK1" s="208"/>
      <c r="LPL1" s="208"/>
      <c r="LPM1" s="208"/>
      <c r="LPN1" s="208"/>
      <c r="LPO1" s="208"/>
      <c r="LPP1" s="208"/>
      <c r="LPQ1" s="208"/>
      <c r="LPR1" s="208"/>
      <c r="LPS1" s="208"/>
      <c r="LPT1" s="208"/>
      <c r="LPU1" s="208"/>
      <c r="LPV1" s="208"/>
      <c r="LPW1" s="208"/>
      <c r="LPX1" s="208"/>
      <c r="LPY1" s="208"/>
      <c r="LPZ1" s="208"/>
      <c r="LQA1" s="208"/>
      <c r="LQB1" s="208"/>
      <c r="LQC1" s="208"/>
      <c r="LQD1" s="208"/>
      <c r="LQE1" s="208"/>
      <c r="LQF1" s="208"/>
      <c r="LQG1" s="208"/>
      <c r="LQH1" s="208"/>
      <c r="LQI1" s="208"/>
      <c r="LQJ1" s="208"/>
      <c r="LQK1" s="208"/>
      <c r="LQL1" s="208"/>
      <c r="LQM1" s="208"/>
      <c r="LQN1" s="208"/>
      <c r="LQO1" s="208"/>
      <c r="LQP1" s="208"/>
      <c r="LQQ1" s="208"/>
      <c r="LQR1" s="208"/>
      <c r="LQS1" s="208"/>
      <c r="LQT1" s="208"/>
      <c r="LQU1" s="208"/>
      <c r="LQV1" s="208"/>
      <c r="LQW1" s="208"/>
      <c r="LQX1" s="208"/>
      <c r="LQY1" s="208"/>
      <c r="LQZ1" s="208"/>
      <c r="LRA1" s="208"/>
      <c r="LRB1" s="208"/>
      <c r="LRC1" s="208"/>
      <c r="LRD1" s="208"/>
      <c r="LRE1" s="208"/>
      <c r="LRF1" s="208"/>
      <c r="LRG1" s="208"/>
      <c r="LRH1" s="208"/>
      <c r="LRI1" s="208"/>
      <c r="LRJ1" s="208"/>
      <c r="LRK1" s="208"/>
      <c r="LRL1" s="208"/>
      <c r="LRM1" s="208"/>
      <c r="LRN1" s="208"/>
      <c r="LRO1" s="208"/>
      <c r="LRP1" s="208"/>
      <c r="LRQ1" s="208"/>
      <c r="LRR1" s="208"/>
      <c r="LRS1" s="208"/>
      <c r="LRT1" s="208"/>
      <c r="LRU1" s="208"/>
      <c r="LRV1" s="208"/>
      <c r="LRW1" s="208"/>
      <c r="LRX1" s="208"/>
      <c r="LRY1" s="208"/>
      <c r="LRZ1" s="208"/>
      <c r="LSA1" s="208"/>
      <c r="LSB1" s="208"/>
      <c r="LSC1" s="208"/>
      <c r="LSD1" s="208"/>
      <c r="LSE1" s="208"/>
      <c r="LSF1" s="208"/>
      <c r="LSG1" s="208"/>
      <c r="LSH1" s="208"/>
      <c r="LSI1" s="208"/>
      <c r="LSJ1" s="208"/>
      <c r="LSK1" s="208"/>
      <c r="LSL1" s="208"/>
      <c r="LSM1" s="208"/>
      <c r="LSN1" s="208"/>
      <c r="LSO1" s="208"/>
      <c r="LSP1" s="208"/>
      <c r="LSQ1" s="208"/>
      <c r="LSR1" s="208"/>
      <c r="LSS1" s="208"/>
      <c r="LST1" s="208"/>
      <c r="LSU1" s="208"/>
      <c r="LSV1" s="208"/>
      <c r="LSW1" s="208"/>
      <c r="LSX1" s="208"/>
      <c r="LSY1" s="208"/>
      <c r="LSZ1" s="208"/>
      <c r="LTA1" s="208"/>
      <c r="LTB1" s="208"/>
      <c r="LTC1" s="208"/>
      <c r="LTD1" s="208"/>
      <c r="LTE1" s="208"/>
      <c r="LTF1" s="208"/>
      <c r="LTG1" s="208"/>
      <c r="LTH1" s="208"/>
      <c r="LTI1" s="208"/>
      <c r="LTJ1" s="208"/>
      <c r="LTK1" s="208"/>
      <c r="LTL1" s="208"/>
      <c r="LTM1" s="208"/>
      <c r="LTN1" s="208"/>
      <c r="LTO1" s="208"/>
      <c r="LTP1" s="208"/>
      <c r="LTQ1" s="208"/>
      <c r="LTR1" s="208"/>
      <c r="LTS1" s="208"/>
      <c r="LTT1" s="208"/>
      <c r="LTU1" s="208"/>
      <c r="LTV1" s="208"/>
      <c r="LTW1" s="208"/>
      <c r="LTX1" s="208"/>
      <c r="LTY1" s="208"/>
      <c r="LTZ1" s="208"/>
      <c r="LUA1" s="208"/>
      <c r="LUB1" s="208"/>
      <c r="LUC1" s="208"/>
      <c r="LUD1" s="208"/>
      <c r="LUE1" s="208"/>
      <c r="LUF1" s="208"/>
      <c r="LUG1" s="208"/>
      <c r="LUH1" s="208"/>
      <c r="LUI1" s="208"/>
      <c r="LUJ1" s="208"/>
      <c r="LUK1" s="208"/>
      <c r="LUL1" s="208"/>
      <c r="LUM1" s="208"/>
      <c r="LUN1" s="208"/>
      <c r="LUO1" s="208"/>
      <c r="LUP1" s="208"/>
      <c r="LUQ1" s="208"/>
      <c r="LUR1" s="208"/>
      <c r="LUS1" s="208"/>
      <c r="LUT1" s="208"/>
      <c r="LUU1" s="208"/>
      <c r="LUV1" s="208"/>
      <c r="LUW1" s="208"/>
      <c r="LUX1" s="208"/>
      <c r="LUY1" s="208"/>
      <c r="LUZ1" s="208"/>
      <c r="LVA1" s="208"/>
      <c r="LVB1" s="208"/>
      <c r="LVC1" s="208"/>
      <c r="LVD1" s="208"/>
      <c r="LVE1" s="208"/>
      <c r="LVF1" s="208"/>
      <c r="LVG1" s="208"/>
      <c r="LVH1" s="208"/>
      <c r="LVI1" s="208"/>
      <c r="LVJ1" s="208"/>
      <c r="LVK1" s="208"/>
      <c r="LVL1" s="208"/>
      <c r="LVM1" s="208"/>
      <c r="LVN1" s="208"/>
      <c r="LVO1" s="208"/>
      <c r="LVP1" s="208"/>
      <c r="LVQ1" s="208"/>
      <c r="LVR1" s="208"/>
      <c r="LVS1" s="208"/>
      <c r="LVT1" s="208"/>
      <c r="LVU1" s="208"/>
      <c r="LVV1" s="208"/>
      <c r="LVW1" s="208"/>
      <c r="LVX1" s="208"/>
      <c r="LVY1" s="208"/>
      <c r="LVZ1" s="208"/>
      <c r="LWA1" s="208"/>
      <c r="LWB1" s="208"/>
      <c r="LWC1" s="208"/>
      <c r="LWD1" s="208"/>
      <c r="LWE1" s="208"/>
      <c r="LWF1" s="208"/>
      <c r="LWG1" s="208"/>
      <c r="LWH1" s="208"/>
      <c r="LWI1" s="208"/>
      <c r="LWJ1" s="208"/>
      <c r="LWK1" s="208"/>
      <c r="LWL1" s="208"/>
      <c r="LWM1" s="208"/>
      <c r="LWN1" s="208"/>
      <c r="LWO1" s="208"/>
      <c r="LWP1" s="208"/>
      <c r="LWQ1" s="208"/>
      <c r="LWR1" s="208"/>
      <c r="LWS1" s="208"/>
      <c r="LWT1" s="208"/>
      <c r="LWU1" s="208"/>
      <c r="LWV1" s="208"/>
      <c r="LWW1" s="208"/>
      <c r="LWX1" s="208"/>
      <c r="LWY1" s="208"/>
      <c r="LWZ1" s="208"/>
      <c r="LXA1" s="208"/>
      <c r="LXB1" s="208"/>
      <c r="LXC1" s="208"/>
      <c r="LXD1" s="208"/>
      <c r="LXE1" s="208"/>
      <c r="LXF1" s="208"/>
      <c r="LXG1" s="208"/>
      <c r="LXH1" s="208"/>
      <c r="LXI1" s="208"/>
      <c r="LXJ1" s="208"/>
      <c r="LXK1" s="208"/>
      <c r="LXL1" s="208"/>
      <c r="LXM1" s="208"/>
      <c r="LXN1" s="208"/>
      <c r="LXO1" s="208"/>
      <c r="LXP1" s="208"/>
      <c r="LXQ1" s="208"/>
      <c r="LXR1" s="208"/>
      <c r="LXS1" s="208"/>
      <c r="LXT1" s="208"/>
      <c r="LXU1" s="208"/>
      <c r="LXV1" s="208"/>
      <c r="LXW1" s="208"/>
      <c r="LXX1" s="208"/>
      <c r="LXY1" s="208"/>
      <c r="LXZ1" s="208"/>
      <c r="LYA1" s="208"/>
      <c r="LYB1" s="208"/>
      <c r="LYC1" s="208"/>
      <c r="LYD1" s="208"/>
      <c r="LYE1" s="208"/>
      <c r="LYF1" s="208"/>
      <c r="LYG1" s="208"/>
      <c r="LYH1" s="208"/>
      <c r="LYI1" s="208"/>
      <c r="LYJ1" s="208"/>
      <c r="LYK1" s="208"/>
      <c r="LYL1" s="208"/>
      <c r="LYM1" s="208"/>
      <c r="LYN1" s="208"/>
      <c r="LYO1" s="208"/>
      <c r="LYP1" s="208"/>
      <c r="LYQ1" s="208"/>
      <c r="LYR1" s="208"/>
      <c r="LYS1" s="208"/>
      <c r="LYT1" s="208"/>
      <c r="LYU1" s="208"/>
      <c r="LYV1" s="208"/>
      <c r="LYW1" s="208"/>
      <c r="LYX1" s="208"/>
      <c r="LYY1" s="208"/>
      <c r="LYZ1" s="208"/>
      <c r="LZA1" s="208"/>
      <c r="LZB1" s="208"/>
      <c r="LZC1" s="208"/>
      <c r="LZD1" s="208"/>
      <c r="LZE1" s="208"/>
      <c r="LZF1" s="208"/>
      <c r="LZG1" s="208"/>
      <c r="LZH1" s="208"/>
      <c r="LZI1" s="208"/>
      <c r="LZJ1" s="208"/>
      <c r="LZK1" s="208"/>
      <c r="LZL1" s="208"/>
      <c r="LZM1" s="208"/>
      <c r="LZN1" s="208"/>
      <c r="LZO1" s="208"/>
      <c r="LZP1" s="208"/>
      <c r="LZQ1" s="208"/>
      <c r="LZR1" s="208"/>
      <c r="LZS1" s="208"/>
      <c r="LZT1" s="208"/>
      <c r="LZU1" s="208"/>
      <c r="LZV1" s="208"/>
      <c r="LZW1" s="208"/>
      <c r="LZX1" s="208"/>
      <c r="LZY1" s="208"/>
      <c r="LZZ1" s="208"/>
      <c r="MAA1" s="208"/>
      <c r="MAB1" s="208"/>
      <c r="MAC1" s="208"/>
      <c r="MAD1" s="208"/>
      <c r="MAE1" s="208"/>
      <c r="MAF1" s="208"/>
      <c r="MAG1" s="208"/>
      <c r="MAH1" s="208"/>
      <c r="MAI1" s="208"/>
      <c r="MAJ1" s="208"/>
      <c r="MAK1" s="208"/>
      <c r="MAL1" s="208"/>
      <c r="MAM1" s="208"/>
      <c r="MAN1" s="208"/>
      <c r="MAO1" s="208"/>
      <c r="MAP1" s="208"/>
      <c r="MAQ1" s="208"/>
      <c r="MAR1" s="208"/>
      <c r="MAS1" s="208"/>
      <c r="MAT1" s="208"/>
      <c r="MAU1" s="208"/>
      <c r="MAV1" s="208"/>
      <c r="MAW1" s="208"/>
      <c r="MAX1" s="208"/>
      <c r="MAY1" s="208"/>
      <c r="MAZ1" s="208"/>
      <c r="MBA1" s="208"/>
      <c r="MBB1" s="208"/>
      <c r="MBC1" s="208"/>
      <c r="MBD1" s="208"/>
      <c r="MBE1" s="208"/>
      <c r="MBF1" s="208"/>
      <c r="MBG1" s="208"/>
      <c r="MBH1" s="208"/>
      <c r="MBI1" s="208"/>
      <c r="MBJ1" s="208"/>
      <c r="MBK1" s="208"/>
      <c r="MBL1" s="208"/>
      <c r="MBM1" s="208"/>
      <c r="MBN1" s="208"/>
      <c r="MBO1" s="208"/>
      <c r="MBP1" s="208"/>
      <c r="MBQ1" s="208"/>
      <c r="MBR1" s="208"/>
      <c r="MBS1" s="208"/>
      <c r="MBT1" s="208"/>
      <c r="MBU1" s="208"/>
      <c r="MBV1" s="208"/>
      <c r="MBW1" s="208"/>
      <c r="MBX1" s="208"/>
      <c r="MBY1" s="208"/>
      <c r="MBZ1" s="208"/>
      <c r="MCA1" s="208"/>
      <c r="MCB1" s="208"/>
      <c r="MCC1" s="208"/>
      <c r="MCD1" s="208"/>
      <c r="MCE1" s="208"/>
      <c r="MCF1" s="208"/>
      <c r="MCG1" s="208"/>
      <c r="MCH1" s="208"/>
      <c r="MCI1" s="208"/>
      <c r="MCJ1" s="208"/>
      <c r="MCK1" s="208"/>
      <c r="MCL1" s="208"/>
      <c r="MCM1" s="208"/>
      <c r="MCN1" s="208"/>
      <c r="MCO1" s="208"/>
      <c r="MCP1" s="208"/>
      <c r="MCQ1" s="208"/>
      <c r="MCR1" s="208"/>
      <c r="MCS1" s="208"/>
      <c r="MCT1" s="208"/>
      <c r="MCU1" s="208"/>
      <c r="MCV1" s="208"/>
      <c r="MCW1" s="208"/>
      <c r="MCX1" s="208"/>
      <c r="MCY1" s="208"/>
      <c r="MCZ1" s="208"/>
      <c r="MDA1" s="208"/>
      <c r="MDB1" s="208"/>
      <c r="MDC1" s="208"/>
      <c r="MDD1" s="208"/>
      <c r="MDE1" s="208"/>
      <c r="MDF1" s="208"/>
      <c r="MDG1" s="208"/>
      <c r="MDH1" s="208"/>
      <c r="MDI1" s="208"/>
      <c r="MDJ1" s="208"/>
      <c r="MDK1" s="208"/>
      <c r="MDL1" s="208"/>
      <c r="MDM1" s="208"/>
      <c r="MDN1" s="208"/>
      <c r="MDO1" s="208"/>
      <c r="MDP1" s="208"/>
      <c r="MDQ1" s="208"/>
      <c r="MDR1" s="208"/>
      <c r="MDS1" s="208"/>
      <c r="MDT1" s="208"/>
      <c r="MDU1" s="208"/>
      <c r="MDV1" s="208"/>
      <c r="MDW1" s="208"/>
      <c r="MDX1" s="208"/>
      <c r="MDY1" s="208"/>
      <c r="MDZ1" s="208"/>
      <c r="MEA1" s="208"/>
      <c r="MEB1" s="208"/>
      <c r="MEC1" s="208"/>
      <c r="MED1" s="208"/>
      <c r="MEE1" s="208"/>
      <c r="MEF1" s="208"/>
      <c r="MEG1" s="208"/>
      <c r="MEH1" s="208"/>
      <c r="MEI1" s="208"/>
      <c r="MEJ1" s="208"/>
      <c r="MEK1" s="208"/>
      <c r="MEL1" s="208"/>
      <c r="MEM1" s="208"/>
      <c r="MEN1" s="208"/>
      <c r="MEO1" s="208"/>
      <c r="MEP1" s="208"/>
      <c r="MEQ1" s="208"/>
      <c r="MER1" s="208"/>
      <c r="MES1" s="208"/>
      <c r="MET1" s="208"/>
      <c r="MEU1" s="208"/>
      <c r="MEV1" s="208"/>
      <c r="MEW1" s="208"/>
      <c r="MEX1" s="208"/>
      <c r="MEY1" s="208"/>
      <c r="MEZ1" s="208"/>
      <c r="MFA1" s="208"/>
      <c r="MFB1" s="208"/>
      <c r="MFC1" s="208"/>
      <c r="MFD1" s="208"/>
      <c r="MFE1" s="208"/>
      <c r="MFF1" s="208"/>
      <c r="MFG1" s="208"/>
      <c r="MFH1" s="208"/>
      <c r="MFI1" s="208"/>
      <c r="MFJ1" s="208"/>
      <c r="MFK1" s="208"/>
      <c r="MFL1" s="208"/>
      <c r="MFM1" s="208"/>
      <c r="MFN1" s="208"/>
      <c r="MFO1" s="208"/>
      <c r="MFP1" s="208"/>
      <c r="MFQ1" s="208"/>
      <c r="MFR1" s="208"/>
      <c r="MFS1" s="208"/>
      <c r="MFT1" s="208"/>
      <c r="MFU1" s="208"/>
      <c r="MFV1" s="208"/>
      <c r="MFW1" s="208"/>
      <c r="MFX1" s="208"/>
      <c r="MFY1" s="208"/>
      <c r="MFZ1" s="208"/>
      <c r="MGA1" s="208"/>
      <c r="MGB1" s="208"/>
      <c r="MGC1" s="208"/>
      <c r="MGD1" s="208"/>
      <c r="MGE1" s="208"/>
      <c r="MGF1" s="208"/>
      <c r="MGG1" s="208"/>
      <c r="MGH1" s="208"/>
      <c r="MGI1" s="208"/>
      <c r="MGJ1" s="208"/>
      <c r="MGK1" s="208"/>
      <c r="MGL1" s="208"/>
      <c r="MGM1" s="208"/>
      <c r="MGN1" s="208"/>
      <c r="MGO1" s="208"/>
      <c r="MGP1" s="208"/>
      <c r="MGQ1" s="208"/>
      <c r="MGR1" s="208"/>
      <c r="MGS1" s="208"/>
      <c r="MGT1" s="208"/>
      <c r="MGU1" s="208"/>
      <c r="MGV1" s="208"/>
      <c r="MGW1" s="208"/>
      <c r="MGX1" s="208"/>
      <c r="MGY1" s="208"/>
      <c r="MGZ1" s="208"/>
      <c r="MHA1" s="208"/>
      <c r="MHB1" s="208"/>
      <c r="MHC1" s="208"/>
      <c r="MHD1" s="208"/>
      <c r="MHE1" s="208"/>
      <c r="MHF1" s="208"/>
      <c r="MHG1" s="208"/>
      <c r="MHH1" s="208"/>
      <c r="MHI1" s="208"/>
      <c r="MHJ1" s="208"/>
      <c r="MHK1" s="208"/>
      <c r="MHL1" s="208"/>
      <c r="MHM1" s="208"/>
      <c r="MHN1" s="208"/>
      <c r="MHO1" s="208"/>
      <c r="MHP1" s="208"/>
      <c r="MHQ1" s="208"/>
      <c r="MHR1" s="208"/>
      <c r="MHS1" s="208"/>
      <c r="MHT1" s="208"/>
      <c r="MHU1" s="208"/>
      <c r="MHV1" s="208"/>
      <c r="MHW1" s="208"/>
      <c r="MHX1" s="208"/>
      <c r="MHY1" s="208"/>
      <c r="MHZ1" s="208"/>
      <c r="MIA1" s="208"/>
      <c r="MIB1" s="208"/>
      <c r="MIC1" s="208"/>
      <c r="MID1" s="208"/>
      <c r="MIE1" s="208"/>
      <c r="MIF1" s="208"/>
      <c r="MIG1" s="208"/>
      <c r="MIH1" s="208"/>
      <c r="MII1" s="208"/>
      <c r="MIJ1" s="208"/>
      <c r="MIK1" s="208"/>
      <c r="MIL1" s="208"/>
      <c r="MIM1" s="208"/>
      <c r="MIN1" s="208"/>
      <c r="MIO1" s="208"/>
      <c r="MIP1" s="208"/>
      <c r="MIQ1" s="208"/>
      <c r="MIR1" s="208"/>
      <c r="MIS1" s="208"/>
      <c r="MIT1" s="208"/>
      <c r="MIU1" s="208"/>
      <c r="MIV1" s="208"/>
      <c r="MIW1" s="208"/>
      <c r="MIX1" s="208"/>
      <c r="MIY1" s="208"/>
      <c r="MIZ1" s="208"/>
      <c r="MJA1" s="208"/>
      <c r="MJB1" s="208"/>
      <c r="MJC1" s="208"/>
      <c r="MJD1" s="208"/>
      <c r="MJE1" s="208"/>
      <c r="MJF1" s="208"/>
      <c r="MJG1" s="208"/>
      <c r="MJH1" s="208"/>
      <c r="MJI1" s="208"/>
      <c r="MJJ1" s="208"/>
      <c r="MJK1" s="208"/>
      <c r="MJL1" s="208"/>
      <c r="MJM1" s="208"/>
      <c r="MJN1" s="208"/>
      <c r="MJO1" s="208"/>
      <c r="MJP1" s="208"/>
      <c r="MJQ1" s="208"/>
      <c r="MJR1" s="208"/>
      <c r="MJS1" s="208"/>
      <c r="MJT1" s="208"/>
      <c r="MJU1" s="208"/>
      <c r="MJV1" s="208"/>
      <c r="MJW1" s="208"/>
      <c r="MJX1" s="208"/>
      <c r="MJY1" s="208"/>
      <c r="MJZ1" s="208"/>
      <c r="MKA1" s="208"/>
      <c r="MKB1" s="208"/>
      <c r="MKC1" s="208"/>
      <c r="MKD1" s="208"/>
      <c r="MKE1" s="208"/>
      <c r="MKF1" s="208"/>
      <c r="MKG1" s="208"/>
      <c r="MKH1" s="208"/>
      <c r="MKI1" s="208"/>
      <c r="MKJ1" s="208"/>
      <c r="MKK1" s="208"/>
      <c r="MKL1" s="208"/>
      <c r="MKM1" s="208"/>
      <c r="MKN1" s="208"/>
      <c r="MKO1" s="208"/>
      <c r="MKP1" s="208"/>
      <c r="MKQ1" s="208"/>
      <c r="MKR1" s="208"/>
      <c r="MKS1" s="208"/>
      <c r="MKT1" s="208"/>
      <c r="MKU1" s="208"/>
      <c r="MKV1" s="208"/>
      <c r="MKW1" s="208"/>
      <c r="MKX1" s="208"/>
      <c r="MKY1" s="208"/>
      <c r="MKZ1" s="208"/>
      <c r="MLA1" s="208"/>
      <c r="MLB1" s="208"/>
      <c r="MLC1" s="208"/>
      <c r="MLD1" s="208"/>
      <c r="MLE1" s="208"/>
      <c r="MLF1" s="208"/>
      <c r="MLG1" s="208"/>
      <c r="MLH1" s="208"/>
      <c r="MLI1" s="208"/>
      <c r="MLJ1" s="208"/>
      <c r="MLK1" s="208"/>
      <c r="MLL1" s="208"/>
      <c r="MLM1" s="208"/>
      <c r="MLN1" s="208"/>
      <c r="MLO1" s="208"/>
      <c r="MLP1" s="208"/>
      <c r="MLQ1" s="208"/>
      <c r="MLR1" s="208"/>
      <c r="MLS1" s="208"/>
      <c r="MLT1" s="208"/>
      <c r="MLU1" s="208"/>
      <c r="MLV1" s="208"/>
      <c r="MLW1" s="208"/>
      <c r="MLX1" s="208"/>
      <c r="MLY1" s="208"/>
      <c r="MLZ1" s="208"/>
      <c r="MMA1" s="208"/>
      <c r="MMB1" s="208"/>
      <c r="MMC1" s="208"/>
      <c r="MMD1" s="208"/>
      <c r="MME1" s="208"/>
      <c r="MMF1" s="208"/>
      <c r="MMG1" s="208"/>
      <c r="MMH1" s="208"/>
      <c r="MMI1" s="208"/>
      <c r="MMJ1" s="208"/>
      <c r="MMK1" s="208"/>
      <c r="MML1" s="208"/>
      <c r="MMM1" s="208"/>
      <c r="MMN1" s="208"/>
      <c r="MMO1" s="208"/>
      <c r="MMP1" s="208"/>
      <c r="MMQ1" s="208"/>
      <c r="MMR1" s="208"/>
      <c r="MMS1" s="208"/>
      <c r="MMT1" s="208"/>
      <c r="MMU1" s="208"/>
      <c r="MMV1" s="208"/>
      <c r="MMW1" s="208"/>
      <c r="MMX1" s="208"/>
      <c r="MMY1" s="208"/>
      <c r="MMZ1" s="208"/>
      <c r="MNA1" s="208"/>
      <c r="MNB1" s="208"/>
      <c r="MNC1" s="208"/>
      <c r="MND1" s="208"/>
      <c r="MNE1" s="208"/>
      <c r="MNF1" s="208"/>
      <c r="MNG1" s="208"/>
      <c r="MNH1" s="208"/>
      <c r="MNI1" s="208"/>
      <c r="MNJ1" s="208"/>
      <c r="MNK1" s="208"/>
      <c r="MNL1" s="208"/>
      <c r="MNM1" s="208"/>
      <c r="MNN1" s="208"/>
      <c r="MNO1" s="208"/>
      <c r="MNP1" s="208"/>
      <c r="MNQ1" s="208"/>
      <c r="MNR1" s="208"/>
      <c r="MNS1" s="208"/>
      <c r="MNT1" s="208"/>
      <c r="MNU1" s="208"/>
      <c r="MNV1" s="208"/>
      <c r="MNW1" s="208"/>
      <c r="MNX1" s="208"/>
      <c r="MNY1" s="208"/>
      <c r="MNZ1" s="208"/>
      <c r="MOA1" s="208"/>
      <c r="MOB1" s="208"/>
      <c r="MOC1" s="208"/>
      <c r="MOD1" s="208"/>
      <c r="MOE1" s="208"/>
      <c r="MOF1" s="208"/>
      <c r="MOG1" s="208"/>
      <c r="MOH1" s="208"/>
      <c r="MOI1" s="208"/>
      <c r="MOJ1" s="208"/>
      <c r="MOK1" s="208"/>
      <c r="MOL1" s="208"/>
      <c r="MOM1" s="208"/>
      <c r="MON1" s="208"/>
      <c r="MOO1" s="208"/>
      <c r="MOP1" s="208"/>
      <c r="MOQ1" s="208"/>
      <c r="MOR1" s="208"/>
      <c r="MOS1" s="208"/>
      <c r="MOT1" s="208"/>
      <c r="MOU1" s="208"/>
      <c r="MOV1" s="208"/>
      <c r="MOW1" s="208"/>
      <c r="MOX1" s="208"/>
      <c r="MOY1" s="208"/>
      <c r="MOZ1" s="208"/>
      <c r="MPA1" s="208"/>
      <c r="MPB1" s="208"/>
      <c r="MPC1" s="208"/>
      <c r="MPD1" s="208"/>
      <c r="MPE1" s="208"/>
      <c r="MPF1" s="208"/>
      <c r="MPG1" s="208"/>
      <c r="MPH1" s="208"/>
      <c r="MPI1" s="208"/>
      <c r="MPJ1" s="208"/>
      <c r="MPK1" s="208"/>
      <c r="MPL1" s="208"/>
      <c r="MPM1" s="208"/>
      <c r="MPN1" s="208"/>
      <c r="MPO1" s="208"/>
      <c r="MPP1" s="208"/>
      <c r="MPQ1" s="208"/>
      <c r="MPR1" s="208"/>
      <c r="MPS1" s="208"/>
      <c r="MPT1" s="208"/>
      <c r="MPU1" s="208"/>
      <c r="MPV1" s="208"/>
      <c r="MPW1" s="208"/>
      <c r="MPX1" s="208"/>
      <c r="MPY1" s="208"/>
      <c r="MPZ1" s="208"/>
      <c r="MQA1" s="208"/>
      <c r="MQB1" s="208"/>
      <c r="MQC1" s="208"/>
      <c r="MQD1" s="208"/>
      <c r="MQE1" s="208"/>
      <c r="MQF1" s="208"/>
      <c r="MQG1" s="208"/>
      <c r="MQH1" s="208"/>
      <c r="MQI1" s="208"/>
      <c r="MQJ1" s="208"/>
      <c r="MQK1" s="208"/>
      <c r="MQL1" s="208"/>
      <c r="MQM1" s="208"/>
      <c r="MQN1" s="208"/>
      <c r="MQO1" s="208"/>
      <c r="MQP1" s="208"/>
      <c r="MQQ1" s="208"/>
      <c r="MQR1" s="208"/>
      <c r="MQS1" s="208"/>
      <c r="MQT1" s="208"/>
      <c r="MQU1" s="208"/>
      <c r="MQV1" s="208"/>
      <c r="MQW1" s="208"/>
      <c r="MQX1" s="208"/>
      <c r="MQY1" s="208"/>
      <c r="MQZ1" s="208"/>
      <c r="MRA1" s="208"/>
      <c r="MRB1" s="208"/>
      <c r="MRC1" s="208"/>
      <c r="MRD1" s="208"/>
      <c r="MRE1" s="208"/>
      <c r="MRF1" s="208"/>
      <c r="MRG1" s="208"/>
      <c r="MRH1" s="208"/>
      <c r="MRI1" s="208"/>
      <c r="MRJ1" s="208"/>
      <c r="MRK1" s="208"/>
      <c r="MRL1" s="208"/>
      <c r="MRM1" s="208"/>
      <c r="MRN1" s="208"/>
      <c r="MRO1" s="208"/>
      <c r="MRP1" s="208"/>
      <c r="MRQ1" s="208"/>
      <c r="MRR1" s="208"/>
      <c r="MRS1" s="208"/>
      <c r="MRT1" s="208"/>
      <c r="MRU1" s="208"/>
      <c r="MRV1" s="208"/>
      <c r="MRW1" s="208"/>
      <c r="MRX1" s="208"/>
      <c r="MRY1" s="208"/>
      <c r="MRZ1" s="208"/>
      <c r="MSA1" s="208"/>
      <c r="MSB1" s="208"/>
      <c r="MSC1" s="208"/>
      <c r="MSD1" s="208"/>
      <c r="MSE1" s="208"/>
      <c r="MSF1" s="208"/>
      <c r="MSG1" s="208"/>
      <c r="MSH1" s="208"/>
      <c r="MSI1" s="208"/>
      <c r="MSJ1" s="208"/>
      <c r="MSK1" s="208"/>
      <c r="MSL1" s="208"/>
      <c r="MSM1" s="208"/>
      <c r="MSN1" s="208"/>
      <c r="MSO1" s="208"/>
      <c r="MSP1" s="208"/>
      <c r="MSQ1" s="208"/>
      <c r="MSR1" s="208"/>
      <c r="MSS1" s="208"/>
      <c r="MST1" s="208"/>
      <c r="MSU1" s="208"/>
      <c r="MSV1" s="208"/>
      <c r="MSW1" s="208"/>
      <c r="MSX1" s="208"/>
      <c r="MSY1" s="208"/>
      <c r="MSZ1" s="208"/>
      <c r="MTA1" s="208"/>
      <c r="MTB1" s="208"/>
      <c r="MTC1" s="208"/>
      <c r="MTD1" s="208"/>
      <c r="MTE1" s="208"/>
      <c r="MTF1" s="208"/>
      <c r="MTG1" s="208"/>
      <c r="MTH1" s="208"/>
      <c r="MTI1" s="208"/>
      <c r="MTJ1" s="208"/>
      <c r="MTK1" s="208"/>
      <c r="MTL1" s="208"/>
      <c r="MTM1" s="208"/>
      <c r="MTN1" s="208"/>
      <c r="MTO1" s="208"/>
      <c r="MTP1" s="208"/>
      <c r="MTQ1" s="208"/>
      <c r="MTR1" s="208"/>
      <c r="MTS1" s="208"/>
      <c r="MTT1" s="208"/>
      <c r="MTU1" s="208"/>
      <c r="MTV1" s="208"/>
      <c r="MTW1" s="208"/>
      <c r="MTX1" s="208"/>
      <c r="MTY1" s="208"/>
      <c r="MTZ1" s="208"/>
      <c r="MUA1" s="208"/>
      <c r="MUB1" s="208"/>
      <c r="MUC1" s="208"/>
      <c r="MUD1" s="208"/>
      <c r="MUE1" s="208"/>
      <c r="MUF1" s="208"/>
      <c r="MUG1" s="208"/>
      <c r="MUH1" s="208"/>
      <c r="MUI1" s="208"/>
      <c r="MUJ1" s="208"/>
      <c r="MUK1" s="208"/>
      <c r="MUL1" s="208"/>
      <c r="MUM1" s="208"/>
      <c r="MUN1" s="208"/>
      <c r="MUO1" s="208"/>
      <c r="MUP1" s="208"/>
      <c r="MUQ1" s="208"/>
      <c r="MUR1" s="208"/>
      <c r="MUS1" s="208"/>
      <c r="MUT1" s="208"/>
      <c r="MUU1" s="208"/>
      <c r="MUV1" s="208"/>
      <c r="MUW1" s="208"/>
      <c r="MUX1" s="208"/>
      <c r="MUY1" s="208"/>
      <c r="MUZ1" s="208"/>
      <c r="MVA1" s="208"/>
      <c r="MVB1" s="208"/>
      <c r="MVC1" s="208"/>
      <c r="MVD1" s="208"/>
      <c r="MVE1" s="208"/>
      <c r="MVF1" s="208"/>
      <c r="MVG1" s="208"/>
      <c r="MVH1" s="208"/>
      <c r="MVI1" s="208"/>
      <c r="MVJ1" s="208"/>
      <c r="MVK1" s="208"/>
      <c r="MVL1" s="208"/>
      <c r="MVM1" s="208"/>
      <c r="MVN1" s="208"/>
      <c r="MVO1" s="208"/>
      <c r="MVP1" s="208"/>
      <c r="MVQ1" s="208"/>
      <c r="MVR1" s="208"/>
      <c r="MVS1" s="208"/>
      <c r="MVT1" s="208"/>
      <c r="MVU1" s="208"/>
      <c r="MVV1" s="208"/>
      <c r="MVW1" s="208"/>
      <c r="MVX1" s="208"/>
      <c r="MVY1" s="208"/>
      <c r="MVZ1" s="208"/>
      <c r="MWA1" s="208"/>
      <c r="MWB1" s="208"/>
      <c r="MWC1" s="208"/>
      <c r="MWD1" s="208"/>
      <c r="MWE1" s="208"/>
      <c r="MWF1" s="208"/>
      <c r="MWG1" s="208"/>
      <c r="MWH1" s="208"/>
      <c r="MWI1" s="208"/>
      <c r="MWJ1" s="208"/>
      <c r="MWK1" s="208"/>
      <c r="MWL1" s="208"/>
      <c r="MWM1" s="208"/>
      <c r="MWN1" s="208"/>
      <c r="MWO1" s="208"/>
      <c r="MWP1" s="208"/>
      <c r="MWQ1" s="208"/>
      <c r="MWR1" s="208"/>
      <c r="MWS1" s="208"/>
      <c r="MWT1" s="208"/>
      <c r="MWU1" s="208"/>
      <c r="MWV1" s="208"/>
      <c r="MWW1" s="208"/>
      <c r="MWX1" s="208"/>
      <c r="MWY1" s="208"/>
      <c r="MWZ1" s="208"/>
      <c r="MXA1" s="208"/>
      <c r="MXB1" s="208"/>
      <c r="MXC1" s="208"/>
      <c r="MXD1" s="208"/>
      <c r="MXE1" s="208"/>
      <c r="MXF1" s="208"/>
      <c r="MXG1" s="208"/>
      <c r="MXH1" s="208"/>
      <c r="MXI1" s="208"/>
      <c r="MXJ1" s="208"/>
      <c r="MXK1" s="208"/>
      <c r="MXL1" s="208"/>
      <c r="MXM1" s="208"/>
      <c r="MXN1" s="208"/>
      <c r="MXO1" s="208"/>
      <c r="MXP1" s="208"/>
      <c r="MXQ1" s="208"/>
      <c r="MXR1" s="208"/>
      <c r="MXS1" s="208"/>
      <c r="MXT1" s="208"/>
      <c r="MXU1" s="208"/>
      <c r="MXV1" s="208"/>
      <c r="MXW1" s="208"/>
      <c r="MXX1" s="208"/>
      <c r="MXY1" s="208"/>
      <c r="MXZ1" s="208"/>
      <c r="MYA1" s="208"/>
      <c r="MYB1" s="208"/>
      <c r="MYC1" s="208"/>
      <c r="MYD1" s="208"/>
      <c r="MYE1" s="208"/>
      <c r="MYF1" s="208"/>
      <c r="MYG1" s="208"/>
      <c r="MYH1" s="208"/>
      <c r="MYI1" s="208"/>
      <c r="MYJ1" s="208"/>
      <c r="MYK1" s="208"/>
      <c r="MYL1" s="208"/>
      <c r="MYM1" s="208"/>
      <c r="MYN1" s="208"/>
      <c r="MYO1" s="208"/>
      <c r="MYP1" s="208"/>
      <c r="MYQ1" s="208"/>
      <c r="MYR1" s="208"/>
      <c r="MYS1" s="208"/>
      <c r="MYT1" s="208"/>
      <c r="MYU1" s="208"/>
      <c r="MYV1" s="208"/>
      <c r="MYW1" s="208"/>
      <c r="MYX1" s="208"/>
      <c r="MYY1" s="208"/>
      <c r="MYZ1" s="208"/>
      <c r="MZA1" s="208"/>
      <c r="MZB1" s="208"/>
      <c r="MZC1" s="208"/>
      <c r="MZD1" s="208"/>
      <c r="MZE1" s="208"/>
      <c r="MZF1" s="208"/>
      <c r="MZG1" s="208"/>
      <c r="MZH1" s="208"/>
      <c r="MZI1" s="208"/>
      <c r="MZJ1" s="208"/>
      <c r="MZK1" s="208"/>
      <c r="MZL1" s="208"/>
      <c r="MZM1" s="208"/>
      <c r="MZN1" s="208"/>
      <c r="MZO1" s="208"/>
      <c r="MZP1" s="208"/>
      <c r="MZQ1" s="208"/>
      <c r="MZR1" s="208"/>
      <c r="MZS1" s="208"/>
      <c r="MZT1" s="208"/>
      <c r="MZU1" s="208"/>
      <c r="MZV1" s="208"/>
      <c r="MZW1" s="208"/>
      <c r="MZX1" s="208"/>
      <c r="MZY1" s="208"/>
      <c r="MZZ1" s="208"/>
      <c r="NAA1" s="208"/>
      <c r="NAB1" s="208"/>
      <c r="NAC1" s="208"/>
      <c r="NAD1" s="208"/>
      <c r="NAE1" s="208"/>
      <c r="NAF1" s="208"/>
      <c r="NAG1" s="208"/>
      <c r="NAH1" s="208"/>
      <c r="NAI1" s="208"/>
      <c r="NAJ1" s="208"/>
      <c r="NAK1" s="208"/>
      <c r="NAL1" s="208"/>
      <c r="NAM1" s="208"/>
      <c r="NAN1" s="208"/>
      <c r="NAO1" s="208"/>
      <c r="NAP1" s="208"/>
      <c r="NAQ1" s="208"/>
      <c r="NAR1" s="208"/>
      <c r="NAS1" s="208"/>
      <c r="NAT1" s="208"/>
      <c r="NAU1" s="208"/>
      <c r="NAV1" s="208"/>
      <c r="NAW1" s="208"/>
      <c r="NAX1" s="208"/>
      <c r="NAY1" s="208"/>
      <c r="NAZ1" s="208"/>
      <c r="NBA1" s="208"/>
      <c r="NBB1" s="208"/>
      <c r="NBC1" s="208"/>
      <c r="NBD1" s="208"/>
      <c r="NBE1" s="208"/>
      <c r="NBF1" s="208"/>
      <c r="NBG1" s="208"/>
      <c r="NBH1" s="208"/>
      <c r="NBI1" s="208"/>
      <c r="NBJ1" s="208"/>
      <c r="NBK1" s="208"/>
      <c r="NBL1" s="208"/>
      <c r="NBM1" s="208"/>
      <c r="NBN1" s="208"/>
      <c r="NBO1" s="208"/>
      <c r="NBP1" s="208"/>
      <c r="NBQ1" s="208"/>
      <c r="NBR1" s="208"/>
      <c r="NBS1" s="208"/>
      <c r="NBT1" s="208"/>
      <c r="NBU1" s="208"/>
      <c r="NBV1" s="208"/>
      <c r="NBW1" s="208"/>
      <c r="NBX1" s="208"/>
      <c r="NBY1" s="208"/>
      <c r="NBZ1" s="208"/>
      <c r="NCA1" s="208"/>
      <c r="NCB1" s="208"/>
      <c r="NCC1" s="208"/>
      <c r="NCD1" s="208"/>
      <c r="NCE1" s="208"/>
      <c r="NCF1" s="208"/>
      <c r="NCG1" s="208"/>
      <c r="NCH1" s="208"/>
      <c r="NCI1" s="208"/>
      <c r="NCJ1" s="208"/>
      <c r="NCK1" s="208"/>
      <c r="NCL1" s="208"/>
      <c r="NCM1" s="208"/>
      <c r="NCN1" s="208"/>
      <c r="NCO1" s="208"/>
      <c r="NCP1" s="208"/>
      <c r="NCQ1" s="208"/>
      <c r="NCR1" s="208"/>
      <c r="NCS1" s="208"/>
      <c r="NCT1" s="208"/>
      <c r="NCU1" s="208"/>
      <c r="NCV1" s="208"/>
      <c r="NCW1" s="208"/>
      <c r="NCX1" s="208"/>
      <c r="NCY1" s="208"/>
      <c r="NCZ1" s="208"/>
      <c r="NDA1" s="208"/>
      <c r="NDB1" s="208"/>
      <c r="NDC1" s="208"/>
      <c r="NDD1" s="208"/>
      <c r="NDE1" s="208"/>
      <c r="NDF1" s="208"/>
      <c r="NDG1" s="208"/>
      <c r="NDH1" s="208"/>
      <c r="NDI1" s="208"/>
      <c r="NDJ1" s="208"/>
      <c r="NDK1" s="208"/>
      <c r="NDL1" s="208"/>
      <c r="NDM1" s="208"/>
      <c r="NDN1" s="208"/>
      <c r="NDO1" s="208"/>
      <c r="NDP1" s="208"/>
      <c r="NDQ1" s="208"/>
      <c r="NDR1" s="208"/>
      <c r="NDS1" s="208"/>
      <c r="NDT1" s="208"/>
      <c r="NDU1" s="208"/>
      <c r="NDV1" s="208"/>
      <c r="NDW1" s="208"/>
      <c r="NDX1" s="208"/>
      <c r="NDY1" s="208"/>
      <c r="NDZ1" s="208"/>
      <c r="NEA1" s="208"/>
      <c r="NEB1" s="208"/>
      <c r="NEC1" s="208"/>
      <c r="NED1" s="208"/>
      <c r="NEE1" s="208"/>
      <c r="NEF1" s="208"/>
      <c r="NEG1" s="208"/>
      <c r="NEH1" s="208"/>
      <c r="NEI1" s="208"/>
      <c r="NEJ1" s="208"/>
      <c r="NEK1" s="208"/>
      <c r="NEL1" s="208"/>
      <c r="NEM1" s="208"/>
      <c r="NEN1" s="208"/>
      <c r="NEO1" s="208"/>
      <c r="NEP1" s="208"/>
      <c r="NEQ1" s="208"/>
      <c r="NER1" s="208"/>
      <c r="NES1" s="208"/>
      <c r="NET1" s="208"/>
      <c r="NEU1" s="208"/>
      <c r="NEV1" s="208"/>
      <c r="NEW1" s="208"/>
      <c r="NEX1" s="208"/>
      <c r="NEY1" s="208"/>
      <c r="NEZ1" s="208"/>
      <c r="NFA1" s="208"/>
      <c r="NFB1" s="208"/>
      <c r="NFC1" s="208"/>
      <c r="NFD1" s="208"/>
      <c r="NFE1" s="208"/>
      <c r="NFF1" s="208"/>
      <c r="NFG1" s="208"/>
      <c r="NFH1" s="208"/>
      <c r="NFI1" s="208"/>
      <c r="NFJ1" s="208"/>
      <c r="NFK1" s="208"/>
      <c r="NFL1" s="208"/>
      <c r="NFM1" s="208"/>
      <c r="NFN1" s="208"/>
      <c r="NFO1" s="208"/>
      <c r="NFP1" s="208"/>
      <c r="NFQ1" s="208"/>
      <c r="NFR1" s="208"/>
      <c r="NFS1" s="208"/>
      <c r="NFT1" s="208"/>
      <c r="NFU1" s="208"/>
      <c r="NFV1" s="208"/>
      <c r="NFW1" s="208"/>
      <c r="NFX1" s="208"/>
      <c r="NFY1" s="208"/>
      <c r="NFZ1" s="208"/>
      <c r="NGA1" s="208"/>
      <c r="NGB1" s="208"/>
      <c r="NGC1" s="208"/>
      <c r="NGD1" s="208"/>
      <c r="NGE1" s="208"/>
      <c r="NGF1" s="208"/>
      <c r="NGG1" s="208"/>
      <c r="NGH1" s="208"/>
      <c r="NGI1" s="208"/>
      <c r="NGJ1" s="208"/>
      <c r="NGK1" s="208"/>
      <c r="NGL1" s="208"/>
      <c r="NGM1" s="208"/>
      <c r="NGN1" s="208"/>
      <c r="NGO1" s="208"/>
      <c r="NGP1" s="208"/>
      <c r="NGQ1" s="208"/>
      <c r="NGR1" s="208"/>
      <c r="NGS1" s="208"/>
      <c r="NGT1" s="208"/>
      <c r="NGU1" s="208"/>
      <c r="NGV1" s="208"/>
      <c r="NGW1" s="208"/>
      <c r="NGX1" s="208"/>
      <c r="NGY1" s="208"/>
      <c r="NGZ1" s="208"/>
      <c r="NHA1" s="208"/>
      <c r="NHB1" s="208"/>
      <c r="NHC1" s="208"/>
      <c r="NHD1" s="208"/>
      <c r="NHE1" s="208"/>
      <c r="NHF1" s="208"/>
      <c r="NHG1" s="208"/>
      <c r="NHH1" s="208"/>
      <c r="NHI1" s="208"/>
      <c r="NHJ1" s="208"/>
      <c r="NHK1" s="208"/>
      <c r="NHL1" s="208"/>
      <c r="NHM1" s="208"/>
      <c r="NHN1" s="208"/>
      <c r="NHO1" s="208"/>
      <c r="NHP1" s="208"/>
      <c r="NHQ1" s="208"/>
      <c r="NHR1" s="208"/>
      <c r="NHS1" s="208"/>
      <c r="NHT1" s="208"/>
      <c r="NHU1" s="208"/>
      <c r="NHV1" s="208"/>
      <c r="NHW1" s="208"/>
      <c r="NHX1" s="208"/>
      <c r="NHY1" s="208"/>
      <c r="NHZ1" s="208"/>
      <c r="NIA1" s="208"/>
      <c r="NIB1" s="208"/>
      <c r="NIC1" s="208"/>
      <c r="NID1" s="208"/>
      <c r="NIE1" s="208"/>
      <c r="NIF1" s="208"/>
      <c r="NIG1" s="208"/>
      <c r="NIH1" s="208"/>
      <c r="NII1" s="208"/>
      <c r="NIJ1" s="208"/>
      <c r="NIK1" s="208"/>
      <c r="NIL1" s="208"/>
      <c r="NIM1" s="208"/>
      <c r="NIN1" s="208"/>
      <c r="NIO1" s="208"/>
      <c r="NIP1" s="208"/>
      <c r="NIQ1" s="208"/>
      <c r="NIR1" s="208"/>
      <c r="NIS1" s="208"/>
      <c r="NIT1" s="208"/>
      <c r="NIU1" s="208"/>
      <c r="NIV1" s="208"/>
      <c r="NIW1" s="208"/>
      <c r="NIX1" s="208"/>
      <c r="NIY1" s="208"/>
      <c r="NIZ1" s="208"/>
      <c r="NJA1" s="208"/>
      <c r="NJB1" s="208"/>
      <c r="NJC1" s="208"/>
      <c r="NJD1" s="208"/>
      <c r="NJE1" s="208"/>
      <c r="NJF1" s="208"/>
      <c r="NJG1" s="208"/>
      <c r="NJH1" s="208"/>
      <c r="NJI1" s="208"/>
      <c r="NJJ1" s="208"/>
      <c r="NJK1" s="208"/>
      <c r="NJL1" s="208"/>
      <c r="NJM1" s="208"/>
      <c r="NJN1" s="208"/>
      <c r="NJO1" s="208"/>
      <c r="NJP1" s="208"/>
      <c r="NJQ1" s="208"/>
      <c r="NJR1" s="208"/>
      <c r="NJS1" s="208"/>
      <c r="NJT1" s="208"/>
      <c r="NJU1" s="208"/>
      <c r="NJV1" s="208"/>
      <c r="NJW1" s="208"/>
      <c r="NJX1" s="208"/>
      <c r="NJY1" s="208"/>
      <c r="NJZ1" s="208"/>
      <c r="NKA1" s="208"/>
      <c r="NKB1" s="208"/>
      <c r="NKC1" s="208"/>
      <c r="NKD1" s="208"/>
      <c r="NKE1" s="208"/>
      <c r="NKF1" s="208"/>
      <c r="NKG1" s="208"/>
      <c r="NKH1" s="208"/>
      <c r="NKI1" s="208"/>
      <c r="NKJ1" s="208"/>
      <c r="NKK1" s="208"/>
      <c r="NKL1" s="208"/>
      <c r="NKM1" s="208"/>
      <c r="NKN1" s="208"/>
      <c r="NKO1" s="208"/>
      <c r="NKP1" s="208"/>
      <c r="NKQ1" s="208"/>
      <c r="NKR1" s="208"/>
      <c r="NKS1" s="208"/>
      <c r="NKT1" s="208"/>
      <c r="NKU1" s="208"/>
      <c r="NKV1" s="208"/>
      <c r="NKW1" s="208"/>
      <c r="NKX1" s="208"/>
      <c r="NKY1" s="208"/>
      <c r="NKZ1" s="208"/>
      <c r="NLA1" s="208"/>
      <c r="NLB1" s="208"/>
      <c r="NLC1" s="208"/>
      <c r="NLD1" s="208"/>
      <c r="NLE1" s="208"/>
      <c r="NLF1" s="208"/>
      <c r="NLG1" s="208"/>
      <c r="NLH1" s="208"/>
      <c r="NLI1" s="208"/>
      <c r="NLJ1" s="208"/>
      <c r="NLK1" s="208"/>
      <c r="NLL1" s="208"/>
      <c r="NLM1" s="208"/>
      <c r="NLN1" s="208"/>
      <c r="NLO1" s="208"/>
      <c r="NLP1" s="208"/>
      <c r="NLQ1" s="208"/>
      <c r="NLR1" s="208"/>
      <c r="NLS1" s="208"/>
      <c r="NLT1" s="208"/>
      <c r="NLU1" s="208"/>
      <c r="NLV1" s="208"/>
      <c r="NLW1" s="208"/>
      <c r="NLX1" s="208"/>
      <c r="NLY1" s="208"/>
      <c r="NLZ1" s="208"/>
      <c r="NMA1" s="208"/>
      <c r="NMB1" s="208"/>
      <c r="NMC1" s="208"/>
      <c r="NMD1" s="208"/>
      <c r="NME1" s="208"/>
      <c r="NMF1" s="208"/>
      <c r="NMG1" s="208"/>
      <c r="NMH1" s="208"/>
      <c r="NMI1" s="208"/>
      <c r="NMJ1" s="208"/>
      <c r="NMK1" s="208"/>
      <c r="NML1" s="208"/>
      <c r="NMM1" s="208"/>
      <c r="NMN1" s="208"/>
      <c r="NMO1" s="208"/>
      <c r="NMP1" s="208"/>
      <c r="NMQ1" s="208"/>
      <c r="NMR1" s="208"/>
      <c r="NMS1" s="208"/>
      <c r="NMT1" s="208"/>
      <c r="NMU1" s="208"/>
      <c r="NMV1" s="208"/>
      <c r="NMW1" s="208"/>
      <c r="NMX1" s="208"/>
      <c r="NMY1" s="208"/>
      <c r="NMZ1" s="208"/>
      <c r="NNA1" s="208"/>
      <c r="NNB1" s="208"/>
      <c r="NNC1" s="208"/>
      <c r="NND1" s="208"/>
      <c r="NNE1" s="208"/>
      <c r="NNF1" s="208"/>
      <c r="NNG1" s="208"/>
      <c r="NNH1" s="208"/>
      <c r="NNI1" s="208"/>
      <c r="NNJ1" s="208"/>
      <c r="NNK1" s="208"/>
      <c r="NNL1" s="208"/>
      <c r="NNM1" s="208"/>
      <c r="NNN1" s="208"/>
      <c r="NNO1" s="208"/>
      <c r="NNP1" s="208"/>
      <c r="NNQ1" s="208"/>
      <c r="NNR1" s="208"/>
      <c r="NNS1" s="208"/>
      <c r="NNT1" s="208"/>
      <c r="NNU1" s="208"/>
      <c r="NNV1" s="208"/>
      <c r="NNW1" s="208"/>
      <c r="NNX1" s="208"/>
      <c r="NNY1" s="208"/>
      <c r="NNZ1" s="208"/>
      <c r="NOA1" s="208"/>
      <c r="NOB1" s="208"/>
      <c r="NOC1" s="208"/>
      <c r="NOD1" s="208"/>
      <c r="NOE1" s="208"/>
      <c r="NOF1" s="208"/>
      <c r="NOG1" s="208"/>
      <c r="NOH1" s="208"/>
      <c r="NOI1" s="208"/>
      <c r="NOJ1" s="208"/>
      <c r="NOK1" s="208"/>
      <c r="NOL1" s="208"/>
      <c r="NOM1" s="208"/>
      <c r="NON1" s="208"/>
      <c r="NOO1" s="208"/>
      <c r="NOP1" s="208"/>
      <c r="NOQ1" s="208"/>
      <c r="NOR1" s="208"/>
      <c r="NOS1" s="208"/>
      <c r="NOT1" s="208"/>
      <c r="NOU1" s="208"/>
      <c r="NOV1" s="208"/>
      <c r="NOW1" s="208"/>
      <c r="NOX1" s="208"/>
      <c r="NOY1" s="208"/>
      <c r="NOZ1" s="208"/>
      <c r="NPA1" s="208"/>
      <c r="NPB1" s="208"/>
      <c r="NPC1" s="208"/>
      <c r="NPD1" s="208"/>
      <c r="NPE1" s="208"/>
      <c r="NPF1" s="208"/>
      <c r="NPG1" s="208"/>
      <c r="NPH1" s="208"/>
      <c r="NPI1" s="208"/>
      <c r="NPJ1" s="208"/>
      <c r="NPK1" s="208"/>
      <c r="NPL1" s="208"/>
      <c r="NPM1" s="208"/>
      <c r="NPN1" s="208"/>
      <c r="NPO1" s="208"/>
      <c r="NPP1" s="208"/>
      <c r="NPQ1" s="208"/>
      <c r="NPR1" s="208"/>
      <c r="NPS1" s="208"/>
      <c r="NPT1" s="208"/>
      <c r="NPU1" s="208"/>
      <c r="NPV1" s="208"/>
      <c r="NPW1" s="208"/>
      <c r="NPX1" s="208"/>
      <c r="NPY1" s="208"/>
      <c r="NPZ1" s="208"/>
      <c r="NQA1" s="208"/>
      <c r="NQB1" s="208"/>
      <c r="NQC1" s="208"/>
      <c r="NQD1" s="208"/>
      <c r="NQE1" s="208"/>
      <c r="NQF1" s="208"/>
      <c r="NQG1" s="208"/>
      <c r="NQH1" s="208"/>
      <c r="NQI1" s="208"/>
      <c r="NQJ1" s="208"/>
      <c r="NQK1" s="208"/>
      <c r="NQL1" s="208"/>
      <c r="NQM1" s="208"/>
      <c r="NQN1" s="208"/>
      <c r="NQO1" s="208"/>
      <c r="NQP1" s="208"/>
      <c r="NQQ1" s="208"/>
      <c r="NQR1" s="208"/>
      <c r="NQS1" s="208"/>
      <c r="NQT1" s="208"/>
      <c r="NQU1" s="208"/>
      <c r="NQV1" s="208"/>
      <c r="NQW1" s="208"/>
      <c r="NQX1" s="208"/>
      <c r="NQY1" s="208"/>
      <c r="NQZ1" s="208"/>
      <c r="NRA1" s="208"/>
      <c r="NRB1" s="208"/>
      <c r="NRC1" s="208"/>
      <c r="NRD1" s="208"/>
      <c r="NRE1" s="208"/>
      <c r="NRF1" s="208"/>
      <c r="NRG1" s="208"/>
      <c r="NRH1" s="208"/>
      <c r="NRI1" s="208"/>
      <c r="NRJ1" s="208"/>
      <c r="NRK1" s="208"/>
      <c r="NRL1" s="208"/>
      <c r="NRM1" s="208"/>
      <c r="NRN1" s="208"/>
      <c r="NRO1" s="208"/>
      <c r="NRP1" s="208"/>
      <c r="NRQ1" s="208"/>
      <c r="NRR1" s="208"/>
      <c r="NRS1" s="208"/>
      <c r="NRT1" s="208"/>
      <c r="NRU1" s="208"/>
      <c r="NRV1" s="208"/>
      <c r="NRW1" s="208"/>
      <c r="NRX1" s="208"/>
      <c r="NRY1" s="208"/>
      <c r="NRZ1" s="208"/>
      <c r="NSA1" s="208"/>
      <c r="NSB1" s="208"/>
      <c r="NSC1" s="208"/>
      <c r="NSD1" s="208"/>
      <c r="NSE1" s="208"/>
      <c r="NSF1" s="208"/>
      <c r="NSG1" s="208"/>
      <c r="NSH1" s="208"/>
      <c r="NSI1" s="208"/>
      <c r="NSJ1" s="208"/>
      <c r="NSK1" s="208"/>
      <c r="NSL1" s="208"/>
      <c r="NSM1" s="208"/>
      <c r="NSN1" s="208"/>
      <c r="NSO1" s="208"/>
      <c r="NSP1" s="208"/>
      <c r="NSQ1" s="208"/>
      <c r="NSR1" s="208"/>
      <c r="NSS1" s="208"/>
      <c r="NST1" s="208"/>
      <c r="NSU1" s="208"/>
      <c r="NSV1" s="208"/>
      <c r="NSW1" s="208"/>
      <c r="NSX1" s="208"/>
      <c r="NSY1" s="208"/>
      <c r="NSZ1" s="208"/>
      <c r="NTA1" s="208"/>
      <c r="NTB1" s="208"/>
      <c r="NTC1" s="208"/>
      <c r="NTD1" s="208"/>
      <c r="NTE1" s="208"/>
      <c r="NTF1" s="208"/>
      <c r="NTG1" s="208"/>
      <c r="NTH1" s="208"/>
      <c r="NTI1" s="208"/>
      <c r="NTJ1" s="208"/>
      <c r="NTK1" s="208"/>
      <c r="NTL1" s="208"/>
      <c r="NTM1" s="208"/>
      <c r="NTN1" s="208"/>
      <c r="NTO1" s="208"/>
      <c r="NTP1" s="208"/>
      <c r="NTQ1" s="208"/>
      <c r="NTR1" s="208"/>
      <c r="NTS1" s="208"/>
      <c r="NTT1" s="208"/>
      <c r="NTU1" s="208"/>
      <c r="NTV1" s="208"/>
      <c r="NTW1" s="208"/>
      <c r="NTX1" s="208"/>
      <c r="NTY1" s="208"/>
      <c r="NTZ1" s="208"/>
      <c r="NUA1" s="208"/>
      <c r="NUB1" s="208"/>
      <c r="NUC1" s="208"/>
      <c r="NUD1" s="208"/>
      <c r="NUE1" s="208"/>
      <c r="NUF1" s="208"/>
      <c r="NUG1" s="208"/>
      <c r="NUH1" s="208"/>
      <c r="NUI1" s="208"/>
      <c r="NUJ1" s="208"/>
      <c r="NUK1" s="208"/>
      <c r="NUL1" s="208"/>
      <c r="NUM1" s="208"/>
      <c r="NUN1" s="208"/>
      <c r="NUO1" s="208"/>
      <c r="NUP1" s="208"/>
      <c r="NUQ1" s="208"/>
      <c r="NUR1" s="208"/>
      <c r="NUS1" s="208"/>
      <c r="NUT1" s="208"/>
      <c r="NUU1" s="208"/>
      <c r="NUV1" s="208"/>
      <c r="NUW1" s="208"/>
      <c r="NUX1" s="208"/>
      <c r="NUY1" s="208"/>
      <c r="NUZ1" s="208"/>
      <c r="NVA1" s="208"/>
      <c r="NVB1" s="208"/>
      <c r="NVC1" s="208"/>
      <c r="NVD1" s="208"/>
      <c r="NVE1" s="208"/>
      <c r="NVF1" s="208"/>
      <c r="NVG1" s="208"/>
      <c r="NVH1" s="208"/>
      <c r="NVI1" s="208"/>
      <c r="NVJ1" s="208"/>
      <c r="NVK1" s="208"/>
      <c r="NVL1" s="208"/>
      <c r="NVM1" s="208"/>
      <c r="NVN1" s="208"/>
      <c r="NVO1" s="208"/>
      <c r="NVP1" s="208"/>
      <c r="NVQ1" s="208"/>
      <c r="NVR1" s="208"/>
      <c r="NVS1" s="208"/>
      <c r="NVT1" s="208"/>
      <c r="NVU1" s="208"/>
      <c r="NVV1" s="208"/>
      <c r="NVW1" s="208"/>
      <c r="NVX1" s="208"/>
      <c r="NVY1" s="208"/>
      <c r="NVZ1" s="208"/>
      <c r="NWA1" s="208"/>
      <c r="NWB1" s="208"/>
      <c r="NWC1" s="208"/>
      <c r="NWD1" s="208"/>
      <c r="NWE1" s="208"/>
      <c r="NWF1" s="208"/>
      <c r="NWG1" s="208"/>
      <c r="NWH1" s="208"/>
      <c r="NWI1" s="208"/>
      <c r="NWJ1" s="208"/>
      <c r="NWK1" s="208"/>
      <c r="NWL1" s="208"/>
      <c r="NWM1" s="208"/>
      <c r="NWN1" s="208"/>
      <c r="NWO1" s="208"/>
      <c r="NWP1" s="208"/>
      <c r="NWQ1" s="208"/>
      <c r="NWR1" s="208"/>
      <c r="NWS1" s="208"/>
      <c r="NWT1" s="208"/>
      <c r="NWU1" s="208"/>
      <c r="NWV1" s="208"/>
      <c r="NWW1" s="208"/>
      <c r="NWX1" s="208"/>
      <c r="NWY1" s="208"/>
      <c r="NWZ1" s="208"/>
      <c r="NXA1" s="208"/>
      <c r="NXB1" s="208"/>
      <c r="NXC1" s="208"/>
      <c r="NXD1" s="208"/>
      <c r="NXE1" s="208"/>
      <c r="NXF1" s="208"/>
      <c r="NXG1" s="208"/>
      <c r="NXH1" s="208"/>
      <c r="NXI1" s="208"/>
      <c r="NXJ1" s="208"/>
      <c r="NXK1" s="208"/>
      <c r="NXL1" s="208"/>
      <c r="NXM1" s="208"/>
      <c r="NXN1" s="208"/>
      <c r="NXO1" s="208"/>
      <c r="NXP1" s="208"/>
      <c r="NXQ1" s="208"/>
      <c r="NXR1" s="208"/>
      <c r="NXS1" s="208"/>
      <c r="NXT1" s="208"/>
      <c r="NXU1" s="208"/>
      <c r="NXV1" s="208"/>
      <c r="NXW1" s="208"/>
      <c r="NXX1" s="208"/>
      <c r="NXY1" s="208"/>
      <c r="NXZ1" s="208"/>
      <c r="NYA1" s="208"/>
      <c r="NYB1" s="208"/>
      <c r="NYC1" s="208"/>
      <c r="NYD1" s="208"/>
      <c r="NYE1" s="208"/>
      <c r="NYF1" s="208"/>
      <c r="NYG1" s="208"/>
      <c r="NYH1" s="208"/>
      <c r="NYI1" s="208"/>
      <c r="NYJ1" s="208"/>
      <c r="NYK1" s="208"/>
      <c r="NYL1" s="208"/>
      <c r="NYM1" s="208"/>
      <c r="NYN1" s="208"/>
      <c r="NYO1" s="208"/>
      <c r="NYP1" s="208"/>
      <c r="NYQ1" s="208"/>
      <c r="NYR1" s="208"/>
      <c r="NYS1" s="208"/>
      <c r="NYT1" s="208"/>
      <c r="NYU1" s="208"/>
      <c r="NYV1" s="208"/>
      <c r="NYW1" s="208"/>
      <c r="NYX1" s="208"/>
      <c r="NYY1" s="208"/>
      <c r="NYZ1" s="208"/>
      <c r="NZA1" s="208"/>
      <c r="NZB1" s="208"/>
      <c r="NZC1" s="208"/>
      <c r="NZD1" s="208"/>
      <c r="NZE1" s="208"/>
      <c r="NZF1" s="208"/>
      <c r="NZG1" s="208"/>
      <c r="NZH1" s="208"/>
      <c r="NZI1" s="208"/>
      <c r="NZJ1" s="208"/>
      <c r="NZK1" s="208"/>
      <c r="NZL1" s="208"/>
      <c r="NZM1" s="208"/>
      <c r="NZN1" s="208"/>
      <c r="NZO1" s="208"/>
      <c r="NZP1" s="208"/>
      <c r="NZQ1" s="208"/>
      <c r="NZR1" s="208"/>
      <c r="NZS1" s="208"/>
      <c r="NZT1" s="208"/>
      <c r="NZU1" s="208"/>
      <c r="NZV1" s="208"/>
      <c r="NZW1" s="208"/>
      <c r="NZX1" s="208"/>
      <c r="NZY1" s="208"/>
      <c r="NZZ1" s="208"/>
      <c r="OAA1" s="208"/>
      <c r="OAB1" s="208"/>
      <c r="OAC1" s="208"/>
      <c r="OAD1" s="208"/>
      <c r="OAE1" s="208"/>
      <c r="OAF1" s="208"/>
      <c r="OAG1" s="208"/>
      <c r="OAH1" s="208"/>
      <c r="OAI1" s="208"/>
      <c r="OAJ1" s="208"/>
      <c r="OAK1" s="208"/>
      <c r="OAL1" s="208"/>
      <c r="OAM1" s="208"/>
      <c r="OAN1" s="208"/>
      <c r="OAO1" s="208"/>
      <c r="OAP1" s="208"/>
      <c r="OAQ1" s="208"/>
      <c r="OAR1" s="208"/>
      <c r="OAS1" s="208"/>
      <c r="OAT1" s="208"/>
      <c r="OAU1" s="208"/>
      <c r="OAV1" s="208"/>
      <c r="OAW1" s="208"/>
      <c r="OAX1" s="208"/>
      <c r="OAY1" s="208"/>
      <c r="OAZ1" s="208"/>
      <c r="OBA1" s="208"/>
      <c r="OBB1" s="208"/>
      <c r="OBC1" s="208"/>
      <c r="OBD1" s="208"/>
      <c r="OBE1" s="208"/>
      <c r="OBF1" s="208"/>
      <c r="OBG1" s="208"/>
      <c r="OBH1" s="208"/>
      <c r="OBI1" s="208"/>
      <c r="OBJ1" s="208"/>
      <c r="OBK1" s="208"/>
      <c r="OBL1" s="208"/>
      <c r="OBM1" s="208"/>
      <c r="OBN1" s="208"/>
      <c r="OBO1" s="208"/>
      <c r="OBP1" s="208"/>
      <c r="OBQ1" s="208"/>
      <c r="OBR1" s="208"/>
      <c r="OBS1" s="208"/>
      <c r="OBT1" s="208"/>
      <c r="OBU1" s="208"/>
      <c r="OBV1" s="208"/>
      <c r="OBW1" s="208"/>
      <c r="OBX1" s="208"/>
      <c r="OBY1" s="208"/>
      <c r="OBZ1" s="208"/>
      <c r="OCA1" s="208"/>
      <c r="OCB1" s="208"/>
      <c r="OCC1" s="208"/>
      <c r="OCD1" s="208"/>
      <c r="OCE1" s="208"/>
      <c r="OCF1" s="208"/>
      <c r="OCG1" s="208"/>
      <c r="OCH1" s="208"/>
      <c r="OCI1" s="208"/>
      <c r="OCJ1" s="208"/>
      <c r="OCK1" s="208"/>
      <c r="OCL1" s="208"/>
      <c r="OCM1" s="208"/>
      <c r="OCN1" s="208"/>
      <c r="OCO1" s="208"/>
      <c r="OCP1" s="208"/>
      <c r="OCQ1" s="208"/>
      <c r="OCR1" s="208"/>
      <c r="OCS1" s="208"/>
      <c r="OCT1" s="208"/>
      <c r="OCU1" s="208"/>
      <c r="OCV1" s="208"/>
      <c r="OCW1" s="208"/>
      <c r="OCX1" s="208"/>
      <c r="OCY1" s="208"/>
      <c r="OCZ1" s="208"/>
      <c r="ODA1" s="208"/>
      <c r="ODB1" s="208"/>
      <c r="ODC1" s="208"/>
      <c r="ODD1" s="208"/>
      <c r="ODE1" s="208"/>
      <c r="ODF1" s="208"/>
      <c r="ODG1" s="208"/>
      <c r="ODH1" s="208"/>
      <c r="ODI1" s="208"/>
      <c r="ODJ1" s="208"/>
      <c r="ODK1" s="208"/>
      <c r="ODL1" s="208"/>
      <c r="ODM1" s="208"/>
      <c r="ODN1" s="208"/>
      <c r="ODO1" s="208"/>
      <c r="ODP1" s="208"/>
      <c r="ODQ1" s="208"/>
      <c r="ODR1" s="208"/>
      <c r="ODS1" s="208"/>
      <c r="ODT1" s="208"/>
      <c r="ODU1" s="208"/>
      <c r="ODV1" s="208"/>
      <c r="ODW1" s="208"/>
      <c r="ODX1" s="208"/>
      <c r="ODY1" s="208"/>
      <c r="ODZ1" s="208"/>
      <c r="OEA1" s="208"/>
      <c r="OEB1" s="208"/>
      <c r="OEC1" s="208"/>
      <c r="OED1" s="208"/>
      <c r="OEE1" s="208"/>
      <c r="OEF1" s="208"/>
      <c r="OEG1" s="208"/>
      <c r="OEH1" s="208"/>
      <c r="OEI1" s="208"/>
      <c r="OEJ1" s="208"/>
      <c r="OEK1" s="208"/>
      <c r="OEL1" s="208"/>
      <c r="OEM1" s="208"/>
      <c r="OEN1" s="208"/>
      <c r="OEO1" s="208"/>
      <c r="OEP1" s="208"/>
      <c r="OEQ1" s="208"/>
      <c r="OER1" s="208"/>
      <c r="OES1" s="208"/>
      <c r="OET1" s="208"/>
      <c r="OEU1" s="208"/>
      <c r="OEV1" s="208"/>
      <c r="OEW1" s="208"/>
      <c r="OEX1" s="208"/>
      <c r="OEY1" s="208"/>
      <c r="OEZ1" s="208"/>
      <c r="OFA1" s="208"/>
      <c r="OFB1" s="208"/>
      <c r="OFC1" s="208"/>
      <c r="OFD1" s="208"/>
      <c r="OFE1" s="208"/>
      <c r="OFF1" s="208"/>
      <c r="OFG1" s="208"/>
      <c r="OFH1" s="208"/>
      <c r="OFI1" s="208"/>
      <c r="OFJ1" s="208"/>
      <c r="OFK1" s="208"/>
      <c r="OFL1" s="208"/>
      <c r="OFM1" s="208"/>
      <c r="OFN1" s="208"/>
      <c r="OFO1" s="208"/>
      <c r="OFP1" s="208"/>
      <c r="OFQ1" s="208"/>
      <c r="OFR1" s="208"/>
      <c r="OFS1" s="208"/>
      <c r="OFT1" s="208"/>
      <c r="OFU1" s="208"/>
      <c r="OFV1" s="208"/>
      <c r="OFW1" s="208"/>
      <c r="OFX1" s="208"/>
      <c r="OFY1" s="208"/>
      <c r="OFZ1" s="208"/>
      <c r="OGA1" s="208"/>
      <c r="OGB1" s="208"/>
      <c r="OGC1" s="208"/>
      <c r="OGD1" s="208"/>
      <c r="OGE1" s="208"/>
      <c r="OGF1" s="208"/>
      <c r="OGG1" s="208"/>
      <c r="OGH1" s="208"/>
      <c r="OGI1" s="208"/>
      <c r="OGJ1" s="208"/>
      <c r="OGK1" s="208"/>
      <c r="OGL1" s="208"/>
      <c r="OGM1" s="208"/>
      <c r="OGN1" s="208"/>
      <c r="OGO1" s="208"/>
      <c r="OGP1" s="208"/>
      <c r="OGQ1" s="208"/>
      <c r="OGR1" s="208"/>
      <c r="OGS1" s="208"/>
      <c r="OGT1" s="208"/>
      <c r="OGU1" s="208"/>
      <c r="OGV1" s="208"/>
      <c r="OGW1" s="208"/>
      <c r="OGX1" s="208"/>
      <c r="OGY1" s="208"/>
      <c r="OGZ1" s="208"/>
      <c r="OHA1" s="208"/>
      <c r="OHB1" s="208"/>
      <c r="OHC1" s="208"/>
      <c r="OHD1" s="208"/>
      <c r="OHE1" s="208"/>
      <c r="OHF1" s="208"/>
      <c r="OHG1" s="208"/>
      <c r="OHH1" s="208"/>
      <c r="OHI1" s="208"/>
      <c r="OHJ1" s="208"/>
      <c r="OHK1" s="208"/>
      <c r="OHL1" s="208"/>
      <c r="OHM1" s="208"/>
      <c r="OHN1" s="208"/>
      <c r="OHO1" s="208"/>
      <c r="OHP1" s="208"/>
      <c r="OHQ1" s="208"/>
      <c r="OHR1" s="208"/>
      <c r="OHS1" s="208"/>
      <c r="OHT1" s="208"/>
      <c r="OHU1" s="208"/>
      <c r="OHV1" s="208"/>
      <c r="OHW1" s="208"/>
      <c r="OHX1" s="208"/>
      <c r="OHY1" s="208"/>
      <c r="OHZ1" s="208"/>
      <c r="OIA1" s="208"/>
      <c r="OIB1" s="208"/>
      <c r="OIC1" s="208"/>
      <c r="OID1" s="208"/>
      <c r="OIE1" s="208"/>
      <c r="OIF1" s="208"/>
      <c r="OIG1" s="208"/>
      <c r="OIH1" s="208"/>
      <c r="OII1" s="208"/>
      <c r="OIJ1" s="208"/>
      <c r="OIK1" s="208"/>
      <c r="OIL1" s="208"/>
      <c r="OIM1" s="208"/>
      <c r="OIN1" s="208"/>
      <c r="OIO1" s="208"/>
      <c r="OIP1" s="208"/>
      <c r="OIQ1" s="208"/>
      <c r="OIR1" s="208"/>
      <c r="OIS1" s="208"/>
      <c r="OIT1" s="208"/>
      <c r="OIU1" s="208"/>
      <c r="OIV1" s="208"/>
      <c r="OIW1" s="208"/>
      <c r="OIX1" s="208"/>
      <c r="OIY1" s="208"/>
      <c r="OIZ1" s="208"/>
      <c r="OJA1" s="208"/>
      <c r="OJB1" s="208"/>
      <c r="OJC1" s="208"/>
      <c r="OJD1" s="208"/>
      <c r="OJE1" s="208"/>
      <c r="OJF1" s="208"/>
      <c r="OJG1" s="208"/>
      <c r="OJH1" s="208"/>
      <c r="OJI1" s="208"/>
      <c r="OJJ1" s="208"/>
      <c r="OJK1" s="208"/>
      <c r="OJL1" s="208"/>
      <c r="OJM1" s="208"/>
      <c r="OJN1" s="208"/>
      <c r="OJO1" s="208"/>
      <c r="OJP1" s="208"/>
      <c r="OJQ1" s="208"/>
      <c r="OJR1" s="208"/>
      <c r="OJS1" s="208"/>
      <c r="OJT1" s="208"/>
      <c r="OJU1" s="208"/>
      <c r="OJV1" s="208"/>
      <c r="OJW1" s="208"/>
      <c r="OJX1" s="208"/>
      <c r="OJY1" s="208"/>
      <c r="OJZ1" s="208"/>
      <c r="OKA1" s="208"/>
      <c r="OKB1" s="208"/>
      <c r="OKC1" s="208"/>
      <c r="OKD1" s="208"/>
      <c r="OKE1" s="208"/>
      <c r="OKF1" s="208"/>
      <c r="OKG1" s="208"/>
      <c r="OKH1" s="208"/>
      <c r="OKI1" s="208"/>
      <c r="OKJ1" s="208"/>
      <c r="OKK1" s="208"/>
      <c r="OKL1" s="208"/>
      <c r="OKM1" s="208"/>
      <c r="OKN1" s="208"/>
      <c r="OKO1" s="208"/>
      <c r="OKP1" s="208"/>
      <c r="OKQ1" s="208"/>
      <c r="OKR1" s="208"/>
      <c r="OKS1" s="208"/>
      <c r="OKT1" s="208"/>
      <c r="OKU1" s="208"/>
      <c r="OKV1" s="208"/>
      <c r="OKW1" s="208"/>
      <c r="OKX1" s="208"/>
      <c r="OKY1" s="208"/>
      <c r="OKZ1" s="208"/>
      <c r="OLA1" s="208"/>
      <c r="OLB1" s="208"/>
      <c r="OLC1" s="208"/>
      <c r="OLD1" s="208"/>
      <c r="OLE1" s="208"/>
      <c r="OLF1" s="208"/>
      <c r="OLG1" s="208"/>
      <c r="OLH1" s="208"/>
      <c r="OLI1" s="208"/>
      <c r="OLJ1" s="208"/>
      <c r="OLK1" s="208"/>
      <c r="OLL1" s="208"/>
      <c r="OLM1" s="208"/>
      <c r="OLN1" s="208"/>
      <c r="OLO1" s="208"/>
      <c r="OLP1" s="208"/>
      <c r="OLQ1" s="208"/>
      <c r="OLR1" s="208"/>
      <c r="OLS1" s="208"/>
      <c r="OLT1" s="208"/>
      <c r="OLU1" s="208"/>
      <c r="OLV1" s="208"/>
      <c r="OLW1" s="208"/>
      <c r="OLX1" s="208"/>
      <c r="OLY1" s="208"/>
      <c r="OLZ1" s="208"/>
      <c r="OMA1" s="208"/>
      <c r="OMB1" s="208"/>
      <c r="OMC1" s="208"/>
      <c r="OMD1" s="208"/>
      <c r="OME1" s="208"/>
      <c r="OMF1" s="208"/>
      <c r="OMG1" s="208"/>
      <c r="OMH1" s="208"/>
      <c r="OMI1" s="208"/>
      <c r="OMJ1" s="208"/>
      <c r="OMK1" s="208"/>
      <c r="OML1" s="208"/>
      <c r="OMM1" s="208"/>
      <c r="OMN1" s="208"/>
      <c r="OMO1" s="208"/>
      <c r="OMP1" s="208"/>
      <c r="OMQ1" s="208"/>
      <c r="OMR1" s="208"/>
      <c r="OMS1" s="208"/>
      <c r="OMT1" s="208"/>
      <c r="OMU1" s="208"/>
      <c r="OMV1" s="208"/>
      <c r="OMW1" s="208"/>
      <c r="OMX1" s="208"/>
      <c r="OMY1" s="208"/>
      <c r="OMZ1" s="208"/>
      <c r="ONA1" s="208"/>
      <c r="ONB1" s="208"/>
      <c r="ONC1" s="208"/>
      <c r="OND1" s="208"/>
      <c r="ONE1" s="208"/>
      <c r="ONF1" s="208"/>
      <c r="ONG1" s="208"/>
      <c r="ONH1" s="208"/>
      <c r="ONI1" s="208"/>
      <c r="ONJ1" s="208"/>
      <c r="ONK1" s="208"/>
      <c r="ONL1" s="208"/>
      <c r="ONM1" s="208"/>
      <c r="ONN1" s="208"/>
      <c r="ONO1" s="208"/>
      <c r="ONP1" s="208"/>
      <c r="ONQ1" s="208"/>
      <c r="ONR1" s="208"/>
      <c r="ONS1" s="208"/>
      <c r="ONT1" s="208"/>
      <c r="ONU1" s="208"/>
      <c r="ONV1" s="208"/>
      <c r="ONW1" s="208"/>
      <c r="ONX1" s="208"/>
      <c r="ONY1" s="208"/>
      <c r="ONZ1" s="208"/>
      <c r="OOA1" s="208"/>
      <c r="OOB1" s="208"/>
      <c r="OOC1" s="208"/>
      <c r="OOD1" s="208"/>
      <c r="OOE1" s="208"/>
      <c r="OOF1" s="208"/>
      <c r="OOG1" s="208"/>
      <c r="OOH1" s="208"/>
      <c r="OOI1" s="208"/>
      <c r="OOJ1" s="208"/>
      <c r="OOK1" s="208"/>
      <c r="OOL1" s="208"/>
      <c r="OOM1" s="208"/>
      <c r="OON1" s="208"/>
      <c r="OOO1" s="208"/>
      <c r="OOP1" s="208"/>
      <c r="OOQ1" s="208"/>
      <c r="OOR1" s="208"/>
      <c r="OOS1" s="208"/>
      <c r="OOT1" s="208"/>
      <c r="OOU1" s="208"/>
      <c r="OOV1" s="208"/>
      <c r="OOW1" s="208"/>
      <c r="OOX1" s="208"/>
      <c r="OOY1" s="208"/>
      <c r="OOZ1" s="208"/>
      <c r="OPA1" s="208"/>
      <c r="OPB1" s="208"/>
      <c r="OPC1" s="208"/>
      <c r="OPD1" s="208"/>
      <c r="OPE1" s="208"/>
      <c r="OPF1" s="208"/>
      <c r="OPG1" s="208"/>
      <c r="OPH1" s="208"/>
      <c r="OPI1" s="208"/>
      <c r="OPJ1" s="208"/>
      <c r="OPK1" s="208"/>
      <c r="OPL1" s="208"/>
      <c r="OPM1" s="208"/>
      <c r="OPN1" s="208"/>
      <c r="OPO1" s="208"/>
      <c r="OPP1" s="208"/>
      <c r="OPQ1" s="208"/>
      <c r="OPR1" s="208"/>
      <c r="OPS1" s="208"/>
      <c r="OPT1" s="208"/>
      <c r="OPU1" s="208"/>
      <c r="OPV1" s="208"/>
      <c r="OPW1" s="208"/>
      <c r="OPX1" s="208"/>
      <c r="OPY1" s="208"/>
      <c r="OPZ1" s="208"/>
      <c r="OQA1" s="208"/>
      <c r="OQB1" s="208"/>
      <c r="OQC1" s="208"/>
      <c r="OQD1" s="208"/>
      <c r="OQE1" s="208"/>
      <c r="OQF1" s="208"/>
      <c r="OQG1" s="208"/>
      <c r="OQH1" s="208"/>
      <c r="OQI1" s="208"/>
      <c r="OQJ1" s="208"/>
      <c r="OQK1" s="208"/>
      <c r="OQL1" s="208"/>
      <c r="OQM1" s="208"/>
      <c r="OQN1" s="208"/>
      <c r="OQO1" s="208"/>
      <c r="OQP1" s="208"/>
      <c r="OQQ1" s="208"/>
      <c r="OQR1" s="208"/>
      <c r="OQS1" s="208"/>
      <c r="OQT1" s="208"/>
      <c r="OQU1" s="208"/>
      <c r="OQV1" s="208"/>
      <c r="OQW1" s="208"/>
      <c r="OQX1" s="208"/>
      <c r="OQY1" s="208"/>
      <c r="OQZ1" s="208"/>
      <c r="ORA1" s="208"/>
      <c r="ORB1" s="208"/>
      <c r="ORC1" s="208"/>
      <c r="ORD1" s="208"/>
      <c r="ORE1" s="208"/>
      <c r="ORF1" s="208"/>
      <c r="ORG1" s="208"/>
      <c r="ORH1" s="208"/>
      <c r="ORI1" s="208"/>
      <c r="ORJ1" s="208"/>
      <c r="ORK1" s="208"/>
      <c r="ORL1" s="208"/>
      <c r="ORM1" s="208"/>
      <c r="ORN1" s="208"/>
      <c r="ORO1" s="208"/>
      <c r="ORP1" s="208"/>
      <c r="ORQ1" s="208"/>
      <c r="ORR1" s="208"/>
      <c r="ORS1" s="208"/>
      <c r="ORT1" s="208"/>
      <c r="ORU1" s="208"/>
      <c r="ORV1" s="208"/>
      <c r="ORW1" s="208"/>
      <c r="ORX1" s="208"/>
      <c r="ORY1" s="208"/>
      <c r="ORZ1" s="208"/>
      <c r="OSA1" s="208"/>
      <c r="OSB1" s="208"/>
      <c r="OSC1" s="208"/>
      <c r="OSD1" s="208"/>
      <c r="OSE1" s="208"/>
      <c r="OSF1" s="208"/>
      <c r="OSG1" s="208"/>
      <c r="OSH1" s="208"/>
      <c r="OSI1" s="208"/>
      <c r="OSJ1" s="208"/>
      <c r="OSK1" s="208"/>
      <c r="OSL1" s="208"/>
      <c r="OSM1" s="208"/>
      <c r="OSN1" s="208"/>
      <c r="OSO1" s="208"/>
      <c r="OSP1" s="208"/>
      <c r="OSQ1" s="208"/>
      <c r="OSR1" s="208"/>
      <c r="OSS1" s="208"/>
      <c r="OST1" s="208"/>
      <c r="OSU1" s="208"/>
      <c r="OSV1" s="208"/>
      <c r="OSW1" s="208"/>
      <c r="OSX1" s="208"/>
      <c r="OSY1" s="208"/>
      <c r="OSZ1" s="208"/>
      <c r="OTA1" s="208"/>
      <c r="OTB1" s="208"/>
      <c r="OTC1" s="208"/>
      <c r="OTD1" s="208"/>
      <c r="OTE1" s="208"/>
      <c r="OTF1" s="208"/>
      <c r="OTG1" s="208"/>
      <c r="OTH1" s="208"/>
      <c r="OTI1" s="208"/>
      <c r="OTJ1" s="208"/>
      <c r="OTK1" s="208"/>
      <c r="OTL1" s="208"/>
      <c r="OTM1" s="208"/>
      <c r="OTN1" s="208"/>
      <c r="OTO1" s="208"/>
      <c r="OTP1" s="208"/>
      <c r="OTQ1" s="208"/>
      <c r="OTR1" s="208"/>
      <c r="OTS1" s="208"/>
      <c r="OTT1" s="208"/>
      <c r="OTU1" s="208"/>
      <c r="OTV1" s="208"/>
      <c r="OTW1" s="208"/>
      <c r="OTX1" s="208"/>
      <c r="OTY1" s="208"/>
      <c r="OTZ1" s="208"/>
      <c r="OUA1" s="208"/>
      <c r="OUB1" s="208"/>
      <c r="OUC1" s="208"/>
      <c r="OUD1" s="208"/>
      <c r="OUE1" s="208"/>
      <c r="OUF1" s="208"/>
      <c r="OUG1" s="208"/>
      <c r="OUH1" s="208"/>
      <c r="OUI1" s="208"/>
      <c r="OUJ1" s="208"/>
      <c r="OUK1" s="208"/>
      <c r="OUL1" s="208"/>
      <c r="OUM1" s="208"/>
      <c r="OUN1" s="208"/>
      <c r="OUO1" s="208"/>
      <c r="OUP1" s="208"/>
      <c r="OUQ1" s="208"/>
      <c r="OUR1" s="208"/>
      <c r="OUS1" s="208"/>
      <c r="OUT1" s="208"/>
      <c r="OUU1" s="208"/>
      <c r="OUV1" s="208"/>
      <c r="OUW1" s="208"/>
      <c r="OUX1" s="208"/>
      <c r="OUY1" s="208"/>
      <c r="OUZ1" s="208"/>
      <c r="OVA1" s="208"/>
      <c r="OVB1" s="208"/>
      <c r="OVC1" s="208"/>
      <c r="OVD1" s="208"/>
      <c r="OVE1" s="208"/>
      <c r="OVF1" s="208"/>
      <c r="OVG1" s="208"/>
      <c r="OVH1" s="208"/>
      <c r="OVI1" s="208"/>
      <c r="OVJ1" s="208"/>
      <c r="OVK1" s="208"/>
      <c r="OVL1" s="208"/>
      <c r="OVM1" s="208"/>
      <c r="OVN1" s="208"/>
      <c r="OVO1" s="208"/>
      <c r="OVP1" s="208"/>
      <c r="OVQ1" s="208"/>
      <c r="OVR1" s="208"/>
      <c r="OVS1" s="208"/>
      <c r="OVT1" s="208"/>
      <c r="OVU1" s="208"/>
      <c r="OVV1" s="208"/>
      <c r="OVW1" s="208"/>
      <c r="OVX1" s="208"/>
      <c r="OVY1" s="208"/>
      <c r="OVZ1" s="208"/>
      <c r="OWA1" s="208"/>
      <c r="OWB1" s="208"/>
      <c r="OWC1" s="208"/>
      <c r="OWD1" s="208"/>
      <c r="OWE1" s="208"/>
      <c r="OWF1" s="208"/>
      <c r="OWG1" s="208"/>
      <c r="OWH1" s="208"/>
      <c r="OWI1" s="208"/>
      <c r="OWJ1" s="208"/>
      <c r="OWK1" s="208"/>
      <c r="OWL1" s="208"/>
      <c r="OWM1" s="208"/>
      <c r="OWN1" s="208"/>
      <c r="OWO1" s="208"/>
      <c r="OWP1" s="208"/>
      <c r="OWQ1" s="208"/>
      <c r="OWR1" s="208"/>
      <c r="OWS1" s="208"/>
      <c r="OWT1" s="208"/>
      <c r="OWU1" s="208"/>
      <c r="OWV1" s="208"/>
      <c r="OWW1" s="208"/>
      <c r="OWX1" s="208"/>
      <c r="OWY1" s="208"/>
      <c r="OWZ1" s="208"/>
      <c r="OXA1" s="208"/>
      <c r="OXB1" s="208"/>
      <c r="OXC1" s="208"/>
      <c r="OXD1" s="208"/>
      <c r="OXE1" s="208"/>
      <c r="OXF1" s="208"/>
      <c r="OXG1" s="208"/>
      <c r="OXH1" s="208"/>
      <c r="OXI1" s="208"/>
      <c r="OXJ1" s="208"/>
      <c r="OXK1" s="208"/>
      <c r="OXL1" s="208"/>
      <c r="OXM1" s="208"/>
      <c r="OXN1" s="208"/>
      <c r="OXO1" s="208"/>
      <c r="OXP1" s="208"/>
      <c r="OXQ1" s="208"/>
      <c r="OXR1" s="208"/>
      <c r="OXS1" s="208"/>
      <c r="OXT1" s="208"/>
      <c r="OXU1" s="208"/>
      <c r="OXV1" s="208"/>
      <c r="OXW1" s="208"/>
      <c r="OXX1" s="208"/>
      <c r="OXY1" s="208"/>
      <c r="OXZ1" s="208"/>
      <c r="OYA1" s="208"/>
      <c r="OYB1" s="208"/>
      <c r="OYC1" s="208"/>
      <c r="OYD1" s="208"/>
      <c r="OYE1" s="208"/>
      <c r="OYF1" s="208"/>
      <c r="OYG1" s="208"/>
      <c r="OYH1" s="208"/>
      <c r="OYI1" s="208"/>
      <c r="OYJ1" s="208"/>
      <c r="OYK1" s="208"/>
      <c r="OYL1" s="208"/>
      <c r="OYM1" s="208"/>
      <c r="OYN1" s="208"/>
      <c r="OYO1" s="208"/>
      <c r="OYP1" s="208"/>
      <c r="OYQ1" s="208"/>
      <c r="OYR1" s="208"/>
      <c r="OYS1" s="208"/>
      <c r="OYT1" s="208"/>
      <c r="OYU1" s="208"/>
      <c r="OYV1" s="208"/>
      <c r="OYW1" s="208"/>
      <c r="OYX1" s="208"/>
      <c r="OYY1" s="208"/>
      <c r="OYZ1" s="208"/>
      <c r="OZA1" s="208"/>
      <c r="OZB1" s="208"/>
      <c r="OZC1" s="208"/>
      <c r="OZD1" s="208"/>
      <c r="OZE1" s="208"/>
      <c r="OZF1" s="208"/>
      <c r="OZG1" s="208"/>
      <c r="OZH1" s="208"/>
      <c r="OZI1" s="208"/>
      <c r="OZJ1" s="208"/>
      <c r="OZK1" s="208"/>
      <c r="OZL1" s="208"/>
      <c r="OZM1" s="208"/>
      <c r="OZN1" s="208"/>
      <c r="OZO1" s="208"/>
      <c r="OZP1" s="208"/>
      <c r="OZQ1" s="208"/>
      <c r="OZR1" s="208"/>
      <c r="OZS1" s="208"/>
      <c r="OZT1" s="208"/>
      <c r="OZU1" s="208"/>
      <c r="OZV1" s="208"/>
      <c r="OZW1" s="208"/>
      <c r="OZX1" s="208"/>
      <c r="OZY1" s="208"/>
      <c r="OZZ1" s="208"/>
      <c r="PAA1" s="208"/>
      <c r="PAB1" s="208"/>
      <c r="PAC1" s="208"/>
      <c r="PAD1" s="208"/>
      <c r="PAE1" s="208"/>
      <c r="PAF1" s="208"/>
      <c r="PAG1" s="208"/>
      <c r="PAH1" s="208"/>
      <c r="PAI1" s="208"/>
      <c r="PAJ1" s="208"/>
      <c r="PAK1" s="208"/>
      <c r="PAL1" s="208"/>
      <c r="PAM1" s="208"/>
      <c r="PAN1" s="208"/>
      <c r="PAO1" s="208"/>
      <c r="PAP1" s="208"/>
      <c r="PAQ1" s="208"/>
      <c r="PAR1" s="208"/>
      <c r="PAS1" s="208"/>
      <c r="PAT1" s="208"/>
      <c r="PAU1" s="208"/>
      <c r="PAV1" s="208"/>
      <c r="PAW1" s="208"/>
      <c r="PAX1" s="208"/>
      <c r="PAY1" s="208"/>
      <c r="PAZ1" s="208"/>
      <c r="PBA1" s="208"/>
      <c r="PBB1" s="208"/>
      <c r="PBC1" s="208"/>
      <c r="PBD1" s="208"/>
      <c r="PBE1" s="208"/>
      <c r="PBF1" s="208"/>
      <c r="PBG1" s="208"/>
      <c r="PBH1" s="208"/>
      <c r="PBI1" s="208"/>
      <c r="PBJ1" s="208"/>
      <c r="PBK1" s="208"/>
      <c r="PBL1" s="208"/>
      <c r="PBM1" s="208"/>
      <c r="PBN1" s="208"/>
      <c r="PBO1" s="208"/>
      <c r="PBP1" s="208"/>
      <c r="PBQ1" s="208"/>
      <c r="PBR1" s="208"/>
      <c r="PBS1" s="208"/>
      <c r="PBT1" s="208"/>
      <c r="PBU1" s="208"/>
      <c r="PBV1" s="208"/>
      <c r="PBW1" s="208"/>
      <c r="PBX1" s="208"/>
      <c r="PBY1" s="208"/>
      <c r="PBZ1" s="208"/>
      <c r="PCA1" s="208"/>
      <c r="PCB1" s="208"/>
      <c r="PCC1" s="208"/>
      <c r="PCD1" s="208"/>
      <c r="PCE1" s="208"/>
      <c r="PCF1" s="208"/>
      <c r="PCG1" s="208"/>
      <c r="PCH1" s="208"/>
      <c r="PCI1" s="208"/>
      <c r="PCJ1" s="208"/>
      <c r="PCK1" s="208"/>
      <c r="PCL1" s="208"/>
      <c r="PCM1" s="208"/>
      <c r="PCN1" s="208"/>
      <c r="PCO1" s="208"/>
      <c r="PCP1" s="208"/>
      <c r="PCQ1" s="208"/>
      <c r="PCR1" s="208"/>
      <c r="PCS1" s="208"/>
      <c r="PCT1" s="208"/>
      <c r="PCU1" s="208"/>
      <c r="PCV1" s="208"/>
      <c r="PCW1" s="208"/>
      <c r="PCX1" s="208"/>
      <c r="PCY1" s="208"/>
      <c r="PCZ1" s="208"/>
      <c r="PDA1" s="208"/>
      <c r="PDB1" s="208"/>
      <c r="PDC1" s="208"/>
      <c r="PDD1" s="208"/>
      <c r="PDE1" s="208"/>
      <c r="PDF1" s="208"/>
      <c r="PDG1" s="208"/>
      <c r="PDH1" s="208"/>
      <c r="PDI1" s="208"/>
      <c r="PDJ1" s="208"/>
      <c r="PDK1" s="208"/>
      <c r="PDL1" s="208"/>
      <c r="PDM1" s="208"/>
      <c r="PDN1" s="208"/>
      <c r="PDO1" s="208"/>
      <c r="PDP1" s="208"/>
      <c r="PDQ1" s="208"/>
      <c r="PDR1" s="208"/>
      <c r="PDS1" s="208"/>
      <c r="PDT1" s="208"/>
      <c r="PDU1" s="208"/>
      <c r="PDV1" s="208"/>
      <c r="PDW1" s="208"/>
      <c r="PDX1" s="208"/>
      <c r="PDY1" s="208"/>
      <c r="PDZ1" s="208"/>
      <c r="PEA1" s="208"/>
      <c r="PEB1" s="208"/>
      <c r="PEC1" s="208"/>
      <c r="PED1" s="208"/>
      <c r="PEE1" s="208"/>
      <c r="PEF1" s="208"/>
      <c r="PEG1" s="208"/>
      <c r="PEH1" s="208"/>
      <c r="PEI1" s="208"/>
      <c r="PEJ1" s="208"/>
      <c r="PEK1" s="208"/>
      <c r="PEL1" s="208"/>
      <c r="PEM1" s="208"/>
      <c r="PEN1" s="208"/>
      <c r="PEO1" s="208"/>
      <c r="PEP1" s="208"/>
      <c r="PEQ1" s="208"/>
      <c r="PER1" s="208"/>
      <c r="PES1" s="208"/>
      <c r="PET1" s="208"/>
      <c r="PEU1" s="208"/>
      <c r="PEV1" s="208"/>
      <c r="PEW1" s="208"/>
      <c r="PEX1" s="208"/>
      <c r="PEY1" s="208"/>
      <c r="PEZ1" s="208"/>
      <c r="PFA1" s="208"/>
      <c r="PFB1" s="208"/>
      <c r="PFC1" s="208"/>
      <c r="PFD1" s="208"/>
      <c r="PFE1" s="208"/>
      <c r="PFF1" s="208"/>
      <c r="PFG1" s="208"/>
      <c r="PFH1" s="208"/>
      <c r="PFI1" s="208"/>
      <c r="PFJ1" s="208"/>
      <c r="PFK1" s="208"/>
      <c r="PFL1" s="208"/>
      <c r="PFM1" s="208"/>
      <c r="PFN1" s="208"/>
      <c r="PFO1" s="208"/>
      <c r="PFP1" s="208"/>
      <c r="PFQ1" s="208"/>
      <c r="PFR1" s="208"/>
      <c r="PFS1" s="208"/>
      <c r="PFT1" s="208"/>
      <c r="PFU1" s="208"/>
      <c r="PFV1" s="208"/>
      <c r="PFW1" s="208"/>
      <c r="PFX1" s="208"/>
      <c r="PFY1" s="208"/>
      <c r="PFZ1" s="208"/>
      <c r="PGA1" s="208"/>
      <c r="PGB1" s="208"/>
      <c r="PGC1" s="208"/>
      <c r="PGD1" s="208"/>
      <c r="PGE1" s="208"/>
      <c r="PGF1" s="208"/>
      <c r="PGG1" s="208"/>
      <c r="PGH1" s="208"/>
      <c r="PGI1" s="208"/>
      <c r="PGJ1" s="208"/>
      <c r="PGK1" s="208"/>
      <c r="PGL1" s="208"/>
      <c r="PGM1" s="208"/>
      <c r="PGN1" s="208"/>
      <c r="PGO1" s="208"/>
      <c r="PGP1" s="208"/>
      <c r="PGQ1" s="208"/>
      <c r="PGR1" s="208"/>
      <c r="PGS1" s="208"/>
      <c r="PGT1" s="208"/>
      <c r="PGU1" s="208"/>
      <c r="PGV1" s="208"/>
      <c r="PGW1" s="208"/>
      <c r="PGX1" s="208"/>
      <c r="PGY1" s="208"/>
      <c r="PGZ1" s="208"/>
      <c r="PHA1" s="208"/>
      <c r="PHB1" s="208"/>
      <c r="PHC1" s="208"/>
      <c r="PHD1" s="208"/>
      <c r="PHE1" s="208"/>
      <c r="PHF1" s="208"/>
      <c r="PHG1" s="208"/>
      <c r="PHH1" s="208"/>
      <c r="PHI1" s="208"/>
      <c r="PHJ1" s="208"/>
      <c r="PHK1" s="208"/>
      <c r="PHL1" s="208"/>
      <c r="PHM1" s="208"/>
      <c r="PHN1" s="208"/>
      <c r="PHO1" s="208"/>
      <c r="PHP1" s="208"/>
      <c r="PHQ1" s="208"/>
      <c r="PHR1" s="208"/>
      <c r="PHS1" s="208"/>
      <c r="PHT1" s="208"/>
      <c r="PHU1" s="208"/>
      <c r="PHV1" s="208"/>
      <c r="PHW1" s="208"/>
      <c r="PHX1" s="208"/>
      <c r="PHY1" s="208"/>
      <c r="PHZ1" s="208"/>
      <c r="PIA1" s="208"/>
      <c r="PIB1" s="208"/>
      <c r="PIC1" s="208"/>
      <c r="PID1" s="208"/>
      <c r="PIE1" s="208"/>
      <c r="PIF1" s="208"/>
      <c r="PIG1" s="208"/>
      <c r="PIH1" s="208"/>
      <c r="PII1" s="208"/>
      <c r="PIJ1" s="208"/>
      <c r="PIK1" s="208"/>
      <c r="PIL1" s="208"/>
      <c r="PIM1" s="208"/>
      <c r="PIN1" s="208"/>
      <c r="PIO1" s="208"/>
      <c r="PIP1" s="208"/>
      <c r="PIQ1" s="208"/>
      <c r="PIR1" s="208"/>
      <c r="PIS1" s="208"/>
      <c r="PIT1" s="208"/>
      <c r="PIU1" s="208"/>
      <c r="PIV1" s="208"/>
      <c r="PIW1" s="208"/>
      <c r="PIX1" s="208"/>
      <c r="PIY1" s="208"/>
      <c r="PIZ1" s="208"/>
      <c r="PJA1" s="208"/>
      <c r="PJB1" s="208"/>
      <c r="PJC1" s="208"/>
      <c r="PJD1" s="208"/>
      <c r="PJE1" s="208"/>
      <c r="PJF1" s="208"/>
      <c r="PJG1" s="208"/>
      <c r="PJH1" s="208"/>
      <c r="PJI1" s="208"/>
      <c r="PJJ1" s="208"/>
      <c r="PJK1" s="208"/>
      <c r="PJL1" s="208"/>
      <c r="PJM1" s="208"/>
      <c r="PJN1" s="208"/>
      <c r="PJO1" s="208"/>
      <c r="PJP1" s="208"/>
      <c r="PJQ1" s="208"/>
      <c r="PJR1" s="208"/>
      <c r="PJS1" s="208"/>
      <c r="PJT1" s="208"/>
      <c r="PJU1" s="208"/>
      <c r="PJV1" s="208"/>
      <c r="PJW1" s="208"/>
      <c r="PJX1" s="208"/>
      <c r="PJY1" s="208"/>
      <c r="PJZ1" s="208"/>
      <c r="PKA1" s="208"/>
      <c r="PKB1" s="208"/>
      <c r="PKC1" s="208"/>
      <c r="PKD1" s="208"/>
      <c r="PKE1" s="208"/>
      <c r="PKF1" s="208"/>
      <c r="PKG1" s="208"/>
      <c r="PKH1" s="208"/>
      <c r="PKI1" s="208"/>
      <c r="PKJ1" s="208"/>
      <c r="PKK1" s="208"/>
      <c r="PKL1" s="208"/>
      <c r="PKM1" s="208"/>
      <c r="PKN1" s="208"/>
      <c r="PKO1" s="208"/>
      <c r="PKP1" s="208"/>
      <c r="PKQ1" s="208"/>
      <c r="PKR1" s="208"/>
      <c r="PKS1" s="208"/>
      <c r="PKT1" s="208"/>
      <c r="PKU1" s="208"/>
      <c r="PKV1" s="208"/>
      <c r="PKW1" s="208"/>
      <c r="PKX1" s="208"/>
      <c r="PKY1" s="208"/>
      <c r="PKZ1" s="208"/>
      <c r="PLA1" s="208"/>
      <c r="PLB1" s="208"/>
      <c r="PLC1" s="208"/>
      <c r="PLD1" s="208"/>
      <c r="PLE1" s="208"/>
      <c r="PLF1" s="208"/>
      <c r="PLG1" s="208"/>
      <c r="PLH1" s="208"/>
      <c r="PLI1" s="208"/>
      <c r="PLJ1" s="208"/>
      <c r="PLK1" s="208"/>
      <c r="PLL1" s="208"/>
      <c r="PLM1" s="208"/>
      <c r="PLN1" s="208"/>
      <c r="PLO1" s="208"/>
      <c r="PLP1" s="208"/>
      <c r="PLQ1" s="208"/>
      <c r="PLR1" s="208"/>
      <c r="PLS1" s="208"/>
      <c r="PLT1" s="208"/>
      <c r="PLU1" s="208"/>
      <c r="PLV1" s="208"/>
      <c r="PLW1" s="208"/>
      <c r="PLX1" s="208"/>
      <c r="PLY1" s="208"/>
      <c r="PLZ1" s="208"/>
      <c r="PMA1" s="208"/>
      <c r="PMB1" s="208"/>
      <c r="PMC1" s="208"/>
      <c r="PMD1" s="208"/>
      <c r="PME1" s="208"/>
      <c r="PMF1" s="208"/>
      <c r="PMG1" s="208"/>
      <c r="PMH1" s="208"/>
      <c r="PMI1" s="208"/>
      <c r="PMJ1" s="208"/>
      <c r="PMK1" s="208"/>
      <c r="PML1" s="208"/>
      <c r="PMM1" s="208"/>
      <c r="PMN1" s="208"/>
      <c r="PMO1" s="208"/>
      <c r="PMP1" s="208"/>
      <c r="PMQ1" s="208"/>
      <c r="PMR1" s="208"/>
      <c r="PMS1" s="208"/>
      <c r="PMT1" s="208"/>
      <c r="PMU1" s="208"/>
      <c r="PMV1" s="208"/>
      <c r="PMW1" s="208"/>
      <c r="PMX1" s="208"/>
      <c r="PMY1" s="208"/>
      <c r="PMZ1" s="208"/>
      <c r="PNA1" s="208"/>
      <c r="PNB1" s="208"/>
      <c r="PNC1" s="208"/>
      <c r="PND1" s="208"/>
      <c r="PNE1" s="208"/>
      <c r="PNF1" s="208"/>
      <c r="PNG1" s="208"/>
      <c r="PNH1" s="208"/>
      <c r="PNI1" s="208"/>
      <c r="PNJ1" s="208"/>
      <c r="PNK1" s="208"/>
      <c r="PNL1" s="208"/>
      <c r="PNM1" s="208"/>
      <c r="PNN1" s="208"/>
      <c r="PNO1" s="208"/>
      <c r="PNP1" s="208"/>
      <c r="PNQ1" s="208"/>
      <c r="PNR1" s="208"/>
      <c r="PNS1" s="208"/>
      <c r="PNT1" s="208"/>
      <c r="PNU1" s="208"/>
      <c r="PNV1" s="208"/>
      <c r="PNW1" s="208"/>
      <c r="PNX1" s="208"/>
      <c r="PNY1" s="208"/>
      <c r="PNZ1" s="208"/>
      <c r="POA1" s="208"/>
      <c r="POB1" s="208"/>
      <c r="POC1" s="208"/>
      <c r="POD1" s="208"/>
      <c r="POE1" s="208"/>
      <c r="POF1" s="208"/>
      <c r="POG1" s="208"/>
      <c r="POH1" s="208"/>
      <c r="POI1" s="208"/>
      <c r="POJ1" s="208"/>
      <c r="POK1" s="208"/>
      <c r="POL1" s="208"/>
      <c r="POM1" s="208"/>
      <c r="PON1" s="208"/>
      <c r="POO1" s="208"/>
      <c r="POP1" s="208"/>
      <c r="POQ1" s="208"/>
      <c r="POR1" s="208"/>
      <c r="POS1" s="208"/>
      <c r="POT1" s="208"/>
      <c r="POU1" s="208"/>
      <c r="POV1" s="208"/>
      <c r="POW1" s="208"/>
      <c r="POX1" s="208"/>
      <c r="POY1" s="208"/>
      <c r="POZ1" s="208"/>
      <c r="PPA1" s="208"/>
      <c r="PPB1" s="208"/>
      <c r="PPC1" s="208"/>
      <c r="PPD1" s="208"/>
      <c r="PPE1" s="208"/>
      <c r="PPF1" s="208"/>
      <c r="PPG1" s="208"/>
      <c r="PPH1" s="208"/>
      <c r="PPI1" s="208"/>
      <c r="PPJ1" s="208"/>
      <c r="PPK1" s="208"/>
      <c r="PPL1" s="208"/>
      <c r="PPM1" s="208"/>
      <c r="PPN1" s="208"/>
      <c r="PPO1" s="208"/>
      <c r="PPP1" s="208"/>
      <c r="PPQ1" s="208"/>
      <c r="PPR1" s="208"/>
      <c r="PPS1" s="208"/>
      <c r="PPT1" s="208"/>
      <c r="PPU1" s="208"/>
      <c r="PPV1" s="208"/>
      <c r="PPW1" s="208"/>
      <c r="PPX1" s="208"/>
      <c r="PPY1" s="208"/>
      <c r="PPZ1" s="208"/>
      <c r="PQA1" s="208"/>
      <c r="PQB1" s="208"/>
      <c r="PQC1" s="208"/>
      <c r="PQD1" s="208"/>
      <c r="PQE1" s="208"/>
      <c r="PQF1" s="208"/>
      <c r="PQG1" s="208"/>
      <c r="PQH1" s="208"/>
      <c r="PQI1" s="208"/>
      <c r="PQJ1" s="208"/>
      <c r="PQK1" s="208"/>
      <c r="PQL1" s="208"/>
      <c r="PQM1" s="208"/>
      <c r="PQN1" s="208"/>
      <c r="PQO1" s="208"/>
      <c r="PQP1" s="208"/>
      <c r="PQQ1" s="208"/>
      <c r="PQR1" s="208"/>
      <c r="PQS1" s="208"/>
      <c r="PQT1" s="208"/>
      <c r="PQU1" s="208"/>
      <c r="PQV1" s="208"/>
      <c r="PQW1" s="208"/>
      <c r="PQX1" s="208"/>
      <c r="PQY1" s="208"/>
      <c r="PQZ1" s="208"/>
      <c r="PRA1" s="208"/>
      <c r="PRB1" s="208"/>
      <c r="PRC1" s="208"/>
      <c r="PRD1" s="208"/>
      <c r="PRE1" s="208"/>
      <c r="PRF1" s="208"/>
      <c r="PRG1" s="208"/>
      <c r="PRH1" s="208"/>
      <c r="PRI1" s="208"/>
      <c r="PRJ1" s="208"/>
      <c r="PRK1" s="208"/>
      <c r="PRL1" s="208"/>
      <c r="PRM1" s="208"/>
      <c r="PRN1" s="208"/>
      <c r="PRO1" s="208"/>
      <c r="PRP1" s="208"/>
      <c r="PRQ1" s="208"/>
      <c r="PRR1" s="208"/>
      <c r="PRS1" s="208"/>
      <c r="PRT1" s="208"/>
      <c r="PRU1" s="208"/>
      <c r="PRV1" s="208"/>
      <c r="PRW1" s="208"/>
      <c r="PRX1" s="208"/>
      <c r="PRY1" s="208"/>
      <c r="PRZ1" s="208"/>
      <c r="PSA1" s="208"/>
      <c r="PSB1" s="208"/>
      <c r="PSC1" s="208"/>
      <c r="PSD1" s="208"/>
      <c r="PSE1" s="208"/>
      <c r="PSF1" s="208"/>
      <c r="PSG1" s="208"/>
      <c r="PSH1" s="208"/>
      <c r="PSI1" s="208"/>
      <c r="PSJ1" s="208"/>
      <c r="PSK1" s="208"/>
      <c r="PSL1" s="208"/>
      <c r="PSM1" s="208"/>
      <c r="PSN1" s="208"/>
      <c r="PSO1" s="208"/>
      <c r="PSP1" s="208"/>
      <c r="PSQ1" s="208"/>
      <c r="PSR1" s="208"/>
      <c r="PSS1" s="208"/>
      <c r="PST1" s="208"/>
      <c r="PSU1" s="208"/>
      <c r="PSV1" s="208"/>
      <c r="PSW1" s="208"/>
      <c r="PSX1" s="208"/>
      <c r="PSY1" s="208"/>
      <c r="PSZ1" s="208"/>
      <c r="PTA1" s="208"/>
      <c r="PTB1" s="208"/>
      <c r="PTC1" s="208"/>
      <c r="PTD1" s="208"/>
      <c r="PTE1" s="208"/>
      <c r="PTF1" s="208"/>
      <c r="PTG1" s="208"/>
      <c r="PTH1" s="208"/>
      <c r="PTI1" s="208"/>
      <c r="PTJ1" s="208"/>
      <c r="PTK1" s="208"/>
      <c r="PTL1" s="208"/>
      <c r="PTM1" s="208"/>
      <c r="PTN1" s="208"/>
      <c r="PTO1" s="208"/>
      <c r="PTP1" s="208"/>
      <c r="PTQ1" s="208"/>
      <c r="PTR1" s="208"/>
      <c r="PTS1" s="208"/>
      <c r="PTT1" s="208"/>
      <c r="PTU1" s="208"/>
      <c r="PTV1" s="208"/>
      <c r="PTW1" s="208"/>
      <c r="PTX1" s="208"/>
      <c r="PTY1" s="208"/>
      <c r="PTZ1" s="208"/>
      <c r="PUA1" s="208"/>
      <c r="PUB1" s="208"/>
      <c r="PUC1" s="208"/>
      <c r="PUD1" s="208"/>
      <c r="PUE1" s="208"/>
      <c r="PUF1" s="208"/>
      <c r="PUG1" s="208"/>
      <c r="PUH1" s="208"/>
      <c r="PUI1" s="208"/>
      <c r="PUJ1" s="208"/>
      <c r="PUK1" s="208"/>
      <c r="PUL1" s="208"/>
      <c r="PUM1" s="208"/>
      <c r="PUN1" s="208"/>
      <c r="PUO1" s="208"/>
      <c r="PUP1" s="208"/>
      <c r="PUQ1" s="208"/>
      <c r="PUR1" s="208"/>
      <c r="PUS1" s="208"/>
      <c r="PUT1" s="208"/>
      <c r="PUU1" s="208"/>
      <c r="PUV1" s="208"/>
      <c r="PUW1" s="208"/>
      <c r="PUX1" s="208"/>
      <c r="PUY1" s="208"/>
      <c r="PUZ1" s="208"/>
      <c r="PVA1" s="208"/>
      <c r="PVB1" s="208"/>
      <c r="PVC1" s="208"/>
      <c r="PVD1" s="208"/>
      <c r="PVE1" s="208"/>
      <c r="PVF1" s="208"/>
      <c r="PVG1" s="208"/>
      <c r="PVH1" s="208"/>
      <c r="PVI1" s="208"/>
      <c r="PVJ1" s="208"/>
      <c r="PVK1" s="208"/>
      <c r="PVL1" s="208"/>
      <c r="PVM1" s="208"/>
      <c r="PVN1" s="208"/>
      <c r="PVO1" s="208"/>
      <c r="PVP1" s="208"/>
      <c r="PVQ1" s="208"/>
      <c r="PVR1" s="208"/>
      <c r="PVS1" s="208"/>
      <c r="PVT1" s="208"/>
      <c r="PVU1" s="208"/>
      <c r="PVV1" s="208"/>
      <c r="PVW1" s="208"/>
      <c r="PVX1" s="208"/>
      <c r="PVY1" s="208"/>
      <c r="PVZ1" s="208"/>
      <c r="PWA1" s="208"/>
      <c r="PWB1" s="208"/>
      <c r="PWC1" s="208"/>
      <c r="PWD1" s="208"/>
      <c r="PWE1" s="208"/>
      <c r="PWF1" s="208"/>
      <c r="PWG1" s="208"/>
      <c r="PWH1" s="208"/>
      <c r="PWI1" s="208"/>
      <c r="PWJ1" s="208"/>
      <c r="PWK1" s="208"/>
      <c r="PWL1" s="208"/>
      <c r="PWM1" s="208"/>
      <c r="PWN1" s="208"/>
      <c r="PWO1" s="208"/>
      <c r="PWP1" s="208"/>
      <c r="PWQ1" s="208"/>
      <c r="PWR1" s="208"/>
      <c r="PWS1" s="208"/>
      <c r="PWT1" s="208"/>
      <c r="PWU1" s="208"/>
      <c r="PWV1" s="208"/>
      <c r="PWW1" s="208"/>
      <c r="PWX1" s="208"/>
      <c r="PWY1" s="208"/>
      <c r="PWZ1" s="208"/>
      <c r="PXA1" s="208"/>
      <c r="PXB1" s="208"/>
      <c r="PXC1" s="208"/>
      <c r="PXD1" s="208"/>
      <c r="PXE1" s="208"/>
      <c r="PXF1" s="208"/>
      <c r="PXG1" s="208"/>
      <c r="PXH1" s="208"/>
      <c r="PXI1" s="208"/>
      <c r="PXJ1" s="208"/>
      <c r="PXK1" s="208"/>
      <c r="PXL1" s="208"/>
      <c r="PXM1" s="208"/>
      <c r="PXN1" s="208"/>
      <c r="PXO1" s="208"/>
      <c r="PXP1" s="208"/>
      <c r="PXQ1" s="208"/>
      <c r="PXR1" s="208"/>
      <c r="PXS1" s="208"/>
      <c r="PXT1" s="208"/>
      <c r="PXU1" s="208"/>
      <c r="PXV1" s="208"/>
      <c r="PXW1" s="208"/>
      <c r="PXX1" s="208"/>
      <c r="PXY1" s="208"/>
      <c r="PXZ1" s="208"/>
      <c r="PYA1" s="208"/>
      <c r="PYB1" s="208"/>
      <c r="PYC1" s="208"/>
      <c r="PYD1" s="208"/>
      <c r="PYE1" s="208"/>
      <c r="PYF1" s="208"/>
      <c r="PYG1" s="208"/>
      <c r="PYH1" s="208"/>
      <c r="PYI1" s="208"/>
      <c r="PYJ1" s="208"/>
      <c r="PYK1" s="208"/>
      <c r="PYL1" s="208"/>
      <c r="PYM1" s="208"/>
      <c r="PYN1" s="208"/>
      <c r="PYO1" s="208"/>
      <c r="PYP1" s="208"/>
      <c r="PYQ1" s="208"/>
      <c r="PYR1" s="208"/>
      <c r="PYS1" s="208"/>
      <c r="PYT1" s="208"/>
      <c r="PYU1" s="208"/>
      <c r="PYV1" s="208"/>
      <c r="PYW1" s="208"/>
      <c r="PYX1" s="208"/>
      <c r="PYY1" s="208"/>
      <c r="PYZ1" s="208"/>
      <c r="PZA1" s="208"/>
      <c r="PZB1" s="208"/>
      <c r="PZC1" s="208"/>
      <c r="PZD1" s="208"/>
      <c r="PZE1" s="208"/>
      <c r="PZF1" s="208"/>
      <c r="PZG1" s="208"/>
      <c r="PZH1" s="208"/>
      <c r="PZI1" s="208"/>
      <c r="PZJ1" s="208"/>
      <c r="PZK1" s="208"/>
      <c r="PZL1" s="208"/>
      <c r="PZM1" s="208"/>
      <c r="PZN1" s="208"/>
      <c r="PZO1" s="208"/>
      <c r="PZP1" s="208"/>
      <c r="PZQ1" s="208"/>
      <c r="PZR1" s="208"/>
      <c r="PZS1" s="208"/>
      <c r="PZT1" s="208"/>
      <c r="PZU1" s="208"/>
      <c r="PZV1" s="208"/>
      <c r="PZW1" s="208"/>
      <c r="PZX1" s="208"/>
      <c r="PZY1" s="208"/>
      <c r="PZZ1" s="208"/>
      <c r="QAA1" s="208"/>
      <c r="QAB1" s="208"/>
      <c r="QAC1" s="208"/>
      <c r="QAD1" s="208"/>
      <c r="QAE1" s="208"/>
      <c r="QAF1" s="208"/>
      <c r="QAG1" s="208"/>
      <c r="QAH1" s="208"/>
      <c r="QAI1" s="208"/>
      <c r="QAJ1" s="208"/>
      <c r="QAK1" s="208"/>
      <c r="QAL1" s="208"/>
      <c r="QAM1" s="208"/>
      <c r="QAN1" s="208"/>
      <c r="QAO1" s="208"/>
      <c r="QAP1" s="208"/>
      <c r="QAQ1" s="208"/>
      <c r="QAR1" s="208"/>
      <c r="QAS1" s="208"/>
      <c r="QAT1" s="208"/>
      <c r="QAU1" s="208"/>
      <c r="QAV1" s="208"/>
      <c r="QAW1" s="208"/>
      <c r="QAX1" s="208"/>
      <c r="QAY1" s="208"/>
      <c r="QAZ1" s="208"/>
      <c r="QBA1" s="208"/>
      <c r="QBB1" s="208"/>
      <c r="QBC1" s="208"/>
      <c r="QBD1" s="208"/>
      <c r="QBE1" s="208"/>
      <c r="QBF1" s="208"/>
      <c r="QBG1" s="208"/>
      <c r="QBH1" s="208"/>
      <c r="QBI1" s="208"/>
      <c r="QBJ1" s="208"/>
      <c r="QBK1" s="208"/>
      <c r="QBL1" s="208"/>
      <c r="QBM1" s="208"/>
      <c r="QBN1" s="208"/>
      <c r="QBO1" s="208"/>
      <c r="QBP1" s="208"/>
      <c r="QBQ1" s="208"/>
      <c r="QBR1" s="208"/>
      <c r="QBS1" s="208"/>
      <c r="QBT1" s="208"/>
      <c r="QBU1" s="208"/>
      <c r="QBV1" s="208"/>
      <c r="QBW1" s="208"/>
      <c r="QBX1" s="208"/>
      <c r="QBY1" s="208"/>
      <c r="QBZ1" s="208"/>
      <c r="QCA1" s="208"/>
      <c r="QCB1" s="208"/>
      <c r="QCC1" s="208"/>
      <c r="QCD1" s="208"/>
      <c r="QCE1" s="208"/>
      <c r="QCF1" s="208"/>
      <c r="QCG1" s="208"/>
      <c r="QCH1" s="208"/>
      <c r="QCI1" s="208"/>
      <c r="QCJ1" s="208"/>
      <c r="QCK1" s="208"/>
      <c r="QCL1" s="208"/>
      <c r="QCM1" s="208"/>
      <c r="QCN1" s="208"/>
      <c r="QCO1" s="208"/>
      <c r="QCP1" s="208"/>
      <c r="QCQ1" s="208"/>
      <c r="QCR1" s="208"/>
      <c r="QCS1" s="208"/>
      <c r="QCT1" s="208"/>
      <c r="QCU1" s="208"/>
      <c r="QCV1" s="208"/>
      <c r="QCW1" s="208"/>
      <c r="QCX1" s="208"/>
      <c r="QCY1" s="208"/>
      <c r="QCZ1" s="208"/>
      <c r="QDA1" s="208"/>
      <c r="QDB1" s="208"/>
      <c r="QDC1" s="208"/>
      <c r="QDD1" s="208"/>
      <c r="QDE1" s="208"/>
      <c r="QDF1" s="208"/>
      <c r="QDG1" s="208"/>
      <c r="QDH1" s="208"/>
      <c r="QDI1" s="208"/>
      <c r="QDJ1" s="208"/>
      <c r="QDK1" s="208"/>
      <c r="QDL1" s="208"/>
      <c r="QDM1" s="208"/>
      <c r="QDN1" s="208"/>
      <c r="QDO1" s="208"/>
      <c r="QDP1" s="208"/>
      <c r="QDQ1" s="208"/>
      <c r="QDR1" s="208"/>
      <c r="QDS1" s="208"/>
      <c r="QDT1" s="208"/>
      <c r="QDU1" s="208"/>
      <c r="QDV1" s="208"/>
      <c r="QDW1" s="208"/>
      <c r="QDX1" s="208"/>
      <c r="QDY1" s="208"/>
      <c r="QDZ1" s="208"/>
      <c r="QEA1" s="208"/>
      <c r="QEB1" s="208"/>
      <c r="QEC1" s="208"/>
      <c r="QED1" s="208"/>
      <c r="QEE1" s="208"/>
      <c r="QEF1" s="208"/>
      <c r="QEG1" s="208"/>
      <c r="QEH1" s="208"/>
      <c r="QEI1" s="208"/>
      <c r="QEJ1" s="208"/>
      <c r="QEK1" s="208"/>
      <c r="QEL1" s="208"/>
      <c r="QEM1" s="208"/>
      <c r="QEN1" s="208"/>
      <c r="QEO1" s="208"/>
      <c r="QEP1" s="208"/>
      <c r="QEQ1" s="208"/>
      <c r="QER1" s="208"/>
      <c r="QES1" s="208"/>
      <c r="QET1" s="208"/>
      <c r="QEU1" s="208"/>
      <c r="QEV1" s="208"/>
      <c r="QEW1" s="208"/>
      <c r="QEX1" s="208"/>
      <c r="QEY1" s="208"/>
      <c r="QEZ1" s="208"/>
      <c r="QFA1" s="208"/>
      <c r="QFB1" s="208"/>
      <c r="QFC1" s="208"/>
      <c r="QFD1" s="208"/>
      <c r="QFE1" s="208"/>
      <c r="QFF1" s="208"/>
      <c r="QFG1" s="208"/>
      <c r="QFH1" s="208"/>
      <c r="QFI1" s="208"/>
      <c r="QFJ1" s="208"/>
      <c r="QFK1" s="208"/>
      <c r="QFL1" s="208"/>
      <c r="QFM1" s="208"/>
      <c r="QFN1" s="208"/>
      <c r="QFO1" s="208"/>
      <c r="QFP1" s="208"/>
      <c r="QFQ1" s="208"/>
      <c r="QFR1" s="208"/>
      <c r="QFS1" s="208"/>
      <c r="QFT1" s="208"/>
      <c r="QFU1" s="208"/>
      <c r="QFV1" s="208"/>
      <c r="QFW1" s="208"/>
      <c r="QFX1" s="208"/>
      <c r="QFY1" s="208"/>
      <c r="QFZ1" s="208"/>
      <c r="QGA1" s="208"/>
      <c r="QGB1" s="208"/>
      <c r="QGC1" s="208"/>
      <c r="QGD1" s="208"/>
      <c r="QGE1" s="208"/>
      <c r="QGF1" s="208"/>
      <c r="QGG1" s="208"/>
      <c r="QGH1" s="208"/>
      <c r="QGI1" s="208"/>
      <c r="QGJ1" s="208"/>
      <c r="QGK1" s="208"/>
      <c r="QGL1" s="208"/>
      <c r="QGM1" s="208"/>
      <c r="QGN1" s="208"/>
      <c r="QGO1" s="208"/>
      <c r="QGP1" s="208"/>
      <c r="QGQ1" s="208"/>
      <c r="QGR1" s="208"/>
      <c r="QGS1" s="208"/>
      <c r="QGT1" s="208"/>
      <c r="QGU1" s="208"/>
      <c r="QGV1" s="208"/>
      <c r="QGW1" s="208"/>
      <c r="QGX1" s="208"/>
      <c r="QGY1" s="208"/>
      <c r="QGZ1" s="208"/>
      <c r="QHA1" s="208"/>
      <c r="QHB1" s="208"/>
      <c r="QHC1" s="208"/>
      <c r="QHD1" s="208"/>
      <c r="QHE1" s="208"/>
      <c r="QHF1" s="208"/>
      <c r="QHG1" s="208"/>
      <c r="QHH1" s="208"/>
      <c r="QHI1" s="208"/>
      <c r="QHJ1" s="208"/>
      <c r="QHK1" s="208"/>
      <c r="QHL1" s="208"/>
      <c r="QHM1" s="208"/>
      <c r="QHN1" s="208"/>
      <c r="QHO1" s="208"/>
      <c r="QHP1" s="208"/>
      <c r="QHQ1" s="208"/>
      <c r="QHR1" s="208"/>
      <c r="QHS1" s="208"/>
      <c r="QHT1" s="208"/>
      <c r="QHU1" s="208"/>
      <c r="QHV1" s="208"/>
      <c r="QHW1" s="208"/>
      <c r="QHX1" s="208"/>
      <c r="QHY1" s="208"/>
      <c r="QHZ1" s="208"/>
      <c r="QIA1" s="208"/>
      <c r="QIB1" s="208"/>
      <c r="QIC1" s="208"/>
      <c r="QID1" s="208"/>
      <c r="QIE1" s="208"/>
      <c r="QIF1" s="208"/>
      <c r="QIG1" s="208"/>
      <c r="QIH1" s="208"/>
      <c r="QII1" s="208"/>
      <c r="QIJ1" s="208"/>
      <c r="QIK1" s="208"/>
      <c r="QIL1" s="208"/>
      <c r="QIM1" s="208"/>
      <c r="QIN1" s="208"/>
      <c r="QIO1" s="208"/>
      <c r="QIP1" s="208"/>
      <c r="QIQ1" s="208"/>
      <c r="QIR1" s="208"/>
      <c r="QIS1" s="208"/>
      <c r="QIT1" s="208"/>
      <c r="QIU1" s="208"/>
      <c r="QIV1" s="208"/>
      <c r="QIW1" s="208"/>
      <c r="QIX1" s="208"/>
      <c r="QIY1" s="208"/>
      <c r="QIZ1" s="208"/>
      <c r="QJA1" s="208"/>
      <c r="QJB1" s="208"/>
      <c r="QJC1" s="208"/>
      <c r="QJD1" s="208"/>
      <c r="QJE1" s="208"/>
      <c r="QJF1" s="208"/>
      <c r="QJG1" s="208"/>
      <c r="QJH1" s="208"/>
      <c r="QJI1" s="208"/>
      <c r="QJJ1" s="208"/>
      <c r="QJK1" s="208"/>
      <c r="QJL1" s="208"/>
      <c r="QJM1" s="208"/>
      <c r="QJN1" s="208"/>
      <c r="QJO1" s="208"/>
      <c r="QJP1" s="208"/>
      <c r="QJQ1" s="208"/>
      <c r="QJR1" s="208"/>
      <c r="QJS1" s="208"/>
      <c r="QJT1" s="208"/>
      <c r="QJU1" s="208"/>
      <c r="QJV1" s="208"/>
      <c r="QJW1" s="208"/>
      <c r="QJX1" s="208"/>
      <c r="QJY1" s="208"/>
      <c r="QJZ1" s="208"/>
      <c r="QKA1" s="208"/>
      <c r="QKB1" s="208"/>
      <c r="QKC1" s="208"/>
      <c r="QKD1" s="208"/>
      <c r="QKE1" s="208"/>
      <c r="QKF1" s="208"/>
      <c r="QKG1" s="208"/>
      <c r="QKH1" s="208"/>
      <c r="QKI1" s="208"/>
      <c r="QKJ1" s="208"/>
      <c r="QKK1" s="208"/>
      <c r="QKL1" s="208"/>
      <c r="QKM1" s="208"/>
      <c r="QKN1" s="208"/>
      <c r="QKO1" s="208"/>
      <c r="QKP1" s="208"/>
      <c r="QKQ1" s="208"/>
      <c r="QKR1" s="208"/>
      <c r="QKS1" s="208"/>
      <c r="QKT1" s="208"/>
      <c r="QKU1" s="208"/>
      <c r="QKV1" s="208"/>
      <c r="QKW1" s="208"/>
      <c r="QKX1" s="208"/>
      <c r="QKY1" s="208"/>
      <c r="QKZ1" s="208"/>
      <c r="QLA1" s="208"/>
      <c r="QLB1" s="208"/>
      <c r="QLC1" s="208"/>
      <c r="QLD1" s="208"/>
      <c r="QLE1" s="208"/>
      <c r="QLF1" s="208"/>
      <c r="QLG1" s="208"/>
      <c r="QLH1" s="208"/>
      <c r="QLI1" s="208"/>
      <c r="QLJ1" s="208"/>
      <c r="QLK1" s="208"/>
      <c r="QLL1" s="208"/>
      <c r="QLM1" s="208"/>
      <c r="QLN1" s="208"/>
      <c r="QLO1" s="208"/>
      <c r="QLP1" s="208"/>
      <c r="QLQ1" s="208"/>
      <c r="QLR1" s="208"/>
      <c r="QLS1" s="208"/>
      <c r="QLT1" s="208"/>
      <c r="QLU1" s="208"/>
      <c r="QLV1" s="208"/>
      <c r="QLW1" s="208"/>
      <c r="QLX1" s="208"/>
      <c r="QLY1" s="208"/>
      <c r="QLZ1" s="208"/>
      <c r="QMA1" s="208"/>
      <c r="QMB1" s="208"/>
      <c r="QMC1" s="208"/>
      <c r="QMD1" s="208"/>
      <c r="QME1" s="208"/>
      <c r="QMF1" s="208"/>
      <c r="QMG1" s="208"/>
      <c r="QMH1" s="208"/>
      <c r="QMI1" s="208"/>
      <c r="QMJ1" s="208"/>
      <c r="QMK1" s="208"/>
      <c r="QML1" s="208"/>
      <c r="QMM1" s="208"/>
      <c r="QMN1" s="208"/>
      <c r="QMO1" s="208"/>
      <c r="QMP1" s="208"/>
      <c r="QMQ1" s="208"/>
      <c r="QMR1" s="208"/>
      <c r="QMS1" s="208"/>
      <c r="QMT1" s="208"/>
      <c r="QMU1" s="208"/>
      <c r="QMV1" s="208"/>
      <c r="QMW1" s="208"/>
      <c r="QMX1" s="208"/>
      <c r="QMY1" s="208"/>
      <c r="QMZ1" s="208"/>
      <c r="QNA1" s="208"/>
      <c r="QNB1" s="208"/>
      <c r="QNC1" s="208"/>
      <c r="QND1" s="208"/>
      <c r="QNE1" s="208"/>
      <c r="QNF1" s="208"/>
      <c r="QNG1" s="208"/>
      <c r="QNH1" s="208"/>
      <c r="QNI1" s="208"/>
      <c r="QNJ1" s="208"/>
      <c r="QNK1" s="208"/>
      <c r="QNL1" s="208"/>
      <c r="QNM1" s="208"/>
      <c r="QNN1" s="208"/>
      <c r="QNO1" s="208"/>
      <c r="QNP1" s="208"/>
      <c r="QNQ1" s="208"/>
      <c r="QNR1" s="208"/>
      <c r="QNS1" s="208"/>
      <c r="QNT1" s="208"/>
      <c r="QNU1" s="208"/>
      <c r="QNV1" s="208"/>
      <c r="QNW1" s="208"/>
      <c r="QNX1" s="208"/>
      <c r="QNY1" s="208"/>
      <c r="QNZ1" s="208"/>
      <c r="QOA1" s="208"/>
      <c r="QOB1" s="208"/>
      <c r="QOC1" s="208"/>
      <c r="QOD1" s="208"/>
      <c r="QOE1" s="208"/>
      <c r="QOF1" s="208"/>
      <c r="QOG1" s="208"/>
      <c r="QOH1" s="208"/>
      <c r="QOI1" s="208"/>
      <c r="QOJ1" s="208"/>
      <c r="QOK1" s="208"/>
      <c r="QOL1" s="208"/>
      <c r="QOM1" s="208"/>
      <c r="QON1" s="208"/>
      <c r="QOO1" s="208"/>
      <c r="QOP1" s="208"/>
      <c r="QOQ1" s="208"/>
      <c r="QOR1" s="208"/>
      <c r="QOS1" s="208"/>
      <c r="QOT1" s="208"/>
      <c r="QOU1" s="208"/>
      <c r="QOV1" s="208"/>
      <c r="QOW1" s="208"/>
      <c r="QOX1" s="208"/>
      <c r="QOY1" s="208"/>
      <c r="QOZ1" s="208"/>
      <c r="QPA1" s="208"/>
      <c r="QPB1" s="208"/>
      <c r="QPC1" s="208"/>
      <c r="QPD1" s="208"/>
      <c r="QPE1" s="208"/>
      <c r="QPF1" s="208"/>
      <c r="QPG1" s="208"/>
      <c r="QPH1" s="208"/>
      <c r="QPI1" s="208"/>
      <c r="QPJ1" s="208"/>
      <c r="QPK1" s="208"/>
      <c r="QPL1" s="208"/>
      <c r="QPM1" s="208"/>
      <c r="QPN1" s="208"/>
      <c r="QPO1" s="208"/>
      <c r="QPP1" s="208"/>
      <c r="QPQ1" s="208"/>
      <c r="QPR1" s="208"/>
      <c r="QPS1" s="208"/>
      <c r="QPT1" s="208"/>
      <c r="QPU1" s="208"/>
      <c r="QPV1" s="208"/>
      <c r="QPW1" s="208"/>
      <c r="QPX1" s="208"/>
      <c r="QPY1" s="208"/>
      <c r="QPZ1" s="208"/>
      <c r="QQA1" s="208"/>
      <c r="QQB1" s="208"/>
      <c r="QQC1" s="208"/>
      <c r="QQD1" s="208"/>
      <c r="QQE1" s="208"/>
      <c r="QQF1" s="208"/>
      <c r="QQG1" s="208"/>
      <c r="QQH1" s="208"/>
      <c r="QQI1" s="208"/>
      <c r="QQJ1" s="208"/>
      <c r="QQK1" s="208"/>
      <c r="QQL1" s="208"/>
      <c r="QQM1" s="208"/>
      <c r="QQN1" s="208"/>
      <c r="QQO1" s="208"/>
      <c r="QQP1" s="208"/>
      <c r="QQQ1" s="208"/>
      <c r="QQR1" s="208"/>
      <c r="QQS1" s="208"/>
      <c r="QQT1" s="208"/>
      <c r="QQU1" s="208"/>
      <c r="QQV1" s="208"/>
      <c r="QQW1" s="208"/>
      <c r="QQX1" s="208"/>
      <c r="QQY1" s="208"/>
      <c r="QQZ1" s="208"/>
      <c r="QRA1" s="208"/>
      <c r="QRB1" s="208"/>
      <c r="QRC1" s="208"/>
      <c r="QRD1" s="208"/>
      <c r="QRE1" s="208"/>
      <c r="QRF1" s="208"/>
      <c r="QRG1" s="208"/>
      <c r="QRH1" s="208"/>
      <c r="QRI1" s="208"/>
      <c r="QRJ1" s="208"/>
      <c r="QRK1" s="208"/>
      <c r="QRL1" s="208"/>
      <c r="QRM1" s="208"/>
      <c r="QRN1" s="208"/>
      <c r="QRO1" s="208"/>
      <c r="QRP1" s="208"/>
      <c r="QRQ1" s="208"/>
      <c r="QRR1" s="208"/>
      <c r="QRS1" s="208"/>
      <c r="QRT1" s="208"/>
      <c r="QRU1" s="208"/>
      <c r="QRV1" s="208"/>
      <c r="QRW1" s="208"/>
      <c r="QRX1" s="208"/>
      <c r="QRY1" s="208"/>
      <c r="QRZ1" s="208"/>
      <c r="QSA1" s="208"/>
      <c r="QSB1" s="208"/>
      <c r="QSC1" s="208"/>
      <c r="QSD1" s="208"/>
      <c r="QSE1" s="208"/>
      <c r="QSF1" s="208"/>
      <c r="QSG1" s="208"/>
      <c r="QSH1" s="208"/>
      <c r="QSI1" s="208"/>
      <c r="QSJ1" s="208"/>
      <c r="QSK1" s="208"/>
      <c r="QSL1" s="208"/>
      <c r="QSM1" s="208"/>
      <c r="QSN1" s="208"/>
      <c r="QSO1" s="208"/>
      <c r="QSP1" s="208"/>
      <c r="QSQ1" s="208"/>
      <c r="QSR1" s="208"/>
      <c r="QSS1" s="208"/>
      <c r="QST1" s="208"/>
      <c r="QSU1" s="208"/>
      <c r="QSV1" s="208"/>
      <c r="QSW1" s="208"/>
      <c r="QSX1" s="208"/>
      <c r="QSY1" s="208"/>
      <c r="QSZ1" s="208"/>
      <c r="QTA1" s="208"/>
      <c r="QTB1" s="208"/>
      <c r="QTC1" s="208"/>
      <c r="QTD1" s="208"/>
      <c r="QTE1" s="208"/>
      <c r="QTF1" s="208"/>
      <c r="QTG1" s="208"/>
      <c r="QTH1" s="208"/>
      <c r="QTI1" s="208"/>
      <c r="QTJ1" s="208"/>
      <c r="QTK1" s="208"/>
      <c r="QTL1" s="208"/>
      <c r="QTM1" s="208"/>
      <c r="QTN1" s="208"/>
      <c r="QTO1" s="208"/>
      <c r="QTP1" s="208"/>
      <c r="QTQ1" s="208"/>
      <c r="QTR1" s="208"/>
      <c r="QTS1" s="208"/>
      <c r="QTT1" s="208"/>
      <c r="QTU1" s="208"/>
      <c r="QTV1" s="208"/>
      <c r="QTW1" s="208"/>
      <c r="QTX1" s="208"/>
      <c r="QTY1" s="208"/>
      <c r="QTZ1" s="208"/>
      <c r="QUA1" s="208"/>
      <c r="QUB1" s="208"/>
      <c r="QUC1" s="208"/>
      <c r="QUD1" s="208"/>
      <c r="QUE1" s="208"/>
      <c r="QUF1" s="208"/>
      <c r="QUG1" s="208"/>
      <c r="QUH1" s="208"/>
      <c r="QUI1" s="208"/>
      <c r="QUJ1" s="208"/>
      <c r="QUK1" s="208"/>
      <c r="QUL1" s="208"/>
      <c r="QUM1" s="208"/>
      <c r="QUN1" s="208"/>
      <c r="QUO1" s="208"/>
      <c r="QUP1" s="208"/>
      <c r="QUQ1" s="208"/>
      <c r="QUR1" s="208"/>
      <c r="QUS1" s="208"/>
      <c r="QUT1" s="208"/>
      <c r="QUU1" s="208"/>
      <c r="QUV1" s="208"/>
      <c r="QUW1" s="208"/>
      <c r="QUX1" s="208"/>
      <c r="QUY1" s="208"/>
      <c r="QUZ1" s="208"/>
      <c r="QVA1" s="208"/>
      <c r="QVB1" s="208"/>
      <c r="QVC1" s="208"/>
      <c r="QVD1" s="208"/>
      <c r="QVE1" s="208"/>
      <c r="QVF1" s="208"/>
      <c r="QVG1" s="208"/>
      <c r="QVH1" s="208"/>
      <c r="QVI1" s="208"/>
      <c r="QVJ1" s="208"/>
      <c r="QVK1" s="208"/>
      <c r="QVL1" s="208"/>
      <c r="QVM1" s="208"/>
      <c r="QVN1" s="208"/>
      <c r="QVO1" s="208"/>
      <c r="QVP1" s="208"/>
      <c r="QVQ1" s="208"/>
      <c r="QVR1" s="208"/>
      <c r="QVS1" s="208"/>
      <c r="QVT1" s="208"/>
      <c r="QVU1" s="208"/>
      <c r="QVV1" s="208"/>
      <c r="QVW1" s="208"/>
      <c r="QVX1" s="208"/>
      <c r="QVY1" s="208"/>
      <c r="QVZ1" s="208"/>
      <c r="QWA1" s="208"/>
      <c r="QWB1" s="208"/>
      <c r="QWC1" s="208"/>
      <c r="QWD1" s="208"/>
      <c r="QWE1" s="208"/>
      <c r="QWF1" s="208"/>
      <c r="QWG1" s="208"/>
      <c r="QWH1" s="208"/>
      <c r="QWI1" s="208"/>
      <c r="QWJ1" s="208"/>
      <c r="QWK1" s="208"/>
      <c r="QWL1" s="208"/>
      <c r="QWM1" s="208"/>
      <c r="QWN1" s="208"/>
      <c r="QWO1" s="208"/>
      <c r="QWP1" s="208"/>
      <c r="QWQ1" s="208"/>
      <c r="QWR1" s="208"/>
      <c r="QWS1" s="208"/>
      <c r="QWT1" s="208"/>
      <c r="QWU1" s="208"/>
      <c r="QWV1" s="208"/>
      <c r="QWW1" s="208"/>
      <c r="QWX1" s="208"/>
      <c r="QWY1" s="208"/>
      <c r="QWZ1" s="208"/>
      <c r="QXA1" s="208"/>
      <c r="QXB1" s="208"/>
      <c r="QXC1" s="208"/>
      <c r="QXD1" s="208"/>
      <c r="QXE1" s="208"/>
      <c r="QXF1" s="208"/>
      <c r="QXG1" s="208"/>
      <c r="QXH1" s="208"/>
      <c r="QXI1" s="208"/>
      <c r="QXJ1" s="208"/>
      <c r="QXK1" s="208"/>
      <c r="QXL1" s="208"/>
      <c r="QXM1" s="208"/>
      <c r="QXN1" s="208"/>
      <c r="QXO1" s="208"/>
      <c r="QXP1" s="208"/>
      <c r="QXQ1" s="208"/>
      <c r="QXR1" s="208"/>
      <c r="QXS1" s="208"/>
      <c r="QXT1" s="208"/>
      <c r="QXU1" s="208"/>
      <c r="QXV1" s="208"/>
      <c r="QXW1" s="208"/>
      <c r="QXX1" s="208"/>
      <c r="QXY1" s="208"/>
      <c r="QXZ1" s="208"/>
      <c r="QYA1" s="208"/>
      <c r="QYB1" s="208"/>
      <c r="QYC1" s="208"/>
      <c r="QYD1" s="208"/>
      <c r="QYE1" s="208"/>
      <c r="QYF1" s="208"/>
      <c r="QYG1" s="208"/>
      <c r="QYH1" s="208"/>
      <c r="QYI1" s="208"/>
      <c r="QYJ1" s="208"/>
      <c r="QYK1" s="208"/>
      <c r="QYL1" s="208"/>
      <c r="QYM1" s="208"/>
      <c r="QYN1" s="208"/>
      <c r="QYO1" s="208"/>
      <c r="QYP1" s="208"/>
      <c r="QYQ1" s="208"/>
      <c r="QYR1" s="208"/>
      <c r="QYS1" s="208"/>
      <c r="QYT1" s="208"/>
      <c r="QYU1" s="208"/>
      <c r="QYV1" s="208"/>
      <c r="QYW1" s="208"/>
      <c r="QYX1" s="208"/>
      <c r="QYY1" s="208"/>
      <c r="QYZ1" s="208"/>
      <c r="QZA1" s="208"/>
      <c r="QZB1" s="208"/>
      <c r="QZC1" s="208"/>
      <c r="QZD1" s="208"/>
      <c r="QZE1" s="208"/>
      <c r="QZF1" s="208"/>
      <c r="QZG1" s="208"/>
      <c r="QZH1" s="208"/>
      <c r="QZI1" s="208"/>
      <c r="QZJ1" s="208"/>
      <c r="QZK1" s="208"/>
      <c r="QZL1" s="208"/>
      <c r="QZM1" s="208"/>
      <c r="QZN1" s="208"/>
      <c r="QZO1" s="208"/>
      <c r="QZP1" s="208"/>
      <c r="QZQ1" s="208"/>
      <c r="QZR1" s="208"/>
      <c r="QZS1" s="208"/>
      <c r="QZT1" s="208"/>
      <c r="QZU1" s="208"/>
      <c r="QZV1" s="208"/>
      <c r="QZW1" s="208"/>
      <c r="QZX1" s="208"/>
      <c r="QZY1" s="208"/>
      <c r="QZZ1" s="208"/>
      <c r="RAA1" s="208"/>
      <c r="RAB1" s="208"/>
      <c r="RAC1" s="208"/>
      <c r="RAD1" s="208"/>
      <c r="RAE1" s="208"/>
      <c r="RAF1" s="208"/>
      <c r="RAG1" s="208"/>
      <c r="RAH1" s="208"/>
      <c r="RAI1" s="208"/>
      <c r="RAJ1" s="208"/>
      <c r="RAK1" s="208"/>
      <c r="RAL1" s="208"/>
      <c r="RAM1" s="208"/>
      <c r="RAN1" s="208"/>
      <c r="RAO1" s="208"/>
      <c r="RAP1" s="208"/>
      <c r="RAQ1" s="208"/>
      <c r="RAR1" s="208"/>
      <c r="RAS1" s="208"/>
      <c r="RAT1" s="208"/>
      <c r="RAU1" s="208"/>
      <c r="RAV1" s="208"/>
      <c r="RAW1" s="208"/>
      <c r="RAX1" s="208"/>
      <c r="RAY1" s="208"/>
      <c r="RAZ1" s="208"/>
      <c r="RBA1" s="208"/>
      <c r="RBB1" s="208"/>
      <c r="RBC1" s="208"/>
      <c r="RBD1" s="208"/>
      <c r="RBE1" s="208"/>
      <c r="RBF1" s="208"/>
      <c r="RBG1" s="208"/>
      <c r="RBH1" s="208"/>
      <c r="RBI1" s="208"/>
      <c r="RBJ1" s="208"/>
      <c r="RBK1" s="208"/>
      <c r="RBL1" s="208"/>
      <c r="RBM1" s="208"/>
      <c r="RBN1" s="208"/>
      <c r="RBO1" s="208"/>
      <c r="RBP1" s="208"/>
      <c r="RBQ1" s="208"/>
      <c r="RBR1" s="208"/>
      <c r="RBS1" s="208"/>
      <c r="RBT1" s="208"/>
      <c r="RBU1" s="208"/>
      <c r="RBV1" s="208"/>
      <c r="RBW1" s="208"/>
      <c r="RBX1" s="208"/>
      <c r="RBY1" s="208"/>
      <c r="RBZ1" s="208"/>
      <c r="RCA1" s="208"/>
      <c r="RCB1" s="208"/>
      <c r="RCC1" s="208"/>
      <c r="RCD1" s="208"/>
      <c r="RCE1" s="208"/>
      <c r="RCF1" s="208"/>
      <c r="RCG1" s="208"/>
      <c r="RCH1" s="208"/>
      <c r="RCI1" s="208"/>
      <c r="RCJ1" s="208"/>
      <c r="RCK1" s="208"/>
      <c r="RCL1" s="208"/>
      <c r="RCM1" s="208"/>
      <c r="RCN1" s="208"/>
      <c r="RCO1" s="208"/>
      <c r="RCP1" s="208"/>
      <c r="RCQ1" s="208"/>
      <c r="RCR1" s="208"/>
      <c r="RCS1" s="208"/>
      <c r="RCT1" s="208"/>
      <c r="RCU1" s="208"/>
      <c r="RCV1" s="208"/>
      <c r="RCW1" s="208"/>
      <c r="RCX1" s="208"/>
      <c r="RCY1" s="208"/>
      <c r="RCZ1" s="208"/>
      <c r="RDA1" s="208"/>
      <c r="RDB1" s="208"/>
      <c r="RDC1" s="208"/>
      <c r="RDD1" s="208"/>
      <c r="RDE1" s="208"/>
      <c r="RDF1" s="208"/>
      <c r="RDG1" s="208"/>
      <c r="RDH1" s="208"/>
      <c r="RDI1" s="208"/>
      <c r="RDJ1" s="208"/>
      <c r="RDK1" s="208"/>
      <c r="RDL1" s="208"/>
      <c r="RDM1" s="208"/>
      <c r="RDN1" s="208"/>
      <c r="RDO1" s="208"/>
      <c r="RDP1" s="208"/>
      <c r="RDQ1" s="208"/>
      <c r="RDR1" s="208"/>
      <c r="RDS1" s="208"/>
      <c r="RDT1" s="208"/>
      <c r="RDU1" s="208"/>
      <c r="RDV1" s="208"/>
      <c r="RDW1" s="208"/>
      <c r="RDX1" s="208"/>
      <c r="RDY1" s="208"/>
      <c r="RDZ1" s="208"/>
      <c r="REA1" s="208"/>
      <c r="REB1" s="208"/>
      <c r="REC1" s="208"/>
      <c r="RED1" s="208"/>
      <c r="REE1" s="208"/>
      <c r="REF1" s="208"/>
      <c r="REG1" s="208"/>
      <c r="REH1" s="208"/>
      <c r="REI1" s="208"/>
      <c r="REJ1" s="208"/>
      <c r="REK1" s="208"/>
      <c r="REL1" s="208"/>
      <c r="REM1" s="208"/>
      <c r="REN1" s="208"/>
      <c r="REO1" s="208"/>
      <c r="REP1" s="208"/>
      <c r="REQ1" s="208"/>
      <c r="RER1" s="208"/>
      <c r="RES1" s="208"/>
      <c r="RET1" s="208"/>
      <c r="REU1" s="208"/>
      <c r="REV1" s="208"/>
      <c r="REW1" s="208"/>
      <c r="REX1" s="208"/>
      <c r="REY1" s="208"/>
      <c r="REZ1" s="208"/>
      <c r="RFA1" s="208"/>
      <c r="RFB1" s="208"/>
      <c r="RFC1" s="208"/>
      <c r="RFD1" s="208"/>
      <c r="RFE1" s="208"/>
      <c r="RFF1" s="208"/>
      <c r="RFG1" s="208"/>
      <c r="RFH1" s="208"/>
      <c r="RFI1" s="208"/>
      <c r="RFJ1" s="208"/>
      <c r="RFK1" s="208"/>
      <c r="RFL1" s="208"/>
      <c r="RFM1" s="208"/>
      <c r="RFN1" s="208"/>
      <c r="RFO1" s="208"/>
      <c r="RFP1" s="208"/>
      <c r="RFQ1" s="208"/>
      <c r="RFR1" s="208"/>
      <c r="RFS1" s="208"/>
      <c r="RFT1" s="208"/>
      <c r="RFU1" s="208"/>
      <c r="RFV1" s="208"/>
      <c r="RFW1" s="208"/>
      <c r="RFX1" s="208"/>
      <c r="RFY1" s="208"/>
      <c r="RFZ1" s="208"/>
      <c r="RGA1" s="208"/>
      <c r="RGB1" s="208"/>
      <c r="RGC1" s="208"/>
      <c r="RGD1" s="208"/>
      <c r="RGE1" s="208"/>
      <c r="RGF1" s="208"/>
      <c r="RGG1" s="208"/>
      <c r="RGH1" s="208"/>
      <c r="RGI1" s="208"/>
      <c r="RGJ1" s="208"/>
      <c r="RGK1" s="208"/>
      <c r="RGL1" s="208"/>
      <c r="RGM1" s="208"/>
      <c r="RGN1" s="208"/>
      <c r="RGO1" s="208"/>
      <c r="RGP1" s="208"/>
      <c r="RGQ1" s="208"/>
      <c r="RGR1" s="208"/>
      <c r="RGS1" s="208"/>
      <c r="RGT1" s="208"/>
      <c r="RGU1" s="208"/>
      <c r="RGV1" s="208"/>
      <c r="RGW1" s="208"/>
      <c r="RGX1" s="208"/>
      <c r="RGY1" s="208"/>
      <c r="RGZ1" s="208"/>
      <c r="RHA1" s="208"/>
      <c r="RHB1" s="208"/>
      <c r="RHC1" s="208"/>
      <c r="RHD1" s="208"/>
      <c r="RHE1" s="208"/>
      <c r="RHF1" s="208"/>
      <c r="RHG1" s="208"/>
      <c r="RHH1" s="208"/>
      <c r="RHI1" s="208"/>
      <c r="RHJ1" s="208"/>
      <c r="RHK1" s="208"/>
      <c r="RHL1" s="208"/>
      <c r="RHM1" s="208"/>
      <c r="RHN1" s="208"/>
      <c r="RHO1" s="208"/>
      <c r="RHP1" s="208"/>
      <c r="RHQ1" s="208"/>
      <c r="RHR1" s="208"/>
      <c r="RHS1" s="208"/>
      <c r="RHT1" s="208"/>
      <c r="RHU1" s="208"/>
      <c r="RHV1" s="208"/>
      <c r="RHW1" s="208"/>
      <c r="RHX1" s="208"/>
      <c r="RHY1" s="208"/>
      <c r="RHZ1" s="208"/>
      <c r="RIA1" s="208"/>
      <c r="RIB1" s="208"/>
      <c r="RIC1" s="208"/>
      <c r="RID1" s="208"/>
      <c r="RIE1" s="208"/>
      <c r="RIF1" s="208"/>
      <c r="RIG1" s="208"/>
      <c r="RIH1" s="208"/>
      <c r="RII1" s="208"/>
      <c r="RIJ1" s="208"/>
      <c r="RIK1" s="208"/>
      <c r="RIL1" s="208"/>
      <c r="RIM1" s="208"/>
      <c r="RIN1" s="208"/>
      <c r="RIO1" s="208"/>
      <c r="RIP1" s="208"/>
      <c r="RIQ1" s="208"/>
      <c r="RIR1" s="208"/>
      <c r="RIS1" s="208"/>
      <c r="RIT1" s="208"/>
      <c r="RIU1" s="208"/>
      <c r="RIV1" s="208"/>
      <c r="RIW1" s="208"/>
      <c r="RIX1" s="208"/>
      <c r="RIY1" s="208"/>
      <c r="RIZ1" s="208"/>
      <c r="RJA1" s="208"/>
      <c r="RJB1" s="208"/>
      <c r="RJC1" s="208"/>
      <c r="RJD1" s="208"/>
      <c r="RJE1" s="208"/>
      <c r="RJF1" s="208"/>
      <c r="RJG1" s="208"/>
      <c r="RJH1" s="208"/>
      <c r="RJI1" s="208"/>
      <c r="RJJ1" s="208"/>
      <c r="RJK1" s="208"/>
      <c r="RJL1" s="208"/>
      <c r="RJM1" s="208"/>
      <c r="RJN1" s="208"/>
      <c r="RJO1" s="208"/>
      <c r="RJP1" s="208"/>
      <c r="RJQ1" s="208"/>
      <c r="RJR1" s="208"/>
      <c r="RJS1" s="208"/>
      <c r="RJT1" s="208"/>
      <c r="RJU1" s="208"/>
      <c r="RJV1" s="208"/>
      <c r="RJW1" s="208"/>
      <c r="RJX1" s="208"/>
      <c r="RJY1" s="208"/>
      <c r="RJZ1" s="208"/>
      <c r="RKA1" s="208"/>
      <c r="RKB1" s="208"/>
      <c r="RKC1" s="208"/>
      <c r="RKD1" s="208"/>
      <c r="RKE1" s="208"/>
      <c r="RKF1" s="208"/>
      <c r="RKG1" s="208"/>
      <c r="RKH1" s="208"/>
      <c r="RKI1" s="208"/>
      <c r="RKJ1" s="208"/>
      <c r="RKK1" s="208"/>
      <c r="RKL1" s="208"/>
      <c r="RKM1" s="208"/>
      <c r="RKN1" s="208"/>
      <c r="RKO1" s="208"/>
      <c r="RKP1" s="208"/>
      <c r="RKQ1" s="208"/>
      <c r="RKR1" s="208"/>
      <c r="RKS1" s="208"/>
      <c r="RKT1" s="208"/>
      <c r="RKU1" s="208"/>
      <c r="RKV1" s="208"/>
      <c r="RKW1" s="208"/>
      <c r="RKX1" s="208"/>
      <c r="RKY1" s="208"/>
      <c r="RKZ1" s="208"/>
      <c r="RLA1" s="208"/>
      <c r="RLB1" s="208"/>
      <c r="RLC1" s="208"/>
      <c r="RLD1" s="208"/>
      <c r="RLE1" s="208"/>
      <c r="RLF1" s="208"/>
      <c r="RLG1" s="208"/>
      <c r="RLH1" s="208"/>
      <c r="RLI1" s="208"/>
      <c r="RLJ1" s="208"/>
      <c r="RLK1" s="208"/>
      <c r="RLL1" s="208"/>
      <c r="RLM1" s="208"/>
      <c r="RLN1" s="208"/>
      <c r="RLO1" s="208"/>
      <c r="RLP1" s="208"/>
      <c r="RLQ1" s="208"/>
      <c r="RLR1" s="208"/>
      <c r="RLS1" s="208"/>
      <c r="RLT1" s="208"/>
      <c r="RLU1" s="208"/>
      <c r="RLV1" s="208"/>
      <c r="RLW1" s="208"/>
      <c r="RLX1" s="208"/>
      <c r="RLY1" s="208"/>
      <c r="RLZ1" s="208"/>
      <c r="RMA1" s="208"/>
      <c r="RMB1" s="208"/>
      <c r="RMC1" s="208"/>
      <c r="RMD1" s="208"/>
      <c r="RME1" s="208"/>
      <c r="RMF1" s="208"/>
      <c r="RMG1" s="208"/>
      <c r="RMH1" s="208"/>
      <c r="RMI1" s="208"/>
      <c r="RMJ1" s="208"/>
      <c r="RMK1" s="208"/>
      <c r="RML1" s="208"/>
      <c r="RMM1" s="208"/>
      <c r="RMN1" s="208"/>
      <c r="RMO1" s="208"/>
      <c r="RMP1" s="208"/>
      <c r="RMQ1" s="208"/>
      <c r="RMR1" s="208"/>
      <c r="RMS1" s="208"/>
      <c r="RMT1" s="208"/>
      <c r="RMU1" s="208"/>
      <c r="RMV1" s="208"/>
      <c r="RMW1" s="208"/>
      <c r="RMX1" s="208"/>
      <c r="RMY1" s="208"/>
      <c r="RMZ1" s="208"/>
      <c r="RNA1" s="208"/>
      <c r="RNB1" s="208"/>
      <c r="RNC1" s="208"/>
      <c r="RND1" s="208"/>
      <c r="RNE1" s="208"/>
      <c r="RNF1" s="208"/>
      <c r="RNG1" s="208"/>
      <c r="RNH1" s="208"/>
      <c r="RNI1" s="208"/>
      <c r="RNJ1" s="208"/>
      <c r="RNK1" s="208"/>
      <c r="RNL1" s="208"/>
      <c r="RNM1" s="208"/>
      <c r="RNN1" s="208"/>
      <c r="RNO1" s="208"/>
      <c r="RNP1" s="208"/>
      <c r="RNQ1" s="208"/>
      <c r="RNR1" s="208"/>
      <c r="RNS1" s="208"/>
      <c r="RNT1" s="208"/>
      <c r="RNU1" s="208"/>
      <c r="RNV1" s="208"/>
      <c r="RNW1" s="208"/>
      <c r="RNX1" s="208"/>
      <c r="RNY1" s="208"/>
      <c r="RNZ1" s="208"/>
      <c r="ROA1" s="208"/>
      <c r="ROB1" s="208"/>
      <c r="ROC1" s="208"/>
      <c r="ROD1" s="208"/>
      <c r="ROE1" s="208"/>
      <c r="ROF1" s="208"/>
      <c r="ROG1" s="208"/>
      <c r="ROH1" s="208"/>
      <c r="ROI1" s="208"/>
      <c r="ROJ1" s="208"/>
      <c r="ROK1" s="208"/>
      <c r="ROL1" s="208"/>
      <c r="ROM1" s="208"/>
      <c r="RON1" s="208"/>
      <c r="ROO1" s="208"/>
      <c r="ROP1" s="208"/>
      <c r="ROQ1" s="208"/>
      <c r="ROR1" s="208"/>
      <c r="ROS1" s="208"/>
      <c r="ROT1" s="208"/>
      <c r="ROU1" s="208"/>
      <c r="ROV1" s="208"/>
      <c r="ROW1" s="208"/>
      <c r="ROX1" s="208"/>
      <c r="ROY1" s="208"/>
      <c r="ROZ1" s="208"/>
      <c r="RPA1" s="208"/>
      <c r="RPB1" s="208"/>
      <c r="RPC1" s="208"/>
      <c r="RPD1" s="208"/>
      <c r="RPE1" s="208"/>
      <c r="RPF1" s="208"/>
      <c r="RPG1" s="208"/>
      <c r="RPH1" s="208"/>
      <c r="RPI1" s="208"/>
      <c r="RPJ1" s="208"/>
      <c r="RPK1" s="208"/>
      <c r="RPL1" s="208"/>
      <c r="RPM1" s="208"/>
      <c r="RPN1" s="208"/>
      <c r="RPO1" s="208"/>
      <c r="RPP1" s="208"/>
      <c r="RPQ1" s="208"/>
      <c r="RPR1" s="208"/>
      <c r="RPS1" s="208"/>
      <c r="RPT1" s="208"/>
      <c r="RPU1" s="208"/>
      <c r="RPV1" s="208"/>
      <c r="RPW1" s="208"/>
      <c r="RPX1" s="208"/>
      <c r="RPY1" s="208"/>
      <c r="RPZ1" s="208"/>
      <c r="RQA1" s="208"/>
      <c r="RQB1" s="208"/>
      <c r="RQC1" s="208"/>
      <c r="RQD1" s="208"/>
      <c r="RQE1" s="208"/>
      <c r="RQF1" s="208"/>
      <c r="RQG1" s="208"/>
      <c r="RQH1" s="208"/>
      <c r="RQI1" s="208"/>
      <c r="RQJ1" s="208"/>
      <c r="RQK1" s="208"/>
      <c r="RQL1" s="208"/>
      <c r="RQM1" s="208"/>
      <c r="RQN1" s="208"/>
      <c r="RQO1" s="208"/>
      <c r="RQP1" s="208"/>
      <c r="RQQ1" s="208"/>
      <c r="RQR1" s="208"/>
      <c r="RQS1" s="208"/>
      <c r="RQT1" s="208"/>
      <c r="RQU1" s="208"/>
      <c r="RQV1" s="208"/>
      <c r="RQW1" s="208"/>
      <c r="RQX1" s="208"/>
      <c r="RQY1" s="208"/>
      <c r="RQZ1" s="208"/>
      <c r="RRA1" s="208"/>
      <c r="RRB1" s="208"/>
      <c r="RRC1" s="208"/>
      <c r="RRD1" s="208"/>
      <c r="RRE1" s="208"/>
      <c r="RRF1" s="208"/>
      <c r="RRG1" s="208"/>
      <c r="RRH1" s="208"/>
      <c r="RRI1" s="208"/>
      <c r="RRJ1" s="208"/>
      <c r="RRK1" s="208"/>
      <c r="RRL1" s="208"/>
      <c r="RRM1" s="208"/>
      <c r="RRN1" s="208"/>
      <c r="RRO1" s="208"/>
      <c r="RRP1" s="208"/>
      <c r="RRQ1" s="208"/>
      <c r="RRR1" s="208"/>
      <c r="RRS1" s="208"/>
      <c r="RRT1" s="208"/>
      <c r="RRU1" s="208"/>
      <c r="RRV1" s="208"/>
      <c r="RRW1" s="208"/>
      <c r="RRX1" s="208"/>
      <c r="RRY1" s="208"/>
      <c r="RRZ1" s="208"/>
      <c r="RSA1" s="208"/>
      <c r="RSB1" s="208"/>
      <c r="RSC1" s="208"/>
      <c r="RSD1" s="208"/>
      <c r="RSE1" s="208"/>
      <c r="RSF1" s="208"/>
      <c r="RSG1" s="208"/>
      <c r="RSH1" s="208"/>
      <c r="RSI1" s="208"/>
      <c r="RSJ1" s="208"/>
      <c r="RSK1" s="208"/>
      <c r="RSL1" s="208"/>
      <c r="RSM1" s="208"/>
      <c r="RSN1" s="208"/>
      <c r="RSO1" s="208"/>
      <c r="RSP1" s="208"/>
      <c r="RSQ1" s="208"/>
      <c r="RSR1" s="208"/>
      <c r="RSS1" s="208"/>
      <c r="RST1" s="208"/>
      <c r="RSU1" s="208"/>
      <c r="RSV1" s="208"/>
      <c r="RSW1" s="208"/>
      <c r="RSX1" s="208"/>
      <c r="RSY1" s="208"/>
      <c r="RSZ1" s="208"/>
      <c r="RTA1" s="208"/>
      <c r="RTB1" s="208"/>
      <c r="RTC1" s="208"/>
      <c r="RTD1" s="208"/>
      <c r="RTE1" s="208"/>
      <c r="RTF1" s="208"/>
      <c r="RTG1" s="208"/>
      <c r="RTH1" s="208"/>
      <c r="RTI1" s="208"/>
      <c r="RTJ1" s="208"/>
      <c r="RTK1" s="208"/>
      <c r="RTL1" s="208"/>
      <c r="RTM1" s="208"/>
      <c r="RTN1" s="208"/>
      <c r="RTO1" s="208"/>
      <c r="RTP1" s="208"/>
      <c r="RTQ1" s="208"/>
      <c r="RTR1" s="208"/>
      <c r="RTS1" s="208"/>
      <c r="RTT1" s="208"/>
      <c r="RTU1" s="208"/>
      <c r="RTV1" s="208"/>
      <c r="RTW1" s="208"/>
      <c r="RTX1" s="208"/>
      <c r="RTY1" s="208"/>
      <c r="RTZ1" s="208"/>
      <c r="RUA1" s="208"/>
      <c r="RUB1" s="208"/>
      <c r="RUC1" s="208"/>
      <c r="RUD1" s="208"/>
      <c r="RUE1" s="208"/>
      <c r="RUF1" s="208"/>
      <c r="RUG1" s="208"/>
      <c r="RUH1" s="208"/>
      <c r="RUI1" s="208"/>
      <c r="RUJ1" s="208"/>
      <c r="RUK1" s="208"/>
      <c r="RUL1" s="208"/>
      <c r="RUM1" s="208"/>
      <c r="RUN1" s="208"/>
      <c r="RUO1" s="208"/>
      <c r="RUP1" s="208"/>
      <c r="RUQ1" s="208"/>
      <c r="RUR1" s="208"/>
      <c r="RUS1" s="208"/>
      <c r="RUT1" s="208"/>
      <c r="RUU1" s="208"/>
      <c r="RUV1" s="208"/>
      <c r="RUW1" s="208"/>
      <c r="RUX1" s="208"/>
      <c r="RUY1" s="208"/>
      <c r="RUZ1" s="208"/>
      <c r="RVA1" s="208"/>
      <c r="RVB1" s="208"/>
      <c r="RVC1" s="208"/>
      <c r="RVD1" s="208"/>
      <c r="RVE1" s="208"/>
      <c r="RVF1" s="208"/>
      <c r="RVG1" s="208"/>
      <c r="RVH1" s="208"/>
      <c r="RVI1" s="208"/>
      <c r="RVJ1" s="208"/>
      <c r="RVK1" s="208"/>
      <c r="RVL1" s="208"/>
      <c r="RVM1" s="208"/>
      <c r="RVN1" s="208"/>
      <c r="RVO1" s="208"/>
      <c r="RVP1" s="208"/>
      <c r="RVQ1" s="208"/>
      <c r="RVR1" s="208"/>
      <c r="RVS1" s="208"/>
      <c r="RVT1" s="208"/>
      <c r="RVU1" s="208"/>
      <c r="RVV1" s="208"/>
      <c r="RVW1" s="208"/>
      <c r="RVX1" s="208"/>
      <c r="RVY1" s="208"/>
      <c r="RVZ1" s="208"/>
      <c r="RWA1" s="208"/>
      <c r="RWB1" s="208"/>
      <c r="RWC1" s="208"/>
      <c r="RWD1" s="208"/>
      <c r="RWE1" s="208"/>
      <c r="RWF1" s="208"/>
      <c r="RWG1" s="208"/>
      <c r="RWH1" s="208"/>
      <c r="RWI1" s="208"/>
      <c r="RWJ1" s="208"/>
      <c r="RWK1" s="208"/>
      <c r="RWL1" s="208"/>
      <c r="RWM1" s="208"/>
      <c r="RWN1" s="208"/>
      <c r="RWO1" s="208"/>
      <c r="RWP1" s="208"/>
      <c r="RWQ1" s="208"/>
      <c r="RWR1" s="208"/>
      <c r="RWS1" s="208"/>
      <c r="RWT1" s="208"/>
      <c r="RWU1" s="208"/>
      <c r="RWV1" s="208"/>
      <c r="RWW1" s="208"/>
      <c r="RWX1" s="208"/>
      <c r="RWY1" s="208"/>
      <c r="RWZ1" s="208"/>
      <c r="RXA1" s="208"/>
      <c r="RXB1" s="208"/>
      <c r="RXC1" s="208"/>
      <c r="RXD1" s="208"/>
      <c r="RXE1" s="208"/>
      <c r="RXF1" s="208"/>
      <c r="RXG1" s="208"/>
      <c r="RXH1" s="208"/>
      <c r="RXI1" s="208"/>
      <c r="RXJ1" s="208"/>
      <c r="RXK1" s="208"/>
      <c r="RXL1" s="208"/>
      <c r="RXM1" s="208"/>
      <c r="RXN1" s="208"/>
      <c r="RXO1" s="208"/>
      <c r="RXP1" s="208"/>
      <c r="RXQ1" s="208"/>
      <c r="RXR1" s="208"/>
      <c r="RXS1" s="208"/>
      <c r="RXT1" s="208"/>
      <c r="RXU1" s="208"/>
      <c r="RXV1" s="208"/>
      <c r="RXW1" s="208"/>
      <c r="RXX1" s="208"/>
      <c r="RXY1" s="208"/>
      <c r="RXZ1" s="208"/>
      <c r="RYA1" s="208"/>
      <c r="RYB1" s="208"/>
      <c r="RYC1" s="208"/>
      <c r="RYD1" s="208"/>
      <c r="RYE1" s="208"/>
      <c r="RYF1" s="208"/>
      <c r="RYG1" s="208"/>
      <c r="RYH1" s="208"/>
      <c r="RYI1" s="208"/>
      <c r="RYJ1" s="208"/>
      <c r="RYK1" s="208"/>
      <c r="RYL1" s="208"/>
      <c r="RYM1" s="208"/>
      <c r="RYN1" s="208"/>
      <c r="RYO1" s="208"/>
      <c r="RYP1" s="208"/>
      <c r="RYQ1" s="208"/>
      <c r="RYR1" s="208"/>
      <c r="RYS1" s="208"/>
      <c r="RYT1" s="208"/>
      <c r="RYU1" s="208"/>
      <c r="RYV1" s="208"/>
      <c r="RYW1" s="208"/>
      <c r="RYX1" s="208"/>
      <c r="RYY1" s="208"/>
      <c r="RYZ1" s="208"/>
      <c r="RZA1" s="208"/>
      <c r="RZB1" s="208"/>
      <c r="RZC1" s="208"/>
      <c r="RZD1" s="208"/>
      <c r="RZE1" s="208"/>
      <c r="RZF1" s="208"/>
      <c r="RZG1" s="208"/>
      <c r="RZH1" s="208"/>
      <c r="RZI1" s="208"/>
      <c r="RZJ1" s="208"/>
      <c r="RZK1" s="208"/>
      <c r="RZL1" s="208"/>
      <c r="RZM1" s="208"/>
      <c r="RZN1" s="208"/>
      <c r="RZO1" s="208"/>
      <c r="RZP1" s="208"/>
      <c r="RZQ1" s="208"/>
      <c r="RZR1" s="208"/>
      <c r="RZS1" s="208"/>
      <c r="RZT1" s="208"/>
      <c r="RZU1" s="208"/>
      <c r="RZV1" s="208"/>
      <c r="RZW1" s="208"/>
      <c r="RZX1" s="208"/>
      <c r="RZY1" s="208"/>
      <c r="RZZ1" s="208"/>
      <c r="SAA1" s="208"/>
      <c r="SAB1" s="208"/>
      <c r="SAC1" s="208"/>
      <c r="SAD1" s="208"/>
      <c r="SAE1" s="208"/>
      <c r="SAF1" s="208"/>
      <c r="SAG1" s="208"/>
      <c r="SAH1" s="208"/>
      <c r="SAI1" s="208"/>
      <c r="SAJ1" s="208"/>
      <c r="SAK1" s="208"/>
      <c r="SAL1" s="208"/>
      <c r="SAM1" s="208"/>
      <c r="SAN1" s="208"/>
      <c r="SAO1" s="208"/>
      <c r="SAP1" s="208"/>
      <c r="SAQ1" s="208"/>
      <c r="SAR1" s="208"/>
      <c r="SAS1" s="208"/>
      <c r="SAT1" s="208"/>
      <c r="SAU1" s="208"/>
      <c r="SAV1" s="208"/>
      <c r="SAW1" s="208"/>
      <c r="SAX1" s="208"/>
      <c r="SAY1" s="208"/>
      <c r="SAZ1" s="208"/>
      <c r="SBA1" s="208"/>
      <c r="SBB1" s="208"/>
      <c r="SBC1" s="208"/>
      <c r="SBD1" s="208"/>
      <c r="SBE1" s="208"/>
      <c r="SBF1" s="208"/>
      <c r="SBG1" s="208"/>
      <c r="SBH1" s="208"/>
      <c r="SBI1" s="208"/>
      <c r="SBJ1" s="208"/>
      <c r="SBK1" s="208"/>
      <c r="SBL1" s="208"/>
      <c r="SBM1" s="208"/>
      <c r="SBN1" s="208"/>
      <c r="SBO1" s="208"/>
      <c r="SBP1" s="208"/>
      <c r="SBQ1" s="208"/>
      <c r="SBR1" s="208"/>
      <c r="SBS1" s="208"/>
      <c r="SBT1" s="208"/>
      <c r="SBU1" s="208"/>
      <c r="SBV1" s="208"/>
      <c r="SBW1" s="208"/>
      <c r="SBX1" s="208"/>
      <c r="SBY1" s="208"/>
      <c r="SBZ1" s="208"/>
      <c r="SCA1" s="208"/>
      <c r="SCB1" s="208"/>
      <c r="SCC1" s="208"/>
      <c r="SCD1" s="208"/>
      <c r="SCE1" s="208"/>
      <c r="SCF1" s="208"/>
      <c r="SCG1" s="208"/>
      <c r="SCH1" s="208"/>
      <c r="SCI1" s="208"/>
      <c r="SCJ1" s="208"/>
      <c r="SCK1" s="208"/>
      <c r="SCL1" s="208"/>
      <c r="SCM1" s="208"/>
      <c r="SCN1" s="208"/>
      <c r="SCO1" s="208"/>
      <c r="SCP1" s="208"/>
      <c r="SCQ1" s="208"/>
      <c r="SCR1" s="208"/>
      <c r="SCS1" s="208"/>
      <c r="SCT1" s="208"/>
      <c r="SCU1" s="208"/>
      <c r="SCV1" s="208"/>
      <c r="SCW1" s="208"/>
      <c r="SCX1" s="208"/>
      <c r="SCY1" s="208"/>
      <c r="SCZ1" s="208"/>
      <c r="SDA1" s="208"/>
      <c r="SDB1" s="208"/>
      <c r="SDC1" s="208"/>
      <c r="SDD1" s="208"/>
      <c r="SDE1" s="208"/>
      <c r="SDF1" s="208"/>
      <c r="SDG1" s="208"/>
      <c r="SDH1" s="208"/>
      <c r="SDI1" s="208"/>
      <c r="SDJ1" s="208"/>
      <c r="SDK1" s="208"/>
      <c r="SDL1" s="208"/>
      <c r="SDM1" s="208"/>
      <c r="SDN1" s="208"/>
      <c r="SDO1" s="208"/>
      <c r="SDP1" s="208"/>
      <c r="SDQ1" s="208"/>
      <c r="SDR1" s="208"/>
      <c r="SDS1" s="208"/>
      <c r="SDT1" s="208"/>
      <c r="SDU1" s="208"/>
      <c r="SDV1" s="208"/>
      <c r="SDW1" s="208"/>
      <c r="SDX1" s="208"/>
      <c r="SDY1" s="208"/>
      <c r="SDZ1" s="208"/>
      <c r="SEA1" s="208"/>
      <c r="SEB1" s="208"/>
      <c r="SEC1" s="208"/>
      <c r="SED1" s="208"/>
      <c r="SEE1" s="208"/>
      <c r="SEF1" s="208"/>
      <c r="SEG1" s="208"/>
      <c r="SEH1" s="208"/>
      <c r="SEI1" s="208"/>
      <c r="SEJ1" s="208"/>
      <c r="SEK1" s="208"/>
      <c r="SEL1" s="208"/>
      <c r="SEM1" s="208"/>
      <c r="SEN1" s="208"/>
      <c r="SEO1" s="208"/>
      <c r="SEP1" s="208"/>
      <c r="SEQ1" s="208"/>
      <c r="SER1" s="208"/>
      <c r="SES1" s="208"/>
      <c r="SET1" s="208"/>
      <c r="SEU1" s="208"/>
      <c r="SEV1" s="208"/>
      <c r="SEW1" s="208"/>
      <c r="SEX1" s="208"/>
      <c r="SEY1" s="208"/>
      <c r="SEZ1" s="208"/>
      <c r="SFA1" s="208"/>
      <c r="SFB1" s="208"/>
      <c r="SFC1" s="208"/>
      <c r="SFD1" s="208"/>
      <c r="SFE1" s="208"/>
      <c r="SFF1" s="208"/>
      <c r="SFG1" s="208"/>
      <c r="SFH1" s="208"/>
      <c r="SFI1" s="208"/>
      <c r="SFJ1" s="208"/>
      <c r="SFK1" s="208"/>
      <c r="SFL1" s="208"/>
      <c r="SFM1" s="208"/>
      <c r="SFN1" s="208"/>
      <c r="SFO1" s="208"/>
      <c r="SFP1" s="208"/>
      <c r="SFQ1" s="208"/>
      <c r="SFR1" s="208"/>
      <c r="SFS1" s="208"/>
      <c r="SFT1" s="208"/>
      <c r="SFU1" s="208"/>
      <c r="SFV1" s="208"/>
      <c r="SFW1" s="208"/>
      <c r="SFX1" s="208"/>
      <c r="SFY1" s="208"/>
      <c r="SFZ1" s="208"/>
      <c r="SGA1" s="208"/>
      <c r="SGB1" s="208"/>
      <c r="SGC1" s="208"/>
      <c r="SGD1" s="208"/>
      <c r="SGE1" s="208"/>
      <c r="SGF1" s="208"/>
      <c r="SGG1" s="208"/>
      <c r="SGH1" s="208"/>
      <c r="SGI1" s="208"/>
      <c r="SGJ1" s="208"/>
      <c r="SGK1" s="208"/>
      <c r="SGL1" s="208"/>
      <c r="SGM1" s="208"/>
      <c r="SGN1" s="208"/>
      <c r="SGO1" s="208"/>
      <c r="SGP1" s="208"/>
      <c r="SGQ1" s="208"/>
      <c r="SGR1" s="208"/>
      <c r="SGS1" s="208"/>
      <c r="SGT1" s="208"/>
      <c r="SGU1" s="208"/>
      <c r="SGV1" s="208"/>
      <c r="SGW1" s="208"/>
      <c r="SGX1" s="208"/>
      <c r="SGY1" s="208"/>
      <c r="SGZ1" s="208"/>
      <c r="SHA1" s="208"/>
      <c r="SHB1" s="208"/>
      <c r="SHC1" s="208"/>
      <c r="SHD1" s="208"/>
      <c r="SHE1" s="208"/>
      <c r="SHF1" s="208"/>
      <c r="SHG1" s="208"/>
      <c r="SHH1" s="208"/>
      <c r="SHI1" s="208"/>
      <c r="SHJ1" s="208"/>
      <c r="SHK1" s="208"/>
      <c r="SHL1" s="208"/>
      <c r="SHM1" s="208"/>
      <c r="SHN1" s="208"/>
      <c r="SHO1" s="208"/>
      <c r="SHP1" s="208"/>
      <c r="SHQ1" s="208"/>
      <c r="SHR1" s="208"/>
      <c r="SHS1" s="208"/>
      <c r="SHT1" s="208"/>
      <c r="SHU1" s="208"/>
      <c r="SHV1" s="208"/>
      <c r="SHW1" s="208"/>
      <c r="SHX1" s="208"/>
      <c r="SHY1" s="208"/>
      <c r="SHZ1" s="208"/>
      <c r="SIA1" s="208"/>
      <c r="SIB1" s="208"/>
      <c r="SIC1" s="208"/>
      <c r="SID1" s="208"/>
      <c r="SIE1" s="208"/>
      <c r="SIF1" s="208"/>
      <c r="SIG1" s="208"/>
      <c r="SIH1" s="208"/>
      <c r="SII1" s="208"/>
      <c r="SIJ1" s="208"/>
      <c r="SIK1" s="208"/>
      <c r="SIL1" s="208"/>
      <c r="SIM1" s="208"/>
      <c r="SIN1" s="208"/>
      <c r="SIO1" s="208"/>
      <c r="SIP1" s="208"/>
      <c r="SIQ1" s="208"/>
      <c r="SIR1" s="208"/>
      <c r="SIS1" s="208"/>
      <c r="SIT1" s="208"/>
      <c r="SIU1" s="208"/>
      <c r="SIV1" s="208"/>
      <c r="SIW1" s="208"/>
      <c r="SIX1" s="208"/>
      <c r="SIY1" s="208"/>
      <c r="SIZ1" s="208"/>
      <c r="SJA1" s="208"/>
      <c r="SJB1" s="208"/>
      <c r="SJC1" s="208"/>
      <c r="SJD1" s="208"/>
      <c r="SJE1" s="208"/>
      <c r="SJF1" s="208"/>
      <c r="SJG1" s="208"/>
      <c r="SJH1" s="208"/>
      <c r="SJI1" s="208"/>
      <c r="SJJ1" s="208"/>
      <c r="SJK1" s="208"/>
      <c r="SJL1" s="208"/>
      <c r="SJM1" s="208"/>
      <c r="SJN1" s="208"/>
      <c r="SJO1" s="208"/>
      <c r="SJP1" s="208"/>
      <c r="SJQ1" s="208"/>
      <c r="SJR1" s="208"/>
      <c r="SJS1" s="208"/>
      <c r="SJT1" s="208"/>
      <c r="SJU1" s="208"/>
      <c r="SJV1" s="208"/>
      <c r="SJW1" s="208"/>
      <c r="SJX1" s="208"/>
      <c r="SJY1" s="208"/>
      <c r="SJZ1" s="208"/>
      <c r="SKA1" s="208"/>
      <c r="SKB1" s="208"/>
      <c r="SKC1" s="208"/>
      <c r="SKD1" s="208"/>
      <c r="SKE1" s="208"/>
      <c r="SKF1" s="208"/>
      <c r="SKG1" s="208"/>
      <c r="SKH1" s="208"/>
      <c r="SKI1" s="208"/>
      <c r="SKJ1" s="208"/>
      <c r="SKK1" s="208"/>
      <c r="SKL1" s="208"/>
      <c r="SKM1" s="208"/>
      <c r="SKN1" s="208"/>
      <c r="SKO1" s="208"/>
      <c r="SKP1" s="208"/>
      <c r="SKQ1" s="208"/>
      <c r="SKR1" s="208"/>
      <c r="SKS1" s="208"/>
      <c r="SKT1" s="208"/>
      <c r="SKU1" s="208"/>
      <c r="SKV1" s="208"/>
      <c r="SKW1" s="208"/>
      <c r="SKX1" s="208"/>
      <c r="SKY1" s="208"/>
      <c r="SKZ1" s="208"/>
      <c r="SLA1" s="208"/>
      <c r="SLB1" s="208"/>
      <c r="SLC1" s="208"/>
      <c r="SLD1" s="208"/>
      <c r="SLE1" s="208"/>
      <c r="SLF1" s="208"/>
      <c r="SLG1" s="208"/>
      <c r="SLH1" s="208"/>
      <c r="SLI1" s="208"/>
      <c r="SLJ1" s="208"/>
      <c r="SLK1" s="208"/>
      <c r="SLL1" s="208"/>
      <c r="SLM1" s="208"/>
      <c r="SLN1" s="208"/>
      <c r="SLO1" s="208"/>
      <c r="SLP1" s="208"/>
      <c r="SLQ1" s="208"/>
      <c r="SLR1" s="208"/>
      <c r="SLS1" s="208"/>
      <c r="SLT1" s="208"/>
      <c r="SLU1" s="208"/>
      <c r="SLV1" s="208"/>
      <c r="SLW1" s="208"/>
      <c r="SLX1" s="208"/>
      <c r="SLY1" s="208"/>
      <c r="SLZ1" s="208"/>
      <c r="SMA1" s="208"/>
      <c r="SMB1" s="208"/>
      <c r="SMC1" s="208"/>
      <c r="SMD1" s="208"/>
      <c r="SME1" s="208"/>
      <c r="SMF1" s="208"/>
      <c r="SMG1" s="208"/>
      <c r="SMH1" s="208"/>
      <c r="SMI1" s="208"/>
      <c r="SMJ1" s="208"/>
      <c r="SMK1" s="208"/>
      <c r="SML1" s="208"/>
      <c r="SMM1" s="208"/>
      <c r="SMN1" s="208"/>
      <c r="SMO1" s="208"/>
      <c r="SMP1" s="208"/>
      <c r="SMQ1" s="208"/>
      <c r="SMR1" s="208"/>
      <c r="SMS1" s="208"/>
      <c r="SMT1" s="208"/>
      <c r="SMU1" s="208"/>
      <c r="SMV1" s="208"/>
      <c r="SMW1" s="208"/>
      <c r="SMX1" s="208"/>
      <c r="SMY1" s="208"/>
      <c r="SMZ1" s="208"/>
      <c r="SNA1" s="208"/>
      <c r="SNB1" s="208"/>
      <c r="SNC1" s="208"/>
      <c r="SND1" s="208"/>
      <c r="SNE1" s="208"/>
      <c r="SNF1" s="208"/>
      <c r="SNG1" s="208"/>
      <c r="SNH1" s="208"/>
      <c r="SNI1" s="208"/>
      <c r="SNJ1" s="208"/>
      <c r="SNK1" s="208"/>
      <c r="SNL1" s="208"/>
      <c r="SNM1" s="208"/>
      <c r="SNN1" s="208"/>
      <c r="SNO1" s="208"/>
      <c r="SNP1" s="208"/>
      <c r="SNQ1" s="208"/>
      <c r="SNR1" s="208"/>
      <c r="SNS1" s="208"/>
      <c r="SNT1" s="208"/>
      <c r="SNU1" s="208"/>
      <c r="SNV1" s="208"/>
      <c r="SNW1" s="208"/>
      <c r="SNX1" s="208"/>
      <c r="SNY1" s="208"/>
      <c r="SNZ1" s="208"/>
      <c r="SOA1" s="208"/>
      <c r="SOB1" s="208"/>
      <c r="SOC1" s="208"/>
      <c r="SOD1" s="208"/>
      <c r="SOE1" s="208"/>
      <c r="SOF1" s="208"/>
      <c r="SOG1" s="208"/>
      <c r="SOH1" s="208"/>
      <c r="SOI1" s="208"/>
      <c r="SOJ1" s="208"/>
      <c r="SOK1" s="208"/>
      <c r="SOL1" s="208"/>
      <c r="SOM1" s="208"/>
      <c r="SON1" s="208"/>
      <c r="SOO1" s="208"/>
      <c r="SOP1" s="208"/>
      <c r="SOQ1" s="208"/>
      <c r="SOR1" s="208"/>
      <c r="SOS1" s="208"/>
      <c r="SOT1" s="208"/>
      <c r="SOU1" s="208"/>
      <c r="SOV1" s="208"/>
      <c r="SOW1" s="208"/>
      <c r="SOX1" s="208"/>
      <c r="SOY1" s="208"/>
      <c r="SOZ1" s="208"/>
      <c r="SPA1" s="208"/>
      <c r="SPB1" s="208"/>
      <c r="SPC1" s="208"/>
      <c r="SPD1" s="208"/>
      <c r="SPE1" s="208"/>
      <c r="SPF1" s="208"/>
      <c r="SPG1" s="208"/>
      <c r="SPH1" s="208"/>
      <c r="SPI1" s="208"/>
      <c r="SPJ1" s="208"/>
      <c r="SPK1" s="208"/>
      <c r="SPL1" s="208"/>
      <c r="SPM1" s="208"/>
      <c r="SPN1" s="208"/>
      <c r="SPO1" s="208"/>
      <c r="SPP1" s="208"/>
      <c r="SPQ1" s="208"/>
      <c r="SPR1" s="208"/>
      <c r="SPS1" s="208"/>
      <c r="SPT1" s="208"/>
      <c r="SPU1" s="208"/>
      <c r="SPV1" s="208"/>
      <c r="SPW1" s="208"/>
      <c r="SPX1" s="208"/>
      <c r="SPY1" s="208"/>
      <c r="SPZ1" s="208"/>
      <c r="SQA1" s="208"/>
      <c r="SQB1" s="208"/>
      <c r="SQC1" s="208"/>
      <c r="SQD1" s="208"/>
      <c r="SQE1" s="208"/>
      <c r="SQF1" s="208"/>
      <c r="SQG1" s="208"/>
      <c r="SQH1" s="208"/>
      <c r="SQI1" s="208"/>
      <c r="SQJ1" s="208"/>
      <c r="SQK1" s="208"/>
      <c r="SQL1" s="208"/>
      <c r="SQM1" s="208"/>
      <c r="SQN1" s="208"/>
      <c r="SQO1" s="208"/>
      <c r="SQP1" s="208"/>
      <c r="SQQ1" s="208"/>
      <c r="SQR1" s="208"/>
      <c r="SQS1" s="208"/>
      <c r="SQT1" s="208"/>
      <c r="SQU1" s="208"/>
      <c r="SQV1" s="208"/>
      <c r="SQW1" s="208"/>
      <c r="SQX1" s="208"/>
      <c r="SQY1" s="208"/>
      <c r="SQZ1" s="208"/>
      <c r="SRA1" s="208"/>
      <c r="SRB1" s="208"/>
      <c r="SRC1" s="208"/>
      <c r="SRD1" s="208"/>
      <c r="SRE1" s="208"/>
      <c r="SRF1" s="208"/>
      <c r="SRG1" s="208"/>
      <c r="SRH1" s="208"/>
      <c r="SRI1" s="208"/>
      <c r="SRJ1" s="208"/>
      <c r="SRK1" s="208"/>
      <c r="SRL1" s="208"/>
      <c r="SRM1" s="208"/>
      <c r="SRN1" s="208"/>
      <c r="SRO1" s="208"/>
      <c r="SRP1" s="208"/>
      <c r="SRQ1" s="208"/>
      <c r="SRR1" s="208"/>
      <c r="SRS1" s="208"/>
      <c r="SRT1" s="208"/>
      <c r="SRU1" s="208"/>
      <c r="SRV1" s="208"/>
      <c r="SRW1" s="208"/>
      <c r="SRX1" s="208"/>
      <c r="SRY1" s="208"/>
      <c r="SRZ1" s="208"/>
      <c r="SSA1" s="208"/>
      <c r="SSB1" s="208"/>
      <c r="SSC1" s="208"/>
      <c r="SSD1" s="208"/>
      <c r="SSE1" s="208"/>
      <c r="SSF1" s="208"/>
      <c r="SSG1" s="208"/>
      <c r="SSH1" s="208"/>
      <c r="SSI1" s="208"/>
      <c r="SSJ1" s="208"/>
      <c r="SSK1" s="208"/>
      <c r="SSL1" s="208"/>
      <c r="SSM1" s="208"/>
      <c r="SSN1" s="208"/>
      <c r="SSO1" s="208"/>
      <c r="SSP1" s="208"/>
      <c r="SSQ1" s="208"/>
      <c r="SSR1" s="208"/>
      <c r="SSS1" s="208"/>
      <c r="SST1" s="208"/>
      <c r="SSU1" s="208"/>
      <c r="SSV1" s="208"/>
      <c r="SSW1" s="208"/>
      <c r="SSX1" s="208"/>
      <c r="SSY1" s="208"/>
      <c r="SSZ1" s="208"/>
      <c r="STA1" s="208"/>
      <c r="STB1" s="208"/>
      <c r="STC1" s="208"/>
      <c r="STD1" s="208"/>
      <c r="STE1" s="208"/>
      <c r="STF1" s="208"/>
      <c r="STG1" s="208"/>
      <c r="STH1" s="208"/>
      <c r="STI1" s="208"/>
      <c r="STJ1" s="208"/>
      <c r="STK1" s="208"/>
      <c r="STL1" s="208"/>
      <c r="STM1" s="208"/>
      <c r="STN1" s="208"/>
      <c r="STO1" s="208"/>
      <c r="STP1" s="208"/>
      <c r="STQ1" s="208"/>
      <c r="STR1" s="208"/>
      <c r="STS1" s="208"/>
      <c r="STT1" s="208"/>
      <c r="STU1" s="208"/>
      <c r="STV1" s="208"/>
      <c r="STW1" s="208"/>
      <c r="STX1" s="208"/>
      <c r="STY1" s="208"/>
      <c r="STZ1" s="208"/>
      <c r="SUA1" s="208"/>
      <c r="SUB1" s="208"/>
      <c r="SUC1" s="208"/>
      <c r="SUD1" s="208"/>
      <c r="SUE1" s="208"/>
      <c r="SUF1" s="208"/>
      <c r="SUG1" s="208"/>
      <c r="SUH1" s="208"/>
      <c r="SUI1" s="208"/>
      <c r="SUJ1" s="208"/>
      <c r="SUK1" s="208"/>
      <c r="SUL1" s="208"/>
      <c r="SUM1" s="208"/>
      <c r="SUN1" s="208"/>
      <c r="SUO1" s="208"/>
      <c r="SUP1" s="208"/>
      <c r="SUQ1" s="208"/>
      <c r="SUR1" s="208"/>
      <c r="SUS1" s="208"/>
      <c r="SUT1" s="208"/>
      <c r="SUU1" s="208"/>
      <c r="SUV1" s="208"/>
      <c r="SUW1" s="208"/>
      <c r="SUX1" s="208"/>
      <c r="SUY1" s="208"/>
      <c r="SUZ1" s="208"/>
      <c r="SVA1" s="208"/>
      <c r="SVB1" s="208"/>
      <c r="SVC1" s="208"/>
      <c r="SVD1" s="208"/>
      <c r="SVE1" s="208"/>
      <c r="SVF1" s="208"/>
      <c r="SVG1" s="208"/>
      <c r="SVH1" s="208"/>
      <c r="SVI1" s="208"/>
      <c r="SVJ1" s="208"/>
      <c r="SVK1" s="208"/>
      <c r="SVL1" s="208"/>
      <c r="SVM1" s="208"/>
      <c r="SVN1" s="208"/>
      <c r="SVO1" s="208"/>
      <c r="SVP1" s="208"/>
      <c r="SVQ1" s="208"/>
      <c r="SVR1" s="208"/>
      <c r="SVS1" s="208"/>
      <c r="SVT1" s="208"/>
      <c r="SVU1" s="208"/>
      <c r="SVV1" s="208"/>
      <c r="SVW1" s="208"/>
      <c r="SVX1" s="208"/>
      <c r="SVY1" s="208"/>
      <c r="SVZ1" s="208"/>
      <c r="SWA1" s="208"/>
      <c r="SWB1" s="208"/>
      <c r="SWC1" s="208"/>
      <c r="SWD1" s="208"/>
      <c r="SWE1" s="208"/>
      <c r="SWF1" s="208"/>
      <c r="SWG1" s="208"/>
      <c r="SWH1" s="208"/>
      <c r="SWI1" s="208"/>
      <c r="SWJ1" s="208"/>
      <c r="SWK1" s="208"/>
      <c r="SWL1" s="208"/>
      <c r="SWM1" s="208"/>
      <c r="SWN1" s="208"/>
      <c r="SWO1" s="208"/>
      <c r="SWP1" s="208"/>
      <c r="SWQ1" s="208"/>
      <c r="SWR1" s="208"/>
      <c r="SWS1" s="208"/>
      <c r="SWT1" s="208"/>
      <c r="SWU1" s="208"/>
      <c r="SWV1" s="208"/>
      <c r="SWW1" s="208"/>
      <c r="SWX1" s="208"/>
      <c r="SWY1" s="208"/>
      <c r="SWZ1" s="208"/>
      <c r="SXA1" s="208"/>
      <c r="SXB1" s="208"/>
      <c r="SXC1" s="208"/>
      <c r="SXD1" s="208"/>
      <c r="SXE1" s="208"/>
      <c r="SXF1" s="208"/>
      <c r="SXG1" s="208"/>
      <c r="SXH1" s="208"/>
      <c r="SXI1" s="208"/>
      <c r="SXJ1" s="208"/>
      <c r="SXK1" s="208"/>
      <c r="SXL1" s="208"/>
      <c r="SXM1" s="208"/>
      <c r="SXN1" s="208"/>
      <c r="SXO1" s="208"/>
      <c r="SXP1" s="208"/>
      <c r="SXQ1" s="208"/>
      <c r="SXR1" s="208"/>
      <c r="SXS1" s="208"/>
      <c r="SXT1" s="208"/>
      <c r="SXU1" s="208"/>
      <c r="SXV1" s="208"/>
      <c r="SXW1" s="208"/>
      <c r="SXX1" s="208"/>
      <c r="SXY1" s="208"/>
      <c r="SXZ1" s="208"/>
      <c r="SYA1" s="208"/>
      <c r="SYB1" s="208"/>
      <c r="SYC1" s="208"/>
      <c r="SYD1" s="208"/>
      <c r="SYE1" s="208"/>
      <c r="SYF1" s="208"/>
      <c r="SYG1" s="208"/>
      <c r="SYH1" s="208"/>
      <c r="SYI1" s="208"/>
      <c r="SYJ1" s="208"/>
      <c r="SYK1" s="208"/>
      <c r="SYL1" s="208"/>
      <c r="SYM1" s="208"/>
      <c r="SYN1" s="208"/>
      <c r="SYO1" s="208"/>
      <c r="SYP1" s="208"/>
      <c r="SYQ1" s="208"/>
      <c r="SYR1" s="208"/>
      <c r="SYS1" s="208"/>
      <c r="SYT1" s="208"/>
      <c r="SYU1" s="208"/>
      <c r="SYV1" s="208"/>
      <c r="SYW1" s="208"/>
      <c r="SYX1" s="208"/>
      <c r="SYY1" s="208"/>
      <c r="SYZ1" s="208"/>
      <c r="SZA1" s="208"/>
      <c r="SZB1" s="208"/>
      <c r="SZC1" s="208"/>
      <c r="SZD1" s="208"/>
      <c r="SZE1" s="208"/>
      <c r="SZF1" s="208"/>
      <c r="SZG1" s="208"/>
      <c r="SZH1" s="208"/>
      <c r="SZI1" s="208"/>
      <c r="SZJ1" s="208"/>
      <c r="SZK1" s="208"/>
      <c r="SZL1" s="208"/>
      <c r="SZM1" s="208"/>
      <c r="SZN1" s="208"/>
      <c r="SZO1" s="208"/>
      <c r="SZP1" s="208"/>
      <c r="SZQ1" s="208"/>
      <c r="SZR1" s="208"/>
      <c r="SZS1" s="208"/>
      <c r="SZT1" s="208"/>
      <c r="SZU1" s="208"/>
      <c r="SZV1" s="208"/>
      <c r="SZW1" s="208"/>
      <c r="SZX1" s="208"/>
      <c r="SZY1" s="208"/>
      <c r="SZZ1" s="208"/>
      <c r="TAA1" s="208"/>
      <c r="TAB1" s="208"/>
      <c r="TAC1" s="208"/>
      <c r="TAD1" s="208"/>
      <c r="TAE1" s="208"/>
      <c r="TAF1" s="208"/>
      <c r="TAG1" s="208"/>
      <c r="TAH1" s="208"/>
      <c r="TAI1" s="208"/>
      <c r="TAJ1" s="208"/>
      <c r="TAK1" s="208"/>
      <c r="TAL1" s="208"/>
      <c r="TAM1" s="208"/>
      <c r="TAN1" s="208"/>
      <c r="TAO1" s="208"/>
      <c r="TAP1" s="208"/>
      <c r="TAQ1" s="208"/>
      <c r="TAR1" s="208"/>
      <c r="TAS1" s="208"/>
      <c r="TAT1" s="208"/>
      <c r="TAU1" s="208"/>
      <c r="TAV1" s="208"/>
      <c r="TAW1" s="208"/>
      <c r="TAX1" s="208"/>
      <c r="TAY1" s="208"/>
      <c r="TAZ1" s="208"/>
      <c r="TBA1" s="208"/>
      <c r="TBB1" s="208"/>
      <c r="TBC1" s="208"/>
      <c r="TBD1" s="208"/>
      <c r="TBE1" s="208"/>
      <c r="TBF1" s="208"/>
      <c r="TBG1" s="208"/>
      <c r="TBH1" s="208"/>
      <c r="TBI1" s="208"/>
      <c r="TBJ1" s="208"/>
      <c r="TBK1" s="208"/>
      <c r="TBL1" s="208"/>
      <c r="TBM1" s="208"/>
      <c r="TBN1" s="208"/>
      <c r="TBO1" s="208"/>
      <c r="TBP1" s="208"/>
      <c r="TBQ1" s="208"/>
      <c r="TBR1" s="208"/>
      <c r="TBS1" s="208"/>
      <c r="TBT1" s="208"/>
      <c r="TBU1" s="208"/>
      <c r="TBV1" s="208"/>
      <c r="TBW1" s="208"/>
      <c r="TBX1" s="208"/>
      <c r="TBY1" s="208"/>
      <c r="TBZ1" s="208"/>
      <c r="TCA1" s="208"/>
      <c r="TCB1" s="208"/>
      <c r="TCC1" s="208"/>
      <c r="TCD1" s="208"/>
      <c r="TCE1" s="208"/>
      <c r="TCF1" s="208"/>
      <c r="TCG1" s="208"/>
      <c r="TCH1" s="208"/>
      <c r="TCI1" s="208"/>
      <c r="TCJ1" s="208"/>
      <c r="TCK1" s="208"/>
      <c r="TCL1" s="208"/>
      <c r="TCM1" s="208"/>
      <c r="TCN1" s="208"/>
      <c r="TCO1" s="208"/>
      <c r="TCP1" s="208"/>
      <c r="TCQ1" s="208"/>
      <c r="TCR1" s="208"/>
      <c r="TCS1" s="208"/>
      <c r="TCT1" s="208"/>
      <c r="TCU1" s="208"/>
      <c r="TCV1" s="208"/>
      <c r="TCW1" s="208"/>
      <c r="TCX1" s="208"/>
      <c r="TCY1" s="208"/>
      <c r="TCZ1" s="208"/>
      <c r="TDA1" s="208"/>
      <c r="TDB1" s="208"/>
      <c r="TDC1" s="208"/>
      <c r="TDD1" s="208"/>
      <c r="TDE1" s="208"/>
      <c r="TDF1" s="208"/>
      <c r="TDG1" s="208"/>
      <c r="TDH1" s="208"/>
      <c r="TDI1" s="208"/>
      <c r="TDJ1" s="208"/>
      <c r="TDK1" s="208"/>
      <c r="TDL1" s="208"/>
      <c r="TDM1" s="208"/>
      <c r="TDN1" s="208"/>
      <c r="TDO1" s="208"/>
      <c r="TDP1" s="208"/>
      <c r="TDQ1" s="208"/>
      <c r="TDR1" s="208"/>
      <c r="TDS1" s="208"/>
      <c r="TDT1" s="208"/>
      <c r="TDU1" s="208"/>
      <c r="TDV1" s="208"/>
      <c r="TDW1" s="208"/>
      <c r="TDX1" s="208"/>
      <c r="TDY1" s="208"/>
      <c r="TDZ1" s="208"/>
      <c r="TEA1" s="208"/>
      <c r="TEB1" s="208"/>
      <c r="TEC1" s="208"/>
      <c r="TED1" s="208"/>
      <c r="TEE1" s="208"/>
      <c r="TEF1" s="208"/>
      <c r="TEG1" s="208"/>
      <c r="TEH1" s="208"/>
      <c r="TEI1" s="208"/>
      <c r="TEJ1" s="208"/>
      <c r="TEK1" s="208"/>
      <c r="TEL1" s="208"/>
      <c r="TEM1" s="208"/>
      <c r="TEN1" s="208"/>
      <c r="TEO1" s="208"/>
      <c r="TEP1" s="208"/>
      <c r="TEQ1" s="208"/>
      <c r="TER1" s="208"/>
      <c r="TES1" s="208"/>
      <c r="TET1" s="208"/>
      <c r="TEU1" s="208"/>
      <c r="TEV1" s="208"/>
      <c r="TEW1" s="208"/>
      <c r="TEX1" s="208"/>
      <c r="TEY1" s="208"/>
      <c r="TEZ1" s="208"/>
      <c r="TFA1" s="208"/>
      <c r="TFB1" s="208"/>
      <c r="TFC1" s="208"/>
      <c r="TFD1" s="208"/>
      <c r="TFE1" s="208"/>
      <c r="TFF1" s="208"/>
      <c r="TFG1" s="208"/>
      <c r="TFH1" s="208"/>
      <c r="TFI1" s="208"/>
      <c r="TFJ1" s="208"/>
      <c r="TFK1" s="208"/>
      <c r="TFL1" s="208"/>
      <c r="TFM1" s="208"/>
      <c r="TFN1" s="208"/>
      <c r="TFO1" s="208"/>
      <c r="TFP1" s="208"/>
      <c r="TFQ1" s="208"/>
      <c r="TFR1" s="208"/>
      <c r="TFS1" s="208"/>
      <c r="TFT1" s="208"/>
      <c r="TFU1" s="208"/>
      <c r="TFV1" s="208"/>
      <c r="TFW1" s="208"/>
      <c r="TFX1" s="208"/>
      <c r="TFY1" s="208"/>
      <c r="TFZ1" s="208"/>
      <c r="TGA1" s="208"/>
      <c r="TGB1" s="208"/>
      <c r="TGC1" s="208"/>
      <c r="TGD1" s="208"/>
      <c r="TGE1" s="208"/>
      <c r="TGF1" s="208"/>
      <c r="TGG1" s="208"/>
      <c r="TGH1" s="208"/>
      <c r="TGI1" s="208"/>
      <c r="TGJ1" s="208"/>
      <c r="TGK1" s="208"/>
      <c r="TGL1" s="208"/>
      <c r="TGM1" s="208"/>
      <c r="TGN1" s="208"/>
      <c r="TGO1" s="208"/>
      <c r="TGP1" s="208"/>
      <c r="TGQ1" s="208"/>
      <c r="TGR1" s="208"/>
      <c r="TGS1" s="208"/>
      <c r="TGT1" s="208"/>
      <c r="TGU1" s="208"/>
      <c r="TGV1" s="208"/>
      <c r="TGW1" s="208"/>
      <c r="TGX1" s="208"/>
      <c r="TGY1" s="208"/>
      <c r="TGZ1" s="208"/>
      <c r="THA1" s="208"/>
      <c r="THB1" s="208"/>
      <c r="THC1" s="208"/>
      <c r="THD1" s="208"/>
      <c r="THE1" s="208"/>
      <c r="THF1" s="208"/>
      <c r="THG1" s="208"/>
      <c r="THH1" s="208"/>
      <c r="THI1" s="208"/>
      <c r="THJ1" s="208"/>
      <c r="THK1" s="208"/>
      <c r="THL1" s="208"/>
      <c r="THM1" s="208"/>
      <c r="THN1" s="208"/>
      <c r="THO1" s="208"/>
      <c r="THP1" s="208"/>
      <c r="THQ1" s="208"/>
      <c r="THR1" s="208"/>
      <c r="THS1" s="208"/>
      <c r="THT1" s="208"/>
      <c r="THU1" s="208"/>
      <c r="THV1" s="208"/>
      <c r="THW1" s="208"/>
      <c r="THX1" s="208"/>
      <c r="THY1" s="208"/>
      <c r="THZ1" s="208"/>
      <c r="TIA1" s="208"/>
      <c r="TIB1" s="208"/>
      <c r="TIC1" s="208"/>
      <c r="TID1" s="208"/>
      <c r="TIE1" s="208"/>
      <c r="TIF1" s="208"/>
      <c r="TIG1" s="208"/>
      <c r="TIH1" s="208"/>
      <c r="TII1" s="208"/>
      <c r="TIJ1" s="208"/>
      <c r="TIK1" s="208"/>
      <c r="TIL1" s="208"/>
      <c r="TIM1" s="208"/>
      <c r="TIN1" s="208"/>
      <c r="TIO1" s="208"/>
      <c r="TIP1" s="208"/>
      <c r="TIQ1" s="208"/>
      <c r="TIR1" s="208"/>
      <c r="TIS1" s="208"/>
      <c r="TIT1" s="208"/>
      <c r="TIU1" s="208"/>
      <c r="TIV1" s="208"/>
      <c r="TIW1" s="208"/>
      <c r="TIX1" s="208"/>
      <c r="TIY1" s="208"/>
      <c r="TIZ1" s="208"/>
      <c r="TJA1" s="208"/>
      <c r="TJB1" s="208"/>
      <c r="TJC1" s="208"/>
      <c r="TJD1" s="208"/>
      <c r="TJE1" s="208"/>
      <c r="TJF1" s="208"/>
      <c r="TJG1" s="208"/>
      <c r="TJH1" s="208"/>
      <c r="TJI1" s="208"/>
      <c r="TJJ1" s="208"/>
      <c r="TJK1" s="208"/>
      <c r="TJL1" s="208"/>
      <c r="TJM1" s="208"/>
      <c r="TJN1" s="208"/>
      <c r="TJO1" s="208"/>
      <c r="TJP1" s="208"/>
      <c r="TJQ1" s="208"/>
      <c r="TJR1" s="208"/>
      <c r="TJS1" s="208"/>
      <c r="TJT1" s="208"/>
      <c r="TJU1" s="208"/>
      <c r="TJV1" s="208"/>
      <c r="TJW1" s="208"/>
      <c r="TJX1" s="208"/>
      <c r="TJY1" s="208"/>
      <c r="TJZ1" s="208"/>
      <c r="TKA1" s="208"/>
      <c r="TKB1" s="208"/>
      <c r="TKC1" s="208"/>
      <c r="TKD1" s="208"/>
      <c r="TKE1" s="208"/>
      <c r="TKF1" s="208"/>
      <c r="TKG1" s="208"/>
      <c r="TKH1" s="208"/>
      <c r="TKI1" s="208"/>
      <c r="TKJ1" s="208"/>
      <c r="TKK1" s="208"/>
      <c r="TKL1" s="208"/>
      <c r="TKM1" s="208"/>
      <c r="TKN1" s="208"/>
      <c r="TKO1" s="208"/>
      <c r="TKP1" s="208"/>
      <c r="TKQ1" s="208"/>
      <c r="TKR1" s="208"/>
      <c r="TKS1" s="208"/>
      <c r="TKT1" s="208"/>
      <c r="TKU1" s="208"/>
      <c r="TKV1" s="208"/>
      <c r="TKW1" s="208"/>
      <c r="TKX1" s="208"/>
      <c r="TKY1" s="208"/>
      <c r="TKZ1" s="208"/>
      <c r="TLA1" s="208"/>
      <c r="TLB1" s="208"/>
      <c r="TLC1" s="208"/>
      <c r="TLD1" s="208"/>
      <c r="TLE1" s="208"/>
      <c r="TLF1" s="208"/>
      <c r="TLG1" s="208"/>
      <c r="TLH1" s="208"/>
      <c r="TLI1" s="208"/>
      <c r="TLJ1" s="208"/>
      <c r="TLK1" s="208"/>
      <c r="TLL1" s="208"/>
      <c r="TLM1" s="208"/>
      <c r="TLN1" s="208"/>
      <c r="TLO1" s="208"/>
      <c r="TLP1" s="208"/>
      <c r="TLQ1" s="208"/>
      <c r="TLR1" s="208"/>
      <c r="TLS1" s="208"/>
      <c r="TLT1" s="208"/>
      <c r="TLU1" s="208"/>
      <c r="TLV1" s="208"/>
      <c r="TLW1" s="208"/>
      <c r="TLX1" s="208"/>
      <c r="TLY1" s="208"/>
      <c r="TLZ1" s="208"/>
      <c r="TMA1" s="208"/>
      <c r="TMB1" s="208"/>
      <c r="TMC1" s="208"/>
      <c r="TMD1" s="208"/>
      <c r="TME1" s="208"/>
      <c r="TMF1" s="208"/>
      <c r="TMG1" s="208"/>
      <c r="TMH1" s="208"/>
      <c r="TMI1" s="208"/>
      <c r="TMJ1" s="208"/>
      <c r="TMK1" s="208"/>
      <c r="TML1" s="208"/>
      <c r="TMM1" s="208"/>
      <c r="TMN1" s="208"/>
      <c r="TMO1" s="208"/>
      <c r="TMP1" s="208"/>
      <c r="TMQ1" s="208"/>
      <c r="TMR1" s="208"/>
      <c r="TMS1" s="208"/>
      <c r="TMT1" s="208"/>
      <c r="TMU1" s="208"/>
      <c r="TMV1" s="208"/>
      <c r="TMW1" s="208"/>
      <c r="TMX1" s="208"/>
      <c r="TMY1" s="208"/>
      <c r="TMZ1" s="208"/>
      <c r="TNA1" s="208"/>
      <c r="TNB1" s="208"/>
      <c r="TNC1" s="208"/>
      <c r="TND1" s="208"/>
      <c r="TNE1" s="208"/>
      <c r="TNF1" s="208"/>
      <c r="TNG1" s="208"/>
      <c r="TNH1" s="208"/>
      <c r="TNI1" s="208"/>
      <c r="TNJ1" s="208"/>
      <c r="TNK1" s="208"/>
      <c r="TNL1" s="208"/>
      <c r="TNM1" s="208"/>
      <c r="TNN1" s="208"/>
      <c r="TNO1" s="208"/>
      <c r="TNP1" s="208"/>
      <c r="TNQ1" s="208"/>
      <c r="TNR1" s="208"/>
      <c r="TNS1" s="208"/>
      <c r="TNT1" s="208"/>
      <c r="TNU1" s="208"/>
      <c r="TNV1" s="208"/>
      <c r="TNW1" s="208"/>
      <c r="TNX1" s="208"/>
      <c r="TNY1" s="208"/>
      <c r="TNZ1" s="208"/>
      <c r="TOA1" s="208"/>
      <c r="TOB1" s="208"/>
      <c r="TOC1" s="208"/>
      <c r="TOD1" s="208"/>
      <c r="TOE1" s="208"/>
      <c r="TOF1" s="208"/>
      <c r="TOG1" s="208"/>
      <c r="TOH1" s="208"/>
      <c r="TOI1" s="208"/>
      <c r="TOJ1" s="208"/>
      <c r="TOK1" s="208"/>
      <c r="TOL1" s="208"/>
      <c r="TOM1" s="208"/>
      <c r="TON1" s="208"/>
      <c r="TOO1" s="208"/>
      <c r="TOP1" s="208"/>
      <c r="TOQ1" s="208"/>
      <c r="TOR1" s="208"/>
      <c r="TOS1" s="208"/>
      <c r="TOT1" s="208"/>
      <c r="TOU1" s="208"/>
      <c r="TOV1" s="208"/>
      <c r="TOW1" s="208"/>
      <c r="TOX1" s="208"/>
      <c r="TOY1" s="208"/>
      <c r="TOZ1" s="208"/>
      <c r="TPA1" s="208"/>
      <c r="TPB1" s="208"/>
      <c r="TPC1" s="208"/>
      <c r="TPD1" s="208"/>
      <c r="TPE1" s="208"/>
      <c r="TPF1" s="208"/>
      <c r="TPG1" s="208"/>
      <c r="TPH1" s="208"/>
      <c r="TPI1" s="208"/>
      <c r="TPJ1" s="208"/>
      <c r="TPK1" s="208"/>
      <c r="TPL1" s="208"/>
      <c r="TPM1" s="208"/>
      <c r="TPN1" s="208"/>
      <c r="TPO1" s="208"/>
      <c r="TPP1" s="208"/>
      <c r="TPQ1" s="208"/>
      <c r="TPR1" s="208"/>
      <c r="TPS1" s="208"/>
      <c r="TPT1" s="208"/>
      <c r="TPU1" s="208"/>
      <c r="TPV1" s="208"/>
      <c r="TPW1" s="208"/>
      <c r="TPX1" s="208"/>
      <c r="TPY1" s="208"/>
      <c r="TPZ1" s="208"/>
      <c r="TQA1" s="208"/>
      <c r="TQB1" s="208"/>
      <c r="TQC1" s="208"/>
      <c r="TQD1" s="208"/>
      <c r="TQE1" s="208"/>
      <c r="TQF1" s="208"/>
      <c r="TQG1" s="208"/>
      <c r="TQH1" s="208"/>
      <c r="TQI1" s="208"/>
      <c r="TQJ1" s="208"/>
      <c r="TQK1" s="208"/>
      <c r="TQL1" s="208"/>
      <c r="TQM1" s="208"/>
      <c r="TQN1" s="208"/>
      <c r="TQO1" s="208"/>
      <c r="TQP1" s="208"/>
      <c r="TQQ1" s="208"/>
      <c r="TQR1" s="208"/>
      <c r="TQS1" s="208"/>
      <c r="TQT1" s="208"/>
      <c r="TQU1" s="208"/>
      <c r="TQV1" s="208"/>
      <c r="TQW1" s="208"/>
      <c r="TQX1" s="208"/>
      <c r="TQY1" s="208"/>
      <c r="TQZ1" s="208"/>
      <c r="TRA1" s="208"/>
      <c r="TRB1" s="208"/>
      <c r="TRC1" s="208"/>
      <c r="TRD1" s="208"/>
      <c r="TRE1" s="208"/>
      <c r="TRF1" s="208"/>
      <c r="TRG1" s="208"/>
      <c r="TRH1" s="208"/>
      <c r="TRI1" s="208"/>
      <c r="TRJ1" s="208"/>
      <c r="TRK1" s="208"/>
      <c r="TRL1" s="208"/>
      <c r="TRM1" s="208"/>
      <c r="TRN1" s="208"/>
      <c r="TRO1" s="208"/>
      <c r="TRP1" s="208"/>
      <c r="TRQ1" s="208"/>
      <c r="TRR1" s="208"/>
      <c r="TRS1" s="208"/>
      <c r="TRT1" s="208"/>
      <c r="TRU1" s="208"/>
      <c r="TRV1" s="208"/>
      <c r="TRW1" s="208"/>
      <c r="TRX1" s="208"/>
      <c r="TRY1" s="208"/>
      <c r="TRZ1" s="208"/>
      <c r="TSA1" s="208"/>
      <c r="TSB1" s="208"/>
      <c r="TSC1" s="208"/>
      <c r="TSD1" s="208"/>
      <c r="TSE1" s="208"/>
      <c r="TSF1" s="208"/>
      <c r="TSG1" s="208"/>
      <c r="TSH1" s="208"/>
      <c r="TSI1" s="208"/>
      <c r="TSJ1" s="208"/>
      <c r="TSK1" s="208"/>
      <c r="TSL1" s="208"/>
      <c r="TSM1" s="208"/>
      <c r="TSN1" s="208"/>
      <c r="TSO1" s="208"/>
      <c r="TSP1" s="208"/>
      <c r="TSQ1" s="208"/>
      <c r="TSR1" s="208"/>
      <c r="TSS1" s="208"/>
      <c r="TST1" s="208"/>
      <c r="TSU1" s="208"/>
      <c r="TSV1" s="208"/>
      <c r="TSW1" s="208"/>
      <c r="TSX1" s="208"/>
      <c r="TSY1" s="208"/>
      <c r="TSZ1" s="208"/>
      <c r="TTA1" s="208"/>
      <c r="TTB1" s="208"/>
      <c r="TTC1" s="208"/>
      <c r="TTD1" s="208"/>
      <c r="TTE1" s="208"/>
      <c r="TTF1" s="208"/>
      <c r="TTG1" s="208"/>
      <c r="TTH1" s="208"/>
      <c r="TTI1" s="208"/>
      <c r="TTJ1" s="208"/>
      <c r="TTK1" s="208"/>
      <c r="TTL1" s="208"/>
      <c r="TTM1" s="208"/>
      <c r="TTN1" s="208"/>
      <c r="TTO1" s="208"/>
      <c r="TTP1" s="208"/>
      <c r="TTQ1" s="208"/>
      <c r="TTR1" s="208"/>
      <c r="TTS1" s="208"/>
      <c r="TTT1" s="208"/>
      <c r="TTU1" s="208"/>
      <c r="TTV1" s="208"/>
      <c r="TTW1" s="208"/>
      <c r="TTX1" s="208"/>
      <c r="TTY1" s="208"/>
      <c r="TTZ1" s="208"/>
      <c r="TUA1" s="208"/>
      <c r="TUB1" s="208"/>
      <c r="TUC1" s="208"/>
      <c r="TUD1" s="208"/>
      <c r="TUE1" s="208"/>
      <c r="TUF1" s="208"/>
      <c r="TUG1" s="208"/>
      <c r="TUH1" s="208"/>
      <c r="TUI1" s="208"/>
      <c r="TUJ1" s="208"/>
      <c r="TUK1" s="208"/>
      <c r="TUL1" s="208"/>
      <c r="TUM1" s="208"/>
      <c r="TUN1" s="208"/>
      <c r="TUO1" s="208"/>
      <c r="TUP1" s="208"/>
      <c r="TUQ1" s="208"/>
      <c r="TUR1" s="208"/>
      <c r="TUS1" s="208"/>
      <c r="TUT1" s="208"/>
      <c r="TUU1" s="208"/>
      <c r="TUV1" s="208"/>
      <c r="TUW1" s="208"/>
      <c r="TUX1" s="208"/>
      <c r="TUY1" s="208"/>
      <c r="TUZ1" s="208"/>
      <c r="TVA1" s="208"/>
      <c r="TVB1" s="208"/>
      <c r="TVC1" s="208"/>
      <c r="TVD1" s="208"/>
      <c r="TVE1" s="208"/>
      <c r="TVF1" s="208"/>
      <c r="TVG1" s="208"/>
      <c r="TVH1" s="208"/>
      <c r="TVI1" s="208"/>
      <c r="TVJ1" s="208"/>
      <c r="TVK1" s="208"/>
      <c r="TVL1" s="208"/>
      <c r="TVM1" s="208"/>
      <c r="TVN1" s="208"/>
      <c r="TVO1" s="208"/>
      <c r="TVP1" s="208"/>
      <c r="TVQ1" s="208"/>
      <c r="TVR1" s="208"/>
      <c r="TVS1" s="208"/>
      <c r="TVT1" s="208"/>
      <c r="TVU1" s="208"/>
      <c r="TVV1" s="208"/>
      <c r="TVW1" s="208"/>
      <c r="TVX1" s="208"/>
      <c r="TVY1" s="208"/>
      <c r="TVZ1" s="208"/>
      <c r="TWA1" s="208"/>
      <c r="TWB1" s="208"/>
      <c r="TWC1" s="208"/>
      <c r="TWD1" s="208"/>
      <c r="TWE1" s="208"/>
      <c r="TWF1" s="208"/>
      <c r="TWG1" s="208"/>
      <c r="TWH1" s="208"/>
      <c r="TWI1" s="208"/>
      <c r="TWJ1" s="208"/>
      <c r="TWK1" s="208"/>
      <c r="TWL1" s="208"/>
      <c r="TWM1" s="208"/>
      <c r="TWN1" s="208"/>
      <c r="TWO1" s="208"/>
      <c r="TWP1" s="208"/>
      <c r="TWQ1" s="208"/>
      <c r="TWR1" s="208"/>
      <c r="TWS1" s="208"/>
      <c r="TWT1" s="208"/>
      <c r="TWU1" s="208"/>
      <c r="TWV1" s="208"/>
      <c r="TWW1" s="208"/>
      <c r="TWX1" s="208"/>
      <c r="TWY1" s="208"/>
      <c r="TWZ1" s="208"/>
      <c r="TXA1" s="208"/>
      <c r="TXB1" s="208"/>
      <c r="TXC1" s="208"/>
      <c r="TXD1" s="208"/>
      <c r="TXE1" s="208"/>
      <c r="TXF1" s="208"/>
      <c r="TXG1" s="208"/>
      <c r="TXH1" s="208"/>
      <c r="TXI1" s="208"/>
      <c r="TXJ1" s="208"/>
      <c r="TXK1" s="208"/>
      <c r="TXL1" s="208"/>
      <c r="TXM1" s="208"/>
      <c r="TXN1" s="208"/>
      <c r="TXO1" s="208"/>
      <c r="TXP1" s="208"/>
      <c r="TXQ1" s="208"/>
      <c r="TXR1" s="208"/>
      <c r="TXS1" s="208"/>
      <c r="TXT1" s="208"/>
      <c r="TXU1" s="208"/>
      <c r="TXV1" s="208"/>
      <c r="TXW1" s="208"/>
      <c r="TXX1" s="208"/>
      <c r="TXY1" s="208"/>
      <c r="TXZ1" s="208"/>
      <c r="TYA1" s="208"/>
      <c r="TYB1" s="208"/>
      <c r="TYC1" s="208"/>
      <c r="TYD1" s="208"/>
      <c r="TYE1" s="208"/>
      <c r="TYF1" s="208"/>
      <c r="TYG1" s="208"/>
      <c r="TYH1" s="208"/>
      <c r="TYI1" s="208"/>
      <c r="TYJ1" s="208"/>
      <c r="TYK1" s="208"/>
      <c r="TYL1" s="208"/>
      <c r="TYM1" s="208"/>
      <c r="TYN1" s="208"/>
      <c r="TYO1" s="208"/>
      <c r="TYP1" s="208"/>
      <c r="TYQ1" s="208"/>
      <c r="TYR1" s="208"/>
      <c r="TYS1" s="208"/>
      <c r="TYT1" s="208"/>
      <c r="TYU1" s="208"/>
      <c r="TYV1" s="208"/>
      <c r="TYW1" s="208"/>
      <c r="TYX1" s="208"/>
      <c r="TYY1" s="208"/>
      <c r="TYZ1" s="208"/>
      <c r="TZA1" s="208"/>
      <c r="TZB1" s="208"/>
      <c r="TZC1" s="208"/>
      <c r="TZD1" s="208"/>
      <c r="TZE1" s="208"/>
      <c r="TZF1" s="208"/>
      <c r="TZG1" s="208"/>
      <c r="TZH1" s="208"/>
      <c r="TZI1" s="208"/>
      <c r="TZJ1" s="208"/>
      <c r="TZK1" s="208"/>
      <c r="TZL1" s="208"/>
      <c r="TZM1" s="208"/>
      <c r="TZN1" s="208"/>
      <c r="TZO1" s="208"/>
      <c r="TZP1" s="208"/>
      <c r="TZQ1" s="208"/>
      <c r="TZR1" s="208"/>
      <c r="TZS1" s="208"/>
      <c r="TZT1" s="208"/>
      <c r="TZU1" s="208"/>
      <c r="TZV1" s="208"/>
      <c r="TZW1" s="208"/>
      <c r="TZX1" s="208"/>
      <c r="TZY1" s="208"/>
      <c r="TZZ1" s="208"/>
      <c r="UAA1" s="208"/>
      <c r="UAB1" s="208"/>
      <c r="UAC1" s="208"/>
      <c r="UAD1" s="208"/>
      <c r="UAE1" s="208"/>
      <c r="UAF1" s="208"/>
      <c r="UAG1" s="208"/>
      <c r="UAH1" s="208"/>
      <c r="UAI1" s="208"/>
      <c r="UAJ1" s="208"/>
      <c r="UAK1" s="208"/>
      <c r="UAL1" s="208"/>
      <c r="UAM1" s="208"/>
      <c r="UAN1" s="208"/>
      <c r="UAO1" s="208"/>
      <c r="UAP1" s="208"/>
      <c r="UAQ1" s="208"/>
      <c r="UAR1" s="208"/>
      <c r="UAS1" s="208"/>
      <c r="UAT1" s="208"/>
      <c r="UAU1" s="208"/>
      <c r="UAV1" s="208"/>
      <c r="UAW1" s="208"/>
      <c r="UAX1" s="208"/>
      <c r="UAY1" s="208"/>
      <c r="UAZ1" s="208"/>
      <c r="UBA1" s="208"/>
      <c r="UBB1" s="208"/>
      <c r="UBC1" s="208"/>
      <c r="UBD1" s="208"/>
      <c r="UBE1" s="208"/>
      <c r="UBF1" s="208"/>
      <c r="UBG1" s="208"/>
      <c r="UBH1" s="208"/>
      <c r="UBI1" s="208"/>
      <c r="UBJ1" s="208"/>
      <c r="UBK1" s="208"/>
      <c r="UBL1" s="208"/>
      <c r="UBM1" s="208"/>
      <c r="UBN1" s="208"/>
      <c r="UBO1" s="208"/>
      <c r="UBP1" s="208"/>
      <c r="UBQ1" s="208"/>
      <c r="UBR1" s="208"/>
      <c r="UBS1" s="208"/>
      <c r="UBT1" s="208"/>
      <c r="UBU1" s="208"/>
      <c r="UBV1" s="208"/>
      <c r="UBW1" s="208"/>
      <c r="UBX1" s="208"/>
      <c r="UBY1" s="208"/>
      <c r="UBZ1" s="208"/>
      <c r="UCA1" s="208"/>
      <c r="UCB1" s="208"/>
      <c r="UCC1" s="208"/>
      <c r="UCD1" s="208"/>
      <c r="UCE1" s="208"/>
      <c r="UCF1" s="208"/>
      <c r="UCG1" s="208"/>
      <c r="UCH1" s="208"/>
      <c r="UCI1" s="208"/>
      <c r="UCJ1" s="208"/>
      <c r="UCK1" s="208"/>
      <c r="UCL1" s="208"/>
      <c r="UCM1" s="208"/>
      <c r="UCN1" s="208"/>
      <c r="UCO1" s="208"/>
      <c r="UCP1" s="208"/>
      <c r="UCQ1" s="208"/>
      <c r="UCR1" s="208"/>
      <c r="UCS1" s="208"/>
      <c r="UCT1" s="208"/>
      <c r="UCU1" s="208"/>
      <c r="UCV1" s="208"/>
      <c r="UCW1" s="208"/>
      <c r="UCX1" s="208"/>
      <c r="UCY1" s="208"/>
      <c r="UCZ1" s="208"/>
      <c r="UDA1" s="208"/>
      <c r="UDB1" s="208"/>
      <c r="UDC1" s="208"/>
      <c r="UDD1" s="208"/>
      <c r="UDE1" s="208"/>
      <c r="UDF1" s="208"/>
      <c r="UDG1" s="208"/>
      <c r="UDH1" s="208"/>
      <c r="UDI1" s="208"/>
      <c r="UDJ1" s="208"/>
      <c r="UDK1" s="208"/>
      <c r="UDL1" s="208"/>
      <c r="UDM1" s="208"/>
      <c r="UDN1" s="208"/>
      <c r="UDO1" s="208"/>
      <c r="UDP1" s="208"/>
      <c r="UDQ1" s="208"/>
      <c r="UDR1" s="208"/>
      <c r="UDS1" s="208"/>
      <c r="UDT1" s="208"/>
      <c r="UDU1" s="208"/>
      <c r="UDV1" s="208"/>
      <c r="UDW1" s="208"/>
      <c r="UDX1" s="208"/>
      <c r="UDY1" s="208"/>
      <c r="UDZ1" s="208"/>
      <c r="UEA1" s="208"/>
      <c r="UEB1" s="208"/>
      <c r="UEC1" s="208"/>
      <c r="UED1" s="208"/>
      <c r="UEE1" s="208"/>
      <c r="UEF1" s="208"/>
      <c r="UEG1" s="208"/>
      <c r="UEH1" s="208"/>
      <c r="UEI1" s="208"/>
      <c r="UEJ1" s="208"/>
      <c r="UEK1" s="208"/>
      <c r="UEL1" s="208"/>
      <c r="UEM1" s="208"/>
      <c r="UEN1" s="208"/>
      <c r="UEO1" s="208"/>
      <c r="UEP1" s="208"/>
      <c r="UEQ1" s="208"/>
      <c r="UER1" s="208"/>
      <c r="UES1" s="208"/>
      <c r="UET1" s="208"/>
      <c r="UEU1" s="208"/>
      <c r="UEV1" s="208"/>
      <c r="UEW1" s="208"/>
      <c r="UEX1" s="208"/>
      <c r="UEY1" s="208"/>
      <c r="UEZ1" s="208"/>
      <c r="UFA1" s="208"/>
      <c r="UFB1" s="208"/>
      <c r="UFC1" s="208"/>
      <c r="UFD1" s="208"/>
      <c r="UFE1" s="208"/>
      <c r="UFF1" s="208"/>
      <c r="UFG1" s="208"/>
      <c r="UFH1" s="208"/>
      <c r="UFI1" s="208"/>
      <c r="UFJ1" s="208"/>
      <c r="UFK1" s="208"/>
      <c r="UFL1" s="208"/>
      <c r="UFM1" s="208"/>
      <c r="UFN1" s="208"/>
      <c r="UFO1" s="208"/>
      <c r="UFP1" s="208"/>
      <c r="UFQ1" s="208"/>
      <c r="UFR1" s="208"/>
      <c r="UFS1" s="208"/>
      <c r="UFT1" s="208"/>
      <c r="UFU1" s="208"/>
      <c r="UFV1" s="208"/>
      <c r="UFW1" s="208"/>
      <c r="UFX1" s="208"/>
      <c r="UFY1" s="208"/>
      <c r="UFZ1" s="208"/>
      <c r="UGA1" s="208"/>
      <c r="UGB1" s="208"/>
      <c r="UGC1" s="208"/>
      <c r="UGD1" s="208"/>
      <c r="UGE1" s="208"/>
      <c r="UGF1" s="208"/>
      <c r="UGG1" s="208"/>
      <c r="UGH1" s="208"/>
      <c r="UGI1" s="208"/>
      <c r="UGJ1" s="208"/>
      <c r="UGK1" s="208"/>
      <c r="UGL1" s="208"/>
      <c r="UGM1" s="208"/>
      <c r="UGN1" s="208"/>
      <c r="UGO1" s="208"/>
      <c r="UGP1" s="208"/>
      <c r="UGQ1" s="208"/>
      <c r="UGR1" s="208"/>
      <c r="UGS1" s="208"/>
      <c r="UGT1" s="208"/>
      <c r="UGU1" s="208"/>
      <c r="UGV1" s="208"/>
      <c r="UGW1" s="208"/>
      <c r="UGX1" s="208"/>
      <c r="UGY1" s="208"/>
      <c r="UGZ1" s="208"/>
      <c r="UHA1" s="208"/>
      <c r="UHB1" s="208"/>
      <c r="UHC1" s="208"/>
      <c r="UHD1" s="208"/>
      <c r="UHE1" s="208"/>
      <c r="UHF1" s="208"/>
      <c r="UHG1" s="208"/>
      <c r="UHH1" s="208"/>
      <c r="UHI1" s="208"/>
      <c r="UHJ1" s="208"/>
      <c r="UHK1" s="208"/>
      <c r="UHL1" s="208"/>
      <c r="UHM1" s="208"/>
      <c r="UHN1" s="208"/>
      <c r="UHO1" s="208"/>
      <c r="UHP1" s="208"/>
      <c r="UHQ1" s="208"/>
      <c r="UHR1" s="208"/>
      <c r="UHS1" s="208"/>
      <c r="UHT1" s="208"/>
      <c r="UHU1" s="208"/>
      <c r="UHV1" s="208"/>
      <c r="UHW1" s="208"/>
      <c r="UHX1" s="208"/>
      <c r="UHY1" s="208"/>
      <c r="UHZ1" s="208"/>
      <c r="UIA1" s="208"/>
      <c r="UIB1" s="208"/>
      <c r="UIC1" s="208"/>
      <c r="UID1" s="208"/>
      <c r="UIE1" s="208"/>
      <c r="UIF1" s="208"/>
      <c r="UIG1" s="208"/>
      <c r="UIH1" s="208"/>
      <c r="UII1" s="208"/>
      <c r="UIJ1" s="208"/>
      <c r="UIK1" s="208"/>
      <c r="UIL1" s="208"/>
      <c r="UIM1" s="208"/>
      <c r="UIN1" s="208"/>
      <c r="UIO1" s="208"/>
      <c r="UIP1" s="208"/>
      <c r="UIQ1" s="208"/>
      <c r="UIR1" s="208"/>
      <c r="UIS1" s="208"/>
      <c r="UIT1" s="208"/>
      <c r="UIU1" s="208"/>
      <c r="UIV1" s="208"/>
      <c r="UIW1" s="208"/>
      <c r="UIX1" s="208"/>
      <c r="UIY1" s="208"/>
      <c r="UIZ1" s="208"/>
      <c r="UJA1" s="208"/>
      <c r="UJB1" s="208"/>
      <c r="UJC1" s="208"/>
      <c r="UJD1" s="208"/>
      <c r="UJE1" s="208"/>
      <c r="UJF1" s="208"/>
      <c r="UJG1" s="208"/>
      <c r="UJH1" s="208"/>
      <c r="UJI1" s="208"/>
      <c r="UJJ1" s="208"/>
      <c r="UJK1" s="208"/>
      <c r="UJL1" s="208"/>
      <c r="UJM1" s="208"/>
      <c r="UJN1" s="208"/>
      <c r="UJO1" s="208"/>
      <c r="UJP1" s="208"/>
      <c r="UJQ1" s="208"/>
      <c r="UJR1" s="208"/>
      <c r="UJS1" s="208"/>
      <c r="UJT1" s="208"/>
      <c r="UJU1" s="208"/>
      <c r="UJV1" s="208"/>
      <c r="UJW1" s="208"/>
      <c r="UJX1" s="208"/>
      <c r="UJY1" s="208"/>
      <c r="UJZ1" s="208"/>
      <c r="UKA1" s="208"/>
      <c r="UKB1" s="208"/>
      <c r="UKC1" s="208"/>
      <c r="UKD1" s="208"/>
      <c r="UKE1" s="208"/>
      <c r="UKF1" s="208"/>
      <c r="UKG1" s="208"/>
      <c r="UKH1" s="208"/>
      <c r="UKI1" s="208"/>
      <c r="UKJ1" s="208"/>
      <c r="UKK1" s="208"/>
      <c r="UKL1" s="208"/>
      <c r="UKM1" s="208"/>
      <c r="UKN1" s="208"/>
      <c r="UKO1" s="208"/>
      <c r="UKP1" s="208"/>
      <c r="UKQ1" s="208"/>
      <c r="UKR1" s="208"/>
      <c r="UKS1" s="208"/>
      <c r="UKT1" s="208"/>
      <c r="UKU1" s="208"/>
      <c r="UKV1" s="208"/>
      <c r="UKW1" s="208"/>
      <c r="UKX1" s="208"/>
      <c r="UKY1" s="208"/>
      <c r="UKZ1" s="208"/>
      <c r="ULA1" s="208"/>
      <c r="ULB1" s="208"/>
      <c r="ULC1" s="208"/>
      <c r="ULD1" s="208"/>
      <c r="ULE1" s="208"/>
      <c r="ULF1" s="208"/>
      <c r="ULG1" s="208"/>
      <c r="ULH1" s="208"/>
      <c r="ULI1" s="208"/>
      <c r="ULJ1" s="208"/>
      <c r="ULK1" s="208"/>
      <c r="ULL1" s="208"/>
      <c r="ULM1" s="208"/>
      <c r="ULN1" s="208"/>
      <c r="ULO1" s="208"/>
      <c r="ULP1" s="208"/>
      <c r="ULQ1" s="208"/>
      <c r="ULR1" s="208"/>
      <c r="ULS1" s="208"/>
      <c r="ULT1" s="208"/>
      <c r="ULU1" s="208"/>
      <c r="ULV1" s="208"/>
      <c r="ULW1" s="208"/>
      <c r="ULX1" s="208"/>
      <c r="ULY1" s="208"/>
      <c r="ULZ1" s="208"/>
      <c r="UMA1" s="208"/>
      <c r="UMB1" s="208"/>
      <c r="UMC1" s="208"/>
      <c r="UMD1" s="208"/>
      <c r="UME1" s="208"/>
      <c r="UMF1" s="208"/>
      <c r="UMG1" s="208"/>
      <c r="UMH1" s="208"/>
      <c r="UMI1" s="208"/>
      <c r="UMJ1" s="208"/>
      <c r="UMK1" s="208"/>
      <c r="UML1" s="208"/>
      <c r="UMM1" s="208"/>
      <c r="UMN1" s="208"/>
      <c r="UMO1" s="208"/>
      <c r="UMP1" s="208"/>
      <c r="UMQ1" s="208"/>
      <c r="UMR1" s="208"/>
      <c r="UMS1" s="208"/>
      <c r="UMT1" s="208"/>
      <c r="UMU1" s="208"/>
      <c r="UMV1" s="208"/>
      <c r="UMW1" s="208"/>
      <c r="UMX1" s="208"/>
      <c r="UMY1" s="208"/>
      <c r="UMZ1" s="208"/>
      <c r="UNA1" s="208"/>
      <c r="UNB1" s="208"/>
      <c r="UNC1" s="208"/>
      <c r="UND1" s="208"/>
      <c r="UNE1" s="208"/>
      <c r="UNF1" s="208"/>
      <c r="UNG1" s="208"/>
      <c r="UNH1" s="208"/>
      <c r="UNI1" s="208"/>
      <c r="UNJ1" s="208"/>
      <c r="UNK1" s="208"/>
      <c r="UNL1" s="208"/>
      <c r="UNM1" s="208"/>
      <c r="UNN1" s="208"/>
      <c r="UNO1" s="208"/>
      <c r="UNP1" s="208"/>
      <c r="UNQ1" s="208"/>
      <c r="UNR1" s="208"/>
      <c r="UNS1" s="208"/>
      <c r="UNT1" s="208"/>
      <c r="UNU1" s="208"/>
      <c r="UNV1" s="208"/>
      <c r="UNW1" s="208"/>
      <c r="UNX1" s="208"/>
      <c r="UNY1" s="208"/>
      <c r="UNZ1" s="208"/>
      <c r="UOA1" s="208"/>
      <c r="UOB1" s="208"/>
      <c r="UOC1" s="208"/>
      <c r="UOD1" s="208"/>
      <c r="UOE1" s="208"/>
      <c r="UOF1" s="208"/>
      <c r="UOG1" s="208"/>
      <c r="UOH1" s="208"/>
      <c r="UOI1" s="208"/>
      <c r="UOJ1" s="208"/>
      <c r="UOK1" s="208"/>
      <c r="UOL1" s="208"/>
      <c r="UOM1" s="208"/>
      <c r="UON1" s="208"/>
      <c r="UOO1" s="208"/>
      <c r="UOP1" s="208"/>
      <c r="UOQ1" s="208"/>
      <c r="UOR1" s="208"/>
      <c r="UOS1" s="208"/>
      <c r="UOT1" s="208"/>
      <c r="UOU1" s="208"/>
      <c r="UOV1" s="208"/>
      <c r="UOW1" s="208"/>
      <c r="UOX1" s="208"/>
      <c r="UOY1" s="208"/>
      <c r="UOZ1" s="208"/>
      <c r="UPA1" s="208"/>
      <c r="UPB1" s="208"/>
      <c r="UPC1" s="208"/>
      <c r="UPD1" s="208"/>
      <c r="UPE1" s="208"/>
      <c r="UPF1" s="208"/>
      <c r="UPG1" s="208"/>
      <c r="UPH1" s="208"/>
      <c r="UPI1" s="208"/>
      <c r="UPJ1" s="208"/>
      <c r="UPK1" s="208"/>
      <c r="UPL1" s="208"/>
      <c r="UPM1" s="208"/>
      <c r="UPN1" s="208"/>
      <c r="UPO1" s="208"/>
      <c r="UPP1" s="208"/>
      <c r="UPQ1" s="208"/>
      <c r="UPR1" s="208"/>
      <c r="UPS1" s="208"/>
      <c r="UPT1" s="208"/>
      <c r="UPU1" s="208"/>
      <c r="UPV1" s="208"/>
      <c r="UPW1" s="208"/>
      <c r="UPX1" s="208"/>
      <c r="UPY1" s="208"/>
      <c r="UPZ1" s="208"/>
      <c r="UQA1" s="208"/>
      <c r="UQB1" s="208"/>
      <c r="UQC1" s="208"/>
      <c r="UQD1" s="208"/>
      <c r="UQE1" s="208"/>
      <c r="UQF1" s="208"/>
      <c r="UQG1" s="208"/>
      <c r="UQH1" s="208"/>
      <c r="UQI1" s="208"/>
      <c r="UQJ1" s="208"/>
      <c r="UQK1" s="208"/>
      <c r="UQL1" s="208"/>
      <c r="UQM1" s="208"/>
      <c r="UQN1" s="208"/>
      <c r="UQO1" s="208"/>
      <c r="UQP1" s="208"/>
      <c r="UQQ1" s="208"/>
      <c r="UQR1" s="208"/>
      <c r="UQS1" s="208"/>
      <c r="UQT1" s="208"/>
      <c r="UQU1" s="208"/>
      <c r="UQV1" s="208"/>
      <c r="UQW1" s="208"/>
      <c r="UQX1" s="208"/>
      <c r="UQY1" s="208"/>
      <c r="UQZ1" s="208"/>
      <c r="URA1" s="208"/>
      <c r="URB1" s="208"/>
      <c r="URC1" s="208"/>
      <c r="URD1" s="208"/>
      <c r="URE1" s="208"/>
      <c r="URF1" s="208"/>
      <c r="URG1" s="208"/>
      <c r="URH1" s="208"/>
      <c r="URI1" s="208"/>
      <c r="URJ1" s="208"/>
      <c r="URK1" s="208"/>
      <c r="URL1" s="208"/>
      <c r="URM1" s="208"/>
      <c r="URN1" s="208"/>
      <c r="URO1" s="208"/>
      <c r="URP1" s="208"/>
      <c r="URQ1" s="208"/>
      <c r="URR1" s="208"/>
      <c r="URS1" s="208"/>
      <c r="URT1" s="208"/>
      <c r="URU1" s="208"/>
      <c r="URV1" s="208"/>
      <c r="URW1" s="208"/>
      <c r="URX1" s="208"/>
      <c r="URY1" s="208"/>
      <c r="URZ1" s="208"/>
      <c r="USA1" s="208"/>
      <c r="USB1" s="208"/>
      <c r="USC1" s="208"/>
      <c r="USD1" s="208"/>
      <c r="USE1" s="208"/>
      <c r="USF1" s="208"/>
      <c r="USG1" s="208"/>
      <c r="USH1" s="208"/>
      <c r="USI1" s="208"/>
      <c r="USJ1" s="208"/>
      <c r="USK1" s="208"/>
      <c r="USL1" s="208"/>
      <c r="USM1" s="208"/>
      <c r="USN1" s="208"/>
      <c r="USO1" s="208"/>
      <c r="USP1" s="208"/>
      <c r="USQ1" s="208"/>
      <c r="USR1" s="208"/>
      <c r="USS1" s="208"/>
      <c r="UST1" s="208"/>
      <c r="USU1" s="208"/>
      <c r="USV1" s="208"/>
      <c r="USW1" s="208"/>
      <c r="USX1" s="208"/>
      <c r="USY1" s="208"/>
      <c r="USZ1" s="208"/>
      <c r="UTA1" s="208"/>
      <c r="UTB1" s="208"/>
      <c r="UTC1" s="208"/>
      <c r="UTD1" s="208"/>
      <c r="UTE1" s="208"/>
      <c r="UTF1" s="208"/>
      <c r="UTG1" s="208"/>
      <c r="UTH1" s="208"/>
      <c r="UTI1" s="208"/>
      <c r="UTJ1" s="208"/>
      <c r="UTK1" s="208"/>
      <c r="UTL1" s="208"/>
      <c r="UTM1" s="208"/>
      <c r="UTN1" s="208"/>
      <c r="UTO1" s="208"/>
      <c r="UTP1" s="208"/>
      <c r="UTQ1" s="208"/>
      <c r="UTR1" s="208"/>
      <c r="UTS1" s="208"/>
      <c r="UTT1" s="208"/>
      <c r="UTU1" s="208"/>
      <c r="UTV1" s="208"/>
      <c r="UTW1" s="208"/>
      <c r="UTX1" s="208"/>
      <c r="UTY1" s="208"/>
      <c r="UTZ1" s="208"/>
      <c r="UUA1" s="208"/>
      <c r="UUB1" s="208"/>
      <c r="UUC1" s="208"/>
      <c r="UUD1" s="208"/>
      <c r="UUE1" s="208"/>
      <c r="UUF1" s="208"/>
      <c r="UUG1" s="208"/>
      <c r="UUH1" s="208"/>
      <c r="UUI1" s="208"/>
      <c r="UUJ1" s="208"/>
      <c r="UUK1" s="208"/>
      <c r="UUL1" s="208"/>
      <c r="UUM1" s="208"/>
      <c r="UUN1" s="208"/>
      <c r="UUO1" s="208"/>
      <c r="UUP1" s="208"/>
      <c r="UUQ1" s="208"/>
      <c r="UUR1" s="208"/>
      <c r="UUS1" s="208"/>
      <c r="UUT1" s="208"/>
      <c r="UUU1" s="208"/>
      <c r="UUV1" s="208"/>
      <c r="UUW1" s="208"/>
      <c r="UUX1" s="208"/>
      <c r="UUY1" s="208"/>
      <c r="UUZ1" s="208"/>
      <c r="UVA1" s="208"/>
      <c r="UVB1" s="208"/>
      <c r="UVC1" s="208"/>
      <c r="UVD1" s="208"/>
      <c r="UVE1" s="208"/>
      <c r="UVF1" s="208"/>
      <c r="UVG1" s="208"/>
      <c r="UVH1" s="208"/>
      <c r="UVI1" s="208"/>
      <c r="UVJ1" s="208"/>
      <c r="UVK1" s="208"/>
      <c r="UVL1" s="208"/>
      <c r="UVM1" s="208"/>
      <c r="UVN1" s="208"/>
      <c r="UVO1" s="208"/>
      <c r="UVP1" s="208"/>
      <c r="UVQ1" s="208"/>
      <c r="UVR1" s="208"/>
      <c r="UVS1" s="208"/>
      <c r="UVT1" s="208"/>
      <c r="UVU1" s="208"/>
      <c r="UVV1" s="208"/>
      <c r="UVW1" s="208"/>
      <c r="UVX1" s="208"/>
      <c r="UVY1" s="208"/>
      <c r="UVZ1" s="208"/>
      <c r="UWA1" s="208"/>
      <c r="UWB1" s="208"/>
      <c r="UWC1" s="208"/>
      <c r="UWD1" s="208"/>
      <c r="UWE1" s="208"/>
      <c r="UWF1" s="208"/>
      <c r="UWG1" s="208"/>
      <c r="UWH1" s="208"/>
      <c r="UWI1" s="208"/>
      <c r="UWJ1" s="208"/>
      <c r="UWK1" s="208"/>
      <c r="UWL1" s="208"/>
      <c r="UWM1" s="208"/>
      <c r="UWN1" s="208"/>
      <c r="UWO1" s="208"/>
      <c r="UWP1" s="208"/>
      <c r="UWQ1" s="208"/>
      <c r="UWR1" s="208"/>
      <c r="UWS1" s="208"/>
      <c r="UWT1" s="208"/>
      <c r="UWU1" s="208"/>
      <c r="UWV1" s="208"/>
      <c r="UWW1" s="208"/>
      <c r="UWX1" s="208"/>
      <c r="UWY1" s="208"/>
      <c r="UWZ1" s="208"/>
      <c r="UXA1" s="208"/>
      <c r="UXB1" s="208"/>
      <c r="UXC1" s="208"/>
      <c r="UXD1" s="208"/>
      <c r="UXE1" s="208"/>
      <c r="UXF1" s="208"/>
      <c r="UXG1" s="208"/>
      <c r="UXH1" s="208"/>
      <c r="UXI1" s="208"/>
      <c r="UXJ1" s="208"/>
      <c r="UXK1" s="208"/>
      <c r="UXL1" s="208"/>
      <c r="UXM1" s="208"/>
      <c r="UXN1" s="208"/>
      <c r="UXO1" s="208"/>
      <c r="UXP1" s="208"/>
      <c r="UXQ1" s="208"/>
      <c r="UXR1" s="208"/>
      <c r="UXS1" s="208"/>
      <c r="UXT1" s="208"/>
      <c r="UXU1" s="208"/>
      <c r="UXV1" s="208"/>
      <c r="UXW1" s="208"/>
      <c r="UXX1" s="208"/>
      <c r="UXY1" s="208"/>
      <c r="UXZ1" s="208"/>
      <c r="UYA1" s="208"/>
      <c r="UYB1" s="208"/>
      <c r="UYC1" s="208"/>
      <c r="UYD1" s="208"/>
      <c r="UYE1" s="208"/>
      <c r="UYF1" s="208"/>
      <c r="UYG1" s="208"/>
      <c r="UYH1" s="208"/>
      <c r="UYI1" s="208"/>
      <c r="UYJ1" s="208"/>
      <c r="UYK1" s="208"/>
      <c r="UYL1" s="208"/>
      <c r="UYM1" s="208"/>
      <c r="UYN1" s="208"/>
      <c r="UYO1" s="208"/>
      <c r="UYP1" s="208"/>
      <c r="UYQ1" s="208"/>
      <c r="UYR1" s="208"/>
      <c r="UYS1" s="208"/>
      <c r="UYT1" s="208"/>
      <c r="UYU1" s="208"/>
      <c r="UYV1" s="208"/>
      <c r="UYW1" s="208"/>
      <c r="UYX1" s="208"/>
      <c r="UYY1" s="208"/>
      <c r="UYZ1" s="208"/>
      <c r="UZA1" s="208"/>
      <c r="UZB1" s="208"/>
      <c r="UZC1" s="208"/>
      <c r="UZD1" s="208"/>
      <c r="UZE1" s="208"/>
      <c r="UZF1" s="208"/>
      <c r="UZG1" s="208"/>
      <c r="UZH1" s="208"/>
      <c r="UZI1" s="208"/>
      <c r="UZJ1" s="208"/>
      <c r="UZK1" s="208"/>
      <c r="UZL1" s="208"/>
      <c r="UZM1" s="208"/>
      <c r="UZN1" s="208"/>
      <c r="UZO1" s="208"/>
      <c r="UZP1" s="208"/>
      <c r="UZQ1" s="208"/>
      <c r="UZR1" s="208"/>
      <c r="UZS1" s="208"/>
      <c r="UZT1" s="208"/>
      <c r="UZU1" s="208"/>
      <c r="UZV1" s="208"/>
      <c r="UZW1" s="208"/>
      <c r="UZX1" s="208"/>
      <c r="UZY1" s="208"/>
      <c r="UZZ1" s="208"/>
      <c r="VAA1" s="208"/>
      <c r="VAB1" s="208"/>
      <c r="VAC1" s="208"/>
      <c r="VAD1" s="208"/>
      <c r="VAE1" s="208"/>
      <c r="VAF1" s="208"/>
      <c r="VAG1" s="208"/>
      <c r="VAH1" s="208"/>
      <c r="VAI1" s="208"/>
      <c r="VAJ1" s="208"/>
      <c r="VAK1" s="208"/>
      <c r="VAL1" s="208"/>
      <c r="VAM1" s="208"/>
      <c r="VAN1" s="208"/>
      <c r="VAO1" s="208"/>
      <c r="VAP1" s="208"/>
      <c r="VAQ1" s="208"/>
      <c r="VAR1" s="208"/>
      <c r="VAS1" s="208"/>
      <c r="VAT1" s="208"/>
      <c r="VAU1" s="208"/>
      <c r="VAV1" s="208"/>
      <c r="VAW1" s="208"/>
      <c r="VAX1" s="208"/>
      <c r="VAY1" s="208"/>
      <c r="VAZ1" s="208"/>
      <c r="VBA1" s="208"/>
      <c r="VBB1" s="208"/>
      <c r="VBC1" s="208"/>
      <c r="VBD1" s="208"/>
      <c r="VBE1" s="208"/>
      <c r="VBF1" s="208"/>
      <c r="VBG1" s="208"/>
      <c r="VBH1" s="208"/>
      <c r="VBI1" s="208"/>
      <c r="VBJ1" s="208"/>
      <c r="VBK1" s="208"/>
      <c r="VBL1" s="208"/>
      <c r="VBM1" s="208"/>
      <c r="VBN1" s="208"/>
      <c r="VBO1" s="208"/>
      <c r="VBP1" s="208"/>
      <c r="VBQ1" s="208"/>
      <c r="VBR1" s="208"/>
      <c r="VBS1" s="208"/>
      <c r="VBT1" s="208"/>
      <c r="VBU1" s="208"/>
      <c r="VBV1" s="208"/>
      <c r="VBW1" s="208"/>
      <c r="VBX1" s="208"/>
      <c r="VBY1" s="208"/>
      <c r="VBZ1" s="208"/>
      <c r="VCA1" s="208"/>
      <c r="VCB1" s="208"/>
      <c r="VCC1" s="208"/>
      <c r="VCD1" s="208"/>
      <c r="VCE1" s="208"/>
      <c r="VCF1" s="208"/>
      <c r="VCG1" s="208"/>
      <c r="VCH1" s="208"/>
      <c r="VCI1" s="208"/>
      <c r="VCJ1" s="208"/>
      <c r="VCK1" s="208"/>
      <c r="VCL1" s="208"/>
      <c r="VCM1" s="208"/>
      <c r="VCN1" s="208"/>
      <c r="VCO1" s="208"/>
      <c r="VCP1" s="208"/>
      <c r="VCQ1" s="208"/>
      <c r="VCR1" s="208"/>
      <c r="VCS1" s="208"/>
      <c r="VCT1" s="208"/>
      <c r="VCU1" s="208"/>
      <c r="VCV1" s="208"/>
      <c r="VCW1" s="208"/>
      <c r="VCX1" s="208"/>
      <c r="VCY1" s="208"/>
      <c r="VCZ1" s="208"/>
      <c r="VDA1" s="208"/>
      <c r="VDB1" s="208"/>
      <c r="VDC1" s="208"/>
      <c r="VDD1" s="208"/>
      <c r="VDE1" s="208"/>
      <c r="VDF1" s="208"/>
      <c r="VDG1" s="208"/>
      <c r="VDH1" s="208"/>
      <c r="VDI1" s="208"/>
      <c r="VDJ1" s="208"/>
      <c r="VDK1" s="208"/>
      <c r="VDL1" s="208"/>
      <c r="VDM1" s="208"/>
      <c r="VDN1" s="208"/>
      <c r="VDO1" s="208"/>
      <c r="VDP1" s="208"/>
      <c r="VDQ1" s="208"/>
      <c r="VDR1" s="208"/>
      <c r="VDS1" s="208"/>
      <c r="VDT1" s="208"/>
      <c r="VDU1" s="208"/>
      <c r="VDV1" s="208"/>
      <c r="VDW1" s="208"/>
      <c r="VDX1" s="208"/>
      <c r="VDY1" s="208"/>
      <c r="VDZ1" s="208"/>
      <c r="VEA1" s="208"/>
      <c r="VEB1" s="208"/>
      <c r="VEC1" s="208"/>
      <c r="VED1" s="208"/>
      <c r="VEE1" s="208"/>
      <c r="VEF1" s="208"/>
      <c r="VEG1" s="208"/>
      <c r="VEH1" s="208"/>
      <c r="VEI1" s="208"/>
      <c r="VEJ1" s="208"/>
      <c r="VEK1" s="208"/>
      <c r="VEL1" s="208"/>
      <c r="VEM1" s="208"/>
      <c r="VEN1" s="208"/>
      <c r="VEO1" s="208"/>
      <c r="VEP1" s="208"/>
      <c r="VEQ1" s="208"/>
      <c r="VER1" s="208"/>
      <c r="VES1" s="208"/>
      <c r="VET1" s="208"/>
      <c r="VEU1" s="208"/>
      <c r="VEV1" s="208"/>
      <c r="VEW1" s="208"/>
      <c r="VEX1" s="208"/>
      <c r="VEY1" s="208"/>
      <c r="VEZ1" s="208"/>
      <c r="VFA1" s="208"/>
      <c r="VFB1" s="208"/>
      <c r="VFC1" s="208"/>
      <c r="VFD1" s="208"/>
      <c r="VFE1" s="208"/>
      <c r="VFF1" s="208"/>
      <c r="VFG1" s="208"/>
      <c r="VFH1" s="208"/>
      <c r="VFI1" s="208"/>
      <c r="VFJ1" s="208"/>
      <c r="VFK1" s="208"/>
      <c r="VFL1" s="208"/>
      <c r="VFM1" s="208"/>
      <c r="VFN1" s="208"/>
      <c r="VFO1" s="208"/>
      <c r="VFP1" s="208"/>
      <c r="VFQ1" s="208"/>
      <c r="VFR1" s="208"/>
      <c r="VFS1" s="208"/>
      <c r="VFT1" s="208"/>
      <c r="VFU1" s="208"/>
      <c r="VFV1" s="208"/>
      <c r="VFW1" s="208"/>
      <c r="VFX1" s="208"/>
      <c r="VFY1" s="208"/>
      <c r="VFZ1" s="208"/>
      <c r="VGA1" s="208"/>
      <c r="VGB1" s="208"/>
      <c r="VGC1" s="208"/>
      <c r="VGD1" s="208"/>
      <c r="VGE1" s="208"/>
      <c r="VGF1" s="208"/>
      <c r="VGG1" s="208"/>
      <c r="VGH1" s="208"/>
      <c r="VGI1" s="208"/>
      <c r="VGJ1" s="208"/>
      <c r="VGK1" s="208"/>
      <c r="VGL1" s="208"/>
      <c r="VGM1" s="208"/>
      <c r="VGN1" s="208"/>
      <c r="VGO1" s="208"/>
      <c r="VGP1" s="208"/>
      <c r="VGQ1" s="208"/>
      <c r="VGR1" s="208"/>
      <c r="VGS1" s="208"/>
      <c r="VGT1" s="208"/>
      <c r="VGU1" s="208"/>
      <c r="VGV1" s="208"/>
      <c r="VGW1" s="208"/>
      <c r="VGX1" s="208"/>
      <c r="VGY1" s="208"/>
      <c r="VGZ1" s="208"/>
      <c r="VHA1" s="208"/>
      <c r="VHB1" s="208"/>
      <c r="VHC1" s="208"/>
      <c r="VHD1" s="208"/>
      <c r="VHE1" s="208"/>
      <c r="VHF1" s="208"/>
      <c r="VHG1" s="208"/>
      <c r="VHH1" s="208"/>
      <c r="VHI1" s="208"/>
      <c r="VHJ1" s="208"/>
      <c r="VHK1" s="208"/>
      <c r="VHL1" s="208"/>
      <c r="VHM1" s="208"/>
      <c r="VHN1" s="208"/>
      <c r="VHO1" s="208"/>
      <c r="VHP1" s="208"/>
      <c r="VHQ1" s="208"/>
      <c r="VHR1" s="208"/>
      <c r="VHS1" s="208"/>
      <c r="VHT1" s="208"/>
      <c r="VHU1" s="208"/>
      <c r="VHV1" s="208"/>
      <c r="VHW1" s="208"/>
      <c r="VHX1" s="208"/>
      <c r="VHY1" s="208"/>
      <c r="VHZ1" s="208"/>
      <c r="VIA1" s="208"/>
      <c r="VIB1" s="208"/>
      <c r="VIC1" s="208"/>
      <c r="VID1" s="208"/>
      <c r="VIE1" s="208"/>
      <c r="VIF1" s="208"/>
      <c r="VIG1" s="208"/>
      <c r="VIH1" s="208"/>
      <c r="VII1" s="208"/>
      <c r="VIJ1" s="208"/>
      <c r="VIK1" s="208"/>
      <c r="VIL1" s="208"/>
      <c r="VIM1" s="208"/>
      <c r="VIN1" s="208"/>
      <c r="VIO1" s="208"/>
      <c r="VIP1" s="208"/>
      <c r="VIQ1" s="208"/>
      <c r="VIR1" s="208"/>
      <c r="VIS1" s="208"/>
      <c r="VIT1" s="208"/>
      <c r="VIU1" s="208"/>
      <c r="VIV1" s="208"/>
      <c r="VIW1" s="208"/>
      <c r="VIX1" s="208"/>
      <c r="VIY1" s="208"/>
      <c r="VIZ1" s="208"/>
      <c r="VJA1" s="208"/>
      <c r="VJB1" s="208"/>
      <c r="VJC1" s="208"/>
      <c r="VJD1" s="208"/>
      <c r="VJE1" s="208"/>
      <c r="VJF1" s="208"/>
      <c r="VJG1" s="208"/>
      <c r="VJH1" s="208"/>
      <c r="VJI1" s="208"/>
      <c r="VJJ1" s="208"/>
      <c r="VJK1" s="208"/>
      <c r="VJL1" s="208"/>
      <c r="VJM1" s="208"/>
      <c r="VJN1" s="208"/>
      <c r="VJO1" s="208"/>
      <c r="VJP1" s="208"/>
      <c r="VJQ1" s="208"/>
      <c r="VJR1" s="208"/>
      <c r="VJS1" s="208"/>
      <c r="VJT1" s="208"/>
      <c r="VJU1" s="208"/>
      <c r="VJV1" s="208"/>
      <c r="VJW1" s="208"/>
      <c r="VJX1" s="208"/>
      <c r="VJY1" s="208"/>
      <c r="VJZ1" s="208"/>
      <c r="VKA1" s="208"/>
      <c r="VKB1" s="208"/>
      <c r="VKC1" s="208"/>
      <c r="VKD1" s="208"/>
      <c r="VKE1" s="208"/>
      <c r="VKF1" s="208"/>
      <c r="VKG1" s="208"/>
      <c r="VKH1" s="208"/>
      <c r="VKI1" s="208"/>
      <c r="VKJ1" s="208"/>
      <c r="VKK1" s="208"/>
      <c r="VKL1" s="208"/>
      <c r="VKM1" s="208"/>
      <c r="VKN1" s="208"/>
      <c r="VKO1" s="208"/>
      <c r="VKP1" s="208"/>
      <c r="VKQ1" s="208"/>
      <c r="VKR1" s="208"/>
      <c r="VKS1" s="208"/>
      <c r="VKT1" s="208"/>
      <c r="VKU1" s="208"/>
      <c r="VKV1" s="208"/>
      <c r="VKW1" s="208"/>
      <c r="VKX1" s="208"/>
      <c r="VKY1" s="208"/>
      <c r="VKZ1" s="208"/>
      <c r="VLA1" s="208"/>
      <c r="VLB1" s="208"/>
      <c r="VLC1" s="208"/>
      <c r="VLD1" s="208"/>
      <c r="VLE1" s="208"/>
      <c r="VLF1" s="208"/>
      <c r="VLG1" s="208"/>
      <c r="VLH1" s="208"/>
      <c r="VLI1" s="208"/>
      <c r="VLJ1" s="208"/>
      <c r="VLK1" s="208"/>
      <c r="VLL1" s="208"/>
      <c r="VLM1" s="208"/>
      <c r="VLN1" s="208"/>
      <c r="VLO1" s="208"/>
      <c r="VLP1" s="208"/>
      <c r="VLQ1" s="208"/>
      <c r="VLR1" s="208"/>
      <c r="VLS1" s="208"/>
      <c r="VLT1" s="208"/>
      <c r="VLU1" s="208"/>
      <c r="VLV1" s="208"/>
      <c r="VLW1" s="208"/>
      <c r="VLX1" s="208"/>
      <c r="VLY1" s="208"/>
      <c r="VLZ1" s="208"/>
      <c r="VMA1" s="208"/>
      <c r="VMB1" s="208"/>
      <c r="VMC1" s="208"/>
      <c r="VMD1" s="208"/>
      <c r="VME1" s="208"/>
      <c r="VMF1" s="208"/>
      <c r="VMG1" s="208"/>
      <c r="VMH1" s="208"/>
      <c r="VMI1" s="208"/>
      <c r="VMJ1" s="208"/>
      <c r="VMK1" s="208"/>
      <c r="VML1" s="208"/>
      <c r="VMM1" s="208"/>
      <c r="VMN1" s="208"/>
      <c r="VMO1" s="208"/>
      <c r="VMP1" s="208"/>
      <c r="VMQ1" s="208"/>
      <c r="VMR1" s="208"/>
      <c r="VMS1" s="208"/>
      <c r="VMT1" s="208"/>
      <c r="VMU1" s="208"/>
      <c r="VMV1" s="208"/>
      <c r="VMW1" s="208"/>
      <c r="VMX1" s="208"/>
      <c r="VMY1" s="208"/>
      <c r="VMZ1" s="208"/>
      <c r="VNA1" s="208"/>
      <c r="VNB1" s="208"/>
      <c r="VNC1" s="208"/>
      <c r="VND1" s="208"/>
      <c r="VNE1" s="208"/>
      <c r="VNF1" s="208"/>
      <c r="VNG1" s="208"/>
      <c r="VNH1" s="208"/>
      <c r="VNI1" s="208"/>
      <c r="VNJ1" s="208"/>
      <c r="VNK1" s="208"/>
      <c r="VNL1" s="208"/>
      <c r="VNM1" s="208"/>
      <c r="VNN1" s="208"/>
      <c r="VNO1" s="208"/>
      <c r="VNP1" s="208"/>
      <c r="VNQ1" s="208"/>
      <c r="VNR1" s="208"/>
      <c r="VNS1" s="208"/>
      <c r="VNT1" s="208"/>
      <c r="VNU1" s="208"/>
      <c r="VNV1" s="208"/>
      <c r="VNW1" s="208"/>
      <c r="VNX1" s="208"/>
      <c r="VNY1" s="208"/>
      <c r="VNZ1" s="208"/>
      <c r="VOA1" s="208"/>
      <c r="VOB1" s="208"/>
      <c r="VOC1" s="208"/>
      <c r="VOD1" s="208"/>
      <c r="VOE1" s="208"/>
      <c r="VOF1" s="208"/>
      <c r="VOG1" s="208"/>
      <c r="VOH1" s="208"/>
      <c r="VOI1" s="208"/>
      <c r="VOJ1" s="208"/>
      <c r="VOK1" s="208"/>
      <c r="VOL1" s="208"/>
      <c r="VOM1" s="208"/>
      <c r="VON1" s="208"/>
      <c r="VOO1" s="208"/>
      <c r="VOP1" s="208"/>
      <c r="VOQ1" s="208"/>
      <c r="VOR1" s="208"/>
      <c r="VOS1" s="208"/>
      <c r="VOT1" s="208"/>
      <c r="VOU1" s="208"/>
      <c r="VOV1" s="208"/>
      <c r="VOW1" s="208"/>
      <c r="VOX1" s="208"/>
      <c r="VOY1" s="208"/>
      <c r="VOZ1" s="208"/>
      <c r="VPA1" s="208"/>
      <c r="VPB1" s="208"/>
      <c r="VPC1" s="208"/>
      <c r="VPD1" s="208"/>
      <c r="VPE1" s="208"/>
      <c r="VPF1" s="208"/>
      <c r="VPG1" s="208"/>
      <c r="VPH1" s="208"/>
      <c r="VPI1" s="208"/>
      <c r="VPJ1" s="208"/>
      <c r="VPK1" s="208"/>
      <c r="VPL1" s="208"/>
      <c r="VPM1" s="208"/>
      <c r="VPN1" s="208"/>
      <c r="VPO1" s="208"/>
      <c r="VPP1" s="208"/>
      <c r="VPQ1" s="208"/>
      <c r="VPR1" s="208"/>
      <c r="VPS1" s="208"/>
      <c r="VPT1" s="208"/>
      <c r="VPU1" s="208"/>
      <c r="VPV1" s="208"/>
      <c r="VPW1" s="208"/>
      <c r="VPX1" s="208"/>
      <c r="VPY1" s="208"/>
      <c r="VPZ1" s="208"/>
      <c r="VQA1" s="208"/>
      <c r="VQB1" s="208"/>
      <c r="VQC1" s="208"/>
      <c r="VQD1" s="208"/>
      <c r="VQE1" s="208"/>
      <c r="VQF1" s="208"/>
      <c r="VQG1" s="208"/>
      <c r="VQH1" s="208"/>
      <c r="VQI1" s="208"/>
      <c r="VQJ1" s="208"/>
      <c r="VQK1" s="208"/>
      <c r="VQL1" s="208"/>
      <c r="VQM1" s="208"/>
      <c r="VQN1" s="208"/>
      <c r="VQO1" s="208"/>
      <c r="VQP1" s="208"/>
      <c r="VQQ1" s="208"/>
      <c r="VQR1" s="208"/>
      <c r="VQS1" s="208"/>
      <c r="VQT1" s="208"/>
      <c r="VQU1" s="208"/>
      <c r="VQV1" s="208"/>
      <c r="VQW1" s="208"/>
      <c r="VQX1" s="208"/>
      <c r="VQY1" s="208"/>
      <c r="VQZ1" s="208"/>
      <c r="VRA1" s="208"/>
      <c r="VRB1" s="208"/>
      <c r="VRC1" s="208"/>
      <c r="VRD1" s="208"/>
      <c r="VRE1" s="208"/>
      <c r="VRF1" s="208"/>
      <c r="VRG1" s="208"/>
      <c r="VRH1" s="208"/>
      <c r="VRI1" s="208"/>
      <c r="VRJ1" s="208"/>
      <c r="VRK1" s="208"/>
      <c r="VRL1" s="208"/>
      <c r="VRM1" s="208"/>
      <c r="VRN1" s="208"/>
      <c r="VRO1" s="208"/>
      <c r="VRP1" s="208"/>
      <c r="VRQ1" s="208"/>
      <c r="VRR1" s="208"/>
      <c r="VRS1" s="208"/>
      <c r="VRT1" s="208"/>
      <c r="VRU1" s="208"/>
      <c r="VRV1" s="208"/>
      <c r="VRW1" s="208"/>
      <c r="VRX1" s="208"/>
      <c r="VRY1" s="208"/>
      <c r="VRZ1" s="208"/>
      <c r="VSA1" s="208"/>
      <c r="VSB1" s="208"/>
      <c r="VSC1" s="208"/>
      <c r="VSD1" s="208"/>
      <c r="VSE1" s="208"/>
      <c r="VSF1" s="208"/>
      <c r="VSG1" s="208"/>
      <c r="VSH1" s="208"/>
      <c r="VSI1" s="208"/>
      <c r="VSJ1" s="208"/>
      <c r="VSK1" s="208"/>
      <c r="VSL1" s="208"/>
      <c r="VSM1" s="208"/>
      <c r="VSN1" s="208"/>
      <c r="VSO1" s="208"/>
      <c r="VSP1" s="208"/>
      <c r="VSQ1" s="208"/>
      <c r="VSR1" s="208"/>
      <c r="VSS1" s="208"/>
      <c r="VST1" s="208"/>
      <c r="VSU1" s="208"/>
      <c r="VSV1" s="208"/>
      <c r="VSW1" s="208"/>
      <c r="VSX1" s="208"/>
      <c r="VSY1" s="208"/>
      <c r="VSZ1" s="208"/>
      <c r="VTA1" s="208"/>
      <c r="VTB1" s="208"/>
      <c r="VTC1" s="208"/>
      <c r="VTD1" s="208"/>
      <c r="VTE1" s="208"/>
      <c r="VTF1" s="208"/>
      <c r="VTG1" s="208"/>
      <c r="VTH1" s="208"/>
      <c r="VTI1" s="208"/>
      <c r="VTJ1" s="208"/>
      <c r="VTK1" s="208"/>
      <c r="VTL1" s="208"/>
      <c r="VTM1" s="208"/>
      <c r="VTN1" s="208"/>
      <c r="VTO1" s="208"/>
      <c r="VTP1" s="208"/>
      <c r="VTQ1" s="208"/>
      <c r="VTR1" s="208"/>
      <c r="VTS1" s="208"/>
      <c r="VTT1" s="208"/>
      <c r="VTU1" s="208"/>
      <c r="VTV1" s="208"/>
      <c r="VTW1" s="208"/>
      <c r="VTX1" s="208"/>
      <c r="VTY1" s="208"/>
      <c r="VTZ1" s="208"/>
      <c r="VUA1" s="208"/>
      <c r="VUB1" s="208"/>
      <c r="VUC1" s="208"/>
      <c r="VUD1" s="208"/>
      <c r="VUE1" s="208"/>
      <c r="VUF1" s="208"/>
      <c r="VUG1" s="208"/>
      <c r="VUH1" s="208"/>
      <c r="VUI1" s="208"/>
      <c r="VUJ1" s="208"/>
      <c r="VUK1" s="208"/>
      <c r="VUL1" s="208"/>
      <c r="VUM1" s="208"/>
      <c r="VUN1" s="208"/>
      <c r="VUO1" s="208"/>
      <c r="VUP1" s="208"/>
      <c r="VUQ1" s="208"/>
      <c r="VUR1" s="208"/>
      <c r="VUS1" s="208"/>
      <c r="VUT1" s="208"/>
      <c r="VUU1" s="208"/>
      <c r="VUV1" s="208"/>
      <c r="VUW1" s="208"/>
      <c r="VUX1" s="208"/>
      <c r="VUY1" s="208"/>
      <c r="VUZ1" s="208"/>
      <c r="VVA1" s="208"/>
      <c r="VVB1" s="208"/>
      <c r="VVC1" s="208"/>
      <c r="VVD1" s="208"/>
      <c r="VVE1" s="208"/>
      <c r="VVF1" s="208"/>
      <c r="VVG1" s="208"/>
      <c r="VVH1" s="208"/>
      <c r="VVI1" s="208"/>
      <c r="VVJ1" s="208"/>
      <c r="VVK1" s="208"/>
      <c r="VVL1" s="208"/>
      <c r="VVM1" s="208"/>
      <c r="VVN1" s="208"/>
      <c r="VVO1" s="208"/>
      <c r="VVP1" s="208"/>
      <c r="VVQ1" s="208"/>
      <c r="VVR1" s="208"/>
      <c r="VVS1" s="208"/>
      <c r="VVT1" s="208"/>
      <c r="VVU1" s="208"/>
      <c r="VVV1" s="208"/>
      <c r="VVW1" s="208"/>
      <c r="VVX1" s="208"/>
      <c r="VVY1" s="208"/>
      <c r="VVZ1" s="208"/>
      <c r="VWA1" s="208"/>
      <c r="VWB1" s="208"/>
      <c r="VWC1" s="208"/>
      <c r="VWD1" s="208"/>
      <c r="VWE1" s="208"/>
      <c r="VWF1" s="208"/>
      <c r="VWG1" s="208"/>
      <c r="VWH1" s="208"/>
      <c r="VWI1" s="208"/>
      <c r="VWJ1" s="208"/>
      <c r="VWK1" s="208"/>
      <c r="VWL1" s="208"/>
      <c r="VWM1" s="208"/>
      <c r="VWN1" s="208"/>
      <c r="VWO1" s="208"/>
      <c r="VWP1" s="208"/>
      <c r="VWQ1" s="208"/>
      <c r="VWR1" s="208"/>
      <c r="VWS1" s="208"/>
      <c r="VWT1" s="208"/>
      <c r="VWU1" s="208"/>
      <c r="VWV1" s="208"/>
      <c r="VWW1" s="208"/>
      <c r="VWX1" s="208"/>
      <c r="VWY1" s="208"/>
      <c r="VWZ1" s="208"/>
      <c r="VXA1" s="208"/>
      <c r="VXB1" s="208"/>
      <c r="VXC1" s="208"/>
      <c r="VXD1" s="208"/>
      <c r="VXE1" s="208"/>
      <c r="VXF1" s="208"/>
      <c r="VXG1" s="208"/>
      <c r="VXH1" s="208"/>
      <c r="VXI1" s="208"/>
      <c r="VXJ1" s="208"/>
      <c r="VXK1" s="208"/>
      <c r="VXL1" s="208"/>
      <c r="VXM1" s="208"/>
      <c r="VXN1" s="208"/>
      <c r="VXO1" s="208"/>
      <c r="VXP1" s="208"/>
      <c r="VXQ1" s="208"/>
      <c r="VXR1" s="208"/>
      <c r="VXS1" s="208"/>
      <c r="VXT1" s="208"/>
      <c r="VXU1" s="208"/>
      <c r="VXV1" s="208"/>
      <c r="VXW1" s="208"/>
      <c r="VXX1" s="208"/>
      <c r="VXY1" s="208"/>
      <c r="VXZ1" s="208"/>
      <c r="VYA1" s="208"/>
      <c r="VYB1" s="208"/>
      <c r="VYC1" s="208"/>
      <c r="VYD1" s="208"/>
      <c r="VYE1" s="208"/>
      <c r="VYF1" s="208"/>
      <c r="VYG1" s="208"/>
      <c r="VYH1" s="208"/>
      <c r="VYI1" s="208"/>
      <c r="VYJ1" s="208"/>
      <c r="VYK1" s="208"/>
      <c r="VYL1" s="208"/>
      <c r="VYM1" s="208"/>
      <c r="VYN1" s="208"/>
      <c r="VYO1" s="208"/>
      <c r="VYP1" s="208"/>
      <c r="VYQ1" s="208"/>
      <c r="VYR1" s="208"/>
      <c r="VYS1" s="208"/>
      <c r="VYT1" s="208"/>
      <c r="VYU1" s="208"/>
      <c r="VYV1" s="208"/>
      <c r="VYW1" s="208"/>
      <c r="VYX1" s="208"/>
      <c r="VYY1" s="208"/>
      <c r="VYZ1" s="208"/>
      <c r="VZA1" s="208"/>
      <c r="VZB1" s="208"/>
      <c r="VZC1" s="208"/>
      <c r="VZD1" s="208"/>
      <c r="VZE1" s="208"/>
      <c r="VZF1" s="208"/>
      <c r="VZG1" s="208"/>
      <c r="VZH1" s="208"/>
      <c r="VZI1" s="208"/>
      <c r="VZJ1" s="208"/>
      <c r="VZK1" s="208"/>
      <c r="VZL1" s="208"/>
      <c r="VZM1" s="208"/>
      <c r="VZN1" s="208"/>
      <c r="VZO1" s="208"/>
      <c r="VZP1" s="208"/>
      <c r="VZQ1" s="208"/>
      <c r="VZR1" s="208"/>
      <c r="VZS1" s="208"/>
      <c r="VZT1" s="208"/>
      <c r="VZU1" s="208"/>
      <c r="VZV1" s="208"/>
      <c r="VZW1" s="208"/>
      <c r="VZX1" s="208"/>
      <c r="VZY1" s="208"/>
      <c r="VZZ1" s="208"/>
      <c r="WAA1" s="208"/>
      <c r="WAB1" s="208"/>
      <c r="WAC1" s="208"/>
      <c r="WAD1" s="208"/>
      <c r="WAE1" s="208"/>
      <c r="WAF1" s="208"/>
      <c r="WAG1" s="208"/>
      <c r="WAH1" s="208"/>
      <c r="WAI1" s="208"/>
      <c r="WAJ1" s="208"/>
      <c r="WAK1" s="208"/>
      <c r="WAL1" s="208"/>
      <c r="WAM1" s="208"/>
      <c r="WAN1" s="208"/>
      <c r="WAO1" s="208"/>
      <c r="WAP1" s="208"/>
      <c r="WAQ1" s="208"/>
      <c r="WAR1" s="208"/>
      <c r="WAS1" s="208"/>
      <c r="WAT1" s="208"/>
      <c r="WAU1" s="208"/>
      <c r="WAV1" s="208"/>
      <c r="WAW1" s="208"/>
      <c r="WAX1" s="208"/>
      <c r="WAY1" s="208"/>
      <c r="WAZ1" s="208"/>
      <c r="WBA1" s="208"/>
      <c r="WBB1" s="208"/>
      <c r="WBC1" s="208"/>
      <c r="WBD1" s="208"/>
      <c r="WBE1" s="208"/>
      <c r="WBF1" s="208"/>
      <c r="WBG1" s="208"/>
      <c r="WBH1" s="208"/>
      <c r="WBI1" s="208"/>
      <c r="WBJ1" s="208"/>
      <c r="WBK1" s="208"/>
      <c r="WBL1" s="208"/>
      <c r="WBM1" s="208"/>
      <c r="WBN1" s="208"/>
      <c r="WBO1" s="208"/>
      <c r="WBP1" s="208"/>
      <c r="WBQ1" s="208"/>
      <c r="WBR1" s="208"/>
      <c r="WBS1" s="208"/>
      <c r="WBT1" s="208"/>
      <c r="WBU1" s="208"/>
      <c r="WBV1" s="208"/>
      <c r="WBW1" s="208"/>
      <c r="WBX1" s="208"/>
      <c r="WBY1" s="208"/>
      <c r="WBZ1" s="208"/>
      <c r="WCA1" s="208"/>
      <c r="WCB1" s="208"/>
      <c r="WCC1" s="208"/>
      <c r="WCD1" s="208"/>
      <c r="WCE1" s="208"/>
      <c r="WCF1" s="208"/>
      <c r="WCG1" s="208"/>
      <c r="WCH1" s="208"/>
      <c r="WCI1" s="208"/>
      <c r="WCJ1" s="208"/>
      <c r="WCK1" s="208"/>
      <c r="WCL1" s="208"/>
      <c r="WCM1" s="208"/>
      <c r="WCN1" s="208"/>
      <c r="WCO1" s="208"/>
      <c r="WCP1" s="208"/>
      <c r="WCQ1" s="208"/>
      <c r="WCR1" s="208"/>
      <c r="WCS1" s="208"/>
      <c r="WCT1" s="208"/>
      <c r="WCU1" s="208"/>
      <c r="WCV1" s="208"/>
      <c r="WCW1" s="208"/>
      <c r="WCX1" s="208"/>
      <c r="WCY1" s="208"/>
      <c r="WCZ1" s="208"/>
      <c r="WDA1" s="208"/>
      <c r="WDB1" s="208"/>
      <c r="WDC1" s="208"/>
      <c r="WDD1" s="208"/>
      <c r="WDE1" s="208"/>
      <c r="WDF1" s="208"/>
      <c r="WDG1" s="208"/>
      <c r="WDH1" s="208"/>
      <c r="WDI1" s="208"/>
      <c r="WDJ1" s="208"/>
      <c r="WDK1" s="208"/>
      <c r="WDL1" s="208"/>
      <c r="WDM1" s="208"/>
      <c r="WDN1" s="208"/>
      <c r="WDO1" s="208"/>
      <c r="WDP1" s="208"/>
      <c r="WDQ1" s="208"/>
      <c r="WDR1" s="208"/>
      <c r="WDS1" s="208"/>
      <c r="WDT1" s="208"/>
      <c r="WDU1" s="208"/>
      <c r="WDV1" s="208"/>
      <c r="WDW1" s="208"/>
      <c r="WDX1" s="208"/>
      <c r="WDY1" s="208"/>
      <c r="WDZ1" s="208"/>
      <c r="WEA1" s="208"/>
      <c r="WEB1" s="208"/>
      <c r="WEC1" s="208"/>
      <c r="WED1" s="208"/>
      <c r="WEE1" s="208"/>
      <c r="WEF1" s="208"/>
      <c r="WEG1" s="208"/>
      <c r="WEH1" s="208"/>
      <c r="WEI1" s="208"/>
      <c r="WEJ1" s="208"/>
      <c r="WEK1" s="208"/>
      <c r="WEL1" s="208"/>
      <c r="WEM1" s="208"/>
      <c r="WEN1" s="208"/>
      <c r="WEO1" s="208"/>
      <c r="WEP1" s="208"/>
      <c r="WEQ1" s="208"/>
      <c r="WER1" s="208"/>
      <c r="WES1" s="208"/>
      <c r="WET1" s="208"/>
      <c r="WEU1" s="208"/>
      <c r="WEV1" s="208"/>
      <c r="WEW1" s="208"/>
      <c r="WEX1" s="208"/>
      <c r="WEY1" s="208"/>
      <c r="WEZ1" s="208"/>
      <c r="WFA1" s="208"/>
      <c r="WFB1" s="208"/>
      <c r="WFC1" s="208"/>
      <c r="WFD1" s="208"/>
      <c r="WFE1" s="208"/>
      <c r="WFF1" s="208"/>
      <c r="WFG1" s="208"/>
      <c r="WFH1" s="208"/>
      <c r="WFI1" s="208"/>
      <c r="WFJ1" s="208"/>
      <c r="WFK1" s="208"/>
      <c r="WFL1" s="208"/>
      <c r="WFM1" s="208"/>
      <c r="WFN1" s="208"/>
      <c r="WFO1" s="208"/>
      <c r="WFP1" s="208"/>
      <c r="WFQ1" s="208"/>
      <c r="WFR1" s="208"/>
      <c r="WFS1" s="208"/>
      <c r="WFT1" s="208"/>
      <c r="WFU1" s="208"/>
      <c r="WFV1" s="208"/>
      <c r="WFW1" s="208"/>
      <c r="WFX1" s="208"/>
      <c r="WFY1" s="208"/>
      <c r="WFZ1" s="208"/>
      <c r="WGA1" s="208"/>
      <c r="WGB1" s="208"/>
      <c r="WGC1" s="208"/>
      <c r="WGD1" s="208"/>
      <c r="WGE1" s="208"/>
      <c r="WGF1" s="208"/>
      <c r="WGG1" s="208"/>
      <c r="WGH1" s="208"/>
      <c r="WGI1" s="208"/>
      <c r="WGJ1" s="208"/>
      <c r="WGK1" s="208"/>
      <c r="WGL1" s="208"/>
      <c r="WGM1" s="208"/>
      <c r="WGN1" s="208"/>
      <c r="WGO1" s="208"/>
      <c r="WGP1" s="208"/>
      <c r="WGQ1" s="208"/>
      <c r="WGR1" s="208"/>
      <c r="WGS1" s="208"/>
      <c r="WGT1" s="208"/>
      <c r="WGU1" s="208"/>
      <c r="WGV1" s="208"/>
      <c r="WGW1" s="208"/>
      <c r="WGX1" s="208"/>
      <c r="WGY1" s="208"/>
      <c r="WGZ1" s="208"/>
      <c r="WHA1" s="208"/>
      <c r="WHB1" s="208"/>
      <c r="WHC1" s="208"/>
      <c r="WHD1" s="208"/>
      <c r="WHE1" s="208"/>
      <c r="WHF1" s="208"/>
      <c r="WHG1" s="208"/>
      <c r="WHH1" s="208"/>
      <c r="WHI1" s="208"/>
      <c r="WHJ1" s="208"/>
      <c r="WHK1" s="208"/>
      <c r="WHL1" s="208"/>
      <c r="WHM1" s="208"/>
      <c r="WHN1" s="208"/>
      <c r="WHO1" s="208"/>
      <c r="WHP1" s="208"/>
      <c r="WHQ1" s="208"/>
      <c r="WHR1" s="208"/>
      <c r="WHS1" s="208"/>
      <c r="WHT1" s="208"/>
      <c r="WHU1" s="208"/>
      <c r="WHV1" s="208"/>
      <c r="WHW1" s="208"/>
      <c r="WHX1" s="208"/>
      <c r="WHY1" s="208"/>
      <c r="WHZ1" s="208"/>
      <c r="WIA1" s="208"/>
      <c r="WIB1" s="208"/>
      <c r="WIC1" s="208"/>
      <c r="WID1" s="208"/>
      <c r="WIE1" s="208"/>
      <c r="WIF1" s="208"/>
      <c r="WIG1" s="208"/>
      <c r="WIH1" s="208"/>
      <c r="WII1" s="208"/>
      <c r="WIJ1" s="208"/>
      <c r="WIK1" s="208"/>
      <c r="WIL1" s="208"/>
      <c r="WIM1" s="208"/>
      <c r="WIN1" s="208"/>
      <c r="WIO1" s="208"/>
      <c r="WIP1" s="208"/>
      <c r="WIQ1" s="208"/>
      <c r="WIR1" s="208"/>
      <c r="WIS1" s="208"/>
      <c r="WIT1" s="208"/>
      <c r="WIU1" s="208"/>
      <c r="WIV1" s="208"/>
      <c r="WIW1" s="208"/>
      <c r="WIX1" s="208"/>
      <c r="WIY1" s="208"/>
      <c r="WIZ1" s="208"/>
      <c r="WJA1" s="208"/>
      <c r="WJB1" s="208"/>
      <c r="WJC1" s="208"/>
      <c r="WJD1" s="208"/>
      <c r="WJE1" s="208"/>
      <c r="WJF1" s="208"/>
      <c r="WJG1" s="208"/>
      <c r="WJH1" s="208"/>
      <c r="WJI1" s="208"/>
      <c r="WJJ1" s="208"/>
      <c r="WJK1" s="208"/>
      <c r="WJL1" s="208"/>
      <c r="WJM1" s="208"/>
      <c r="WJN1" s="208"/>
      <c r="WJO1" s="208"/>
      <c r="WJP1" s="208"/>
      <c r="WJQ1" s="208"/>
      <c r="WJR1" s="208"/>
      <c r="WJS1" s="208"/>
      <c r="WJT1" s="208"/>
      <c r="WJU1" s="208"/>
      <c r="WJV1" s="208"/>
      <c r="WJW1" s="208"/>
      <c r="WJX1" s="208"/>
      <c r="WJY1" s="208"/>
      <c r="WJZ1" s="208"/>
      <c r="WKA1" s="208"/>
      <c r="WKB1" s="208"/>
      <c r="WKC1" s="208"/>
      <c r="WKD1" s="208"/>
      <c r="WKE1" s="208"/>
      <c r="WKF1" s="208"/>
      <c r="WKG1" s="208"/>
      <c r="WKH1" s="208"/>
      <c r="WKI1" s="208"/>
      <c r="WKJ1" s="208"/>
      <c r="WKK1" s="208"/>
      <c r="WKL1" s="208"/>
      <c r="WKM1" s="208"/>
      <c r="WKN1" s="208"/>
      <c r="WKO1" s="208"/>
      <c r="WKP1" s="208"/>
      <c r="WKQ1" s="208"/>
      <c r="WKR1" s="208"/>
      <c r="WKS1" s="208"/>
      <c r="WKT1" s="208"/>
      <c r="WKU1" s="208"/>
      <c r="WKV1" s="208"/>
      <c r="WKW1" s="208"/>
      <c r="WKX1" s="208"/>
      <c r="WKY1" s="208"/>
      <c r="WKZ1" s="208"/>
      <c r="WLA1" s="208"/>
      <c r="WLB1" s="208"/>
      <c r="WLC1" s="208"/>
      <c r="WLD1" s="208"/>
      <c r="WLE1" s="208"/>
      <c r="WLF1" s="208"/>
      <c r="WLG1" s="208"/>
      <c r="WLH1" s="208"/>
      <c r="WLI1" s="208"/>
      <c r="WLJ1" s="208"/>
      <c r="WLK1" s="208"/>
      <c r="WLL1" s="208"/>
      <c r="WLM1" s="208"/>
      <c r="WLN1" s="208"/>
      <c r="WLO1" s="208"/>
      <c r="WLP1" s="208"/>
      <c r="WLQ1" s="208"/>
      <c r="WLR1" s="208"/>
      <c r="WLS1" s="208"/>
      <c r="WLT1" s="208"/>
      <c r="WLU1" s="208"/>
      <c r="WLV1" s="208"/>
      <c r="WLW1" s="208"/>
      <c r="WLX1" s="208"/>
      <c r="WLY1" s="208"/>
      <c r="WLZ1" s="208"/>
      <c r="WMA1" s="208"/>
      <c r="WMB1" s="208"/>
      <c r="WMC1" s="208"/>
      <c r="WMD1" s="208"/>
      <c r="WME1" s="208"/>
      <c r="WMF1" s="208"/>
      <c r="WMG1" s="208"/>
      <c r="WMH1" s="208"/>
      <c r="WMI1" s="208"/>
      <c r="WMJ1" s="208"/>
      <c r="WMK1" s="208"/>
      <c r="WML1" s="208"/>
      <c r="WMM1" s="208"/>
      <c r="WMN1" s="208"/>
      <c r="WMO1" s="208"/>
      <c r="WMP1" s="208"/>
      <c r="WMQ1" s="208"/>
      <c r="WMR1" s="208"/>
      <c r="WMS1" s="208"/>
      <c r="WMT1" s="208"/>
      <c r="WMU1" s="208"/>
      <c r="WMV1" s="208"/>
      <c r="WMW1" s="208"/>
      <c r="WMX1" s="208"/>
      <c r="WMY1" s="208"/>
      <c r="WMZ1" s="208"/>
      <c r="WNA1" s="208"/>
      <c r="WNB1" s="208"/>
      <c r="WNC1" s="208"/>
      <c r="WND1" s="208"/>
      <c r="WNE1" s="208"/>
      <c r="WNF1" s="208"/>
      <c r="WNG1" s="208"/>
      <c r="WNH1" s="208"/>
      <c r="WNI1" s="208"/>
      <c r="WNJ1" s="208"/>
      <c r="WNK1" s="208"/>
      <c r="WNL1" s="208"/>
      <c r="WNM1" s="208"/>
      <c r="WNN1" s="208"/>
      <c r="WNO1" s="208"/>
      <c r="WNP1" s="208"/>
      <c r="WNQ1" s="208"/>
      <c r="WNR1" s="208"/>
      <c r="WNS1" s="208"/>
      <c r="WNT1" s="208"/>
      <c r="WNU1" s="208"/>
      <c r="WNV1" s="208"/>
      <c r="WNW1" s="208"/>
      <c r="WNX1" s="208"/>
      <c r="WNY1" s="208"/>
      <c r="WNZ1" s="208"/>
      <c r="WOA1" s="208"/>
      <c r="WOB1" s="208"/>
      <c r="WOC1" s="208"/>
      <c r="WOD1" s="208"/>
      <c r="WOE1" s="208"/>
      <c r="WOF1" s="208"/>
      <c r="WOG1" s="208"/>
      <c r="WOH1" s="208"/>
      <c r="WOI1" s="208"/>
      <c r="WOJ1" s="208"/>
      <c r="WOK1" s="208"/>
      <c r="WOL1" s="208"/>
      <c r="WOM1" s="208"/>
      <c r="WON1" s="208"/>
      <c r="WOO1" s="208"/>
      <c r="WOP1" s="208"/>
      <c r="WOQ1" s="208"/>
      <c r="WOR1" s="208"/>
      <c r="WOS1" s="208"/>
      <c r="WOT1" s="208"/>
      <c r="WOU1" s="208"/>
      <c r="WOV1" s="208"/>
      <c r="WOW1" s="208"/>
      <c r="WOX1" s="208"/>
      <c r="WOY1" s="208"/>
      <c r="WOZ1" s="208"/>
      <c r="WPA1" s="208"/>
      <c r="WPB1" s="208"/>
      <c r="WPC1" s="208"/>
      <c r="WPD1" s="208"/>
      <c r="WPE1" s="208"/>
      <c r="WPF1" s="208"/>
      <c r="WPG1" s="208"/>
      <c r="WPH1" s="208"/>
      <c r="WPI1" s="208"/>
      <c r="WPJ1" s="208"/>
      <c r="WPK1" s="208"/>
      <c r="WPL1" s="208"/>
      <c r="WPM1" s="208"/>
      <c r="WPN1" s="208"/>
      <c r="WPO1" s="208"/>
      <c r="WPP1" s="208"/>
      <c r="WPQ1" s="208"/>
      <c r="WPR1" s="208"/>
      <c r="WPS1" s="208"/>
      <c r="WPT1" s="208"/>
      <c r="WPU1" s="208"/>
      <c r="WPV1" s="208"/>
      <c r="WPW1" s="208"/>
      <c r="WPX1" s="208"/>
      <c r="WPY1" s="208"/>
      <c r="WPZ1" s="208"/>
      <c r="WQA1" s="208"/>
      <c r="WQB1" s="208"/>
      <c r="WQC1" s="208"/>
      <c r="WQD1" s="208"/>
      <c r="WQE1" s="208"/>
      <c r="WQF1" s="208"/>
      <c r="WQG1" s="208"/>
      <c r="WQH1" s="208"/>
      <c r="WQI1" s="208"/>
      <c r="WQJ1" s="208"/>
      <c r="WQK1" s="208"/>
      <c r="WQL1" s="208"/>
      <c r="WQM1" s="208"/>
      <c r="WQN1" s="208"/>
      <c r="WQO1" s="208"/>
      <c r="WQP1" s="208"/>
      <c r="WQQ1" s="208"/>
      <c r="WQR1" s="208"/>
      <c r="WQS1" s="208"/>
      <c r="WQT1" s="208"/>
      <c r="WQU1" s="208"/>
      <c r="WQV1" s="208"/>
      <c r="WQW1" s="208"/>
      <c r="WQX1" s="208"/>
      <c r="WQY1" s="208"/>
      <c r="WQZ1" s="208"/>
      <c r="WRA1" s="208"/>
      <c r="WRB1" s="208"/>
      <c r="WRC1" s="208"/>
      <c r="WRD1" s="208"/>
      <c r="WRE1" s="208"/>
      <c r="WRF1" s="208"/>
      <c r="WRG1" s="208"/>
      <c r="WRH1" s="208"/>
      <c r="WRI1" s="208"/>
      <c r="WRJ1" s="208"/>
      <c r="WRK1" s="208"/>
      <c r="WRL1" s="208"/>
      <c r="WRM1" s="208"/>
      <c r="WRN1" s="208"/>
      <c r="WRO1" s="208"/>
      <c r="WRP1" s="208"/>
      <c r="WRQ1" s="208"/>
      <c r="WRR1" s="208"/>
      <c r="WRS1" s="208"/>
      <c r="WRT1" s="208"/>
      <c r="WRU1" s="208"/>
      <c r="WRV1" s="208"/>
      <c r="WRW1" s="208"/>
      <c r="WRX1" s="208"/>
      <c r="WRY1" s="208"/>
      <c r="WRZ1" s="208"/>
      <c r="WSA1" s="208"/>
      <c r="WSB1" s="208"/>
      <c r="WSC1" s="208"/>
      <c r="WSD1" s="208"/>
      <c r="WSE1" s="208"/>
      <c r="WSF1" s="208"/>
      <c r="WSG1" s="208"/>
      <c r="WSH1" s="208"/>
      <c r="WSI1" s="208"/>
      <c r="WSJ1" s="208"/>
      <c r="WSK1" s="208"/>
      <c r="WSL1" s="208"/>
      <c r="WSM1" s="208"/>
      <c r="WSN1" s="208"/>
      <c r="WSO1" s="208"/>
      <c r="WSP1" s="208"/>
      <c r="WSQ1" s="208"/>
      <c r="WSR1" s="208"/>
      <c r="WSS1" s="208"/>
      <c r="WST1" s="208"/>
      <c r="WSU1" s="208"/>
      <c r="WSV1" s="208"/>
      <c r="WSW1" s="208"/>
      <c r="WSX1" s="208"/>
      <c r="WSY1" s="208"/>
      <c r="WSZ1" s="208"/>
      <c r="WTA1" s="208"/>
      <c r="WTB1" s="208"/>
      <c r="WTC1" s="208"/>
      <c r="WTD1" s="208"/>
      <c r="WTE1" s="208"/>
      <c r="WTF1" s="208"/>
      <c r="WTG1" s="208"/>
      <c r="WTH1" s="208"/>
      <c r="WTI1" s="208"/>
      <c r="WTJ1" s="208"/>
      <c r="WTK1" s="208"/>
      <c r="WTL1" s="208"/>
      <c r="WTM1" s="208"/>
      <c r="WTN1" s="208"/>
      <c r="WTO1" s="208"/>
      <c r="WTP1" s="208"/>
      <c r="WTQ1" s="208"/>
      <c r="WTR1" s="208"/>
      <c r="WTS1" s="208"/>
      <c r="WTT1" s="208"/>
      <c r="WTU1" s="208"/>
      <c r="WTV1" s="208"/>
      <c r="WTW1" s="208"/>
      <c r="WTX1" s="208"/>
      <c r="WTY1" s="208"/>
      <c r="WTZ1" s="208"/>
      <c r="WUA1" s="208"/>
      <c r="WUB1" s="208"/>
      <c r="WUC1" s="208"/>
      <c r="WUD1" s="208"/>
      <c r="WUE1" s="208"/>
      <c r="WUF1" s="208"/>
      <c r="WUG1" s="208"/>
      <c r="WUH1" s="208"/>
      <c r="WUI1" s="208"/>
      <c r="WUJ1" s="208"/>
      <c r="WUK1" s="208"/>
      <c r="WUL1" s="208"/>
      <c r="WUM1" s="208"/>
      <c r="WUN1" s="208"/>
      <c r="WUO1" s="208"/>
      <c r="WUP1" s="208"/>
      <c r="WUQ1" s="208"/>
      <c r="WUR1" s="208"/>
      <c r="WUS1" s="208"/>
      <c r="WUT1" s="208"/>
      <c r="WUU1" s="208"/>
      <c r="WUV1" s="208"/>
      <c r="WUW1" s="208"/>
      <c r="WUX1" s="208"/>
      <c r="WUY1" s="208"/>
      <c r="WUZ1" s="208"/>
      <c r="WVA1" s="208"/>
      <c r="WVB1" s="208"/>
      <c r="WVC1" s="208"/>
      <c r="WVD1" s="208"/>
      <c r="WVE1" s="208"/>
      <c r="WVF1" s="208"/>
      <c r="WVG1" s="208"/>
      <c r="WVH1" s="208"/>
      <c r="WVI1" s="208"/>
      <c r="WVJ1" s="208"/>
      <c r="WVK1" s="208"/>
      <c r="WVL1" s="208"/>
      <c r="WVM1" s="208"/>
      <c r="WVN1" s="208"/>
      <c r="WVO1" s="208"/>
      <c r="WVP1" s="208"/>
      <c r="WVQ1" s="208"/>
      <c r="WVR1" s="208"/>
      <c r="WVS1" s="208"/>
      <c r="WVT1" s="208"/>
      <c r="WVU1" s="208"/>
      <c r="WVV1" s="208"/>
      <c r="WVW1" s="208"/>
      <c r="WVX1" s="208"/>
      <c r="WVY1" s="208"/>
      <c r="WVZ1" s="208"/>
      <c r="WWA1" s="208"/>
      <c r="WWB1" s="208"/>
      <c r="WWC1" s="208"/>
      <c r="WWD1" s="208"/>
      <c r="WWE1" s="208"/>
      <c r="WWF1" s="208"/>
      <c r="WWG1" s="208"/>
      <c r="WWH1" s="208"/>
      <c r="WWI1" s="208"/>
      <c r="WWJ1" s="208"/>
      <c r="WWK1" s="208"/>
      <c r="WWL1" s="208"/>
      <c r="WWM1" s="208"/>
      <c r="WWN1" s="208"/>
      <c r="WWO1" s="208"/>
      <c r="WWP1" s="208"/>
      <c r="WWQ1" s="208"/>
      <c r="WWR1" s="208"/>
      <c r="WWS1" s="208"/>
      <c r="WWT1" s="208"/>
      <c r="WWU1" s="208"/>
      <c r="WWV1" s="208"/>
      <c r="WWW1" s="208"/>
      <c r="WWX1" s="208"/>
      <c r="WWY1" s="208"/>
      <c r="WWZ1" s="208"/>
      <c r="WXA1" s="208"/>
      <c r="WXB1" s="208"/>
      <c r="WXC1" s="208"/>
      <c r="WXD1" s="208"/>
      <c r="WXE1" s="208"/>
      <c r="WXF1" s="208"/>
      <c r="WXG1" s="208"/>
      <c r="WXH1" s="208"/>
      <c r="WXI1" s="208"/>
      <c r="WXJ1" s="208"/>
      <c r="WXK1" s="208"/>
      <c r="WXL1" s="208"/>
      <c r="WXM1" s="208"/>
      <c r="WXN1" s="208"/>
      <c r="WXO1" s="208"/>
      <c r="WXP1" s="208"/>
      <c r="WXQ1" s="208"/>
      <c r="WXR1" s="208"/>
      <c r="WXS1" s="208"/>
      <c r="WXT1" s="208"/>
      <c r="WXU1" s="208"/>
      <c r="WXV1" s="208"/>
      <c r="WXW1" s="208"/>
      <c r="WXX1" s="208"/>
      <c r="WXY1" s="208"/>
      <c r="WXZ1" s="208"/>
      <c r="WYA1" s="208"/>
      <c r="WYB1" s="208"/>
      <c r="WYC1" s="208"/>
      <c r="WYD1" s="208"/>
      <c r="WYE1" s="208"/>
      <c r="WYF1" s="208"/>
      <c r="WYG1" s="208"/>
      <c r="WYH1" s="208"/>
      <c r="WYI1" s="208"/>
      <c r="WYJ1" s="208"/>
      <c r="WYK1" s="208"/>
      <c r="WYL1" s="208"/>
      <c r="WYM1" s="208"/>
      <c r="WYN1" s="208"/>
      <c r="WYO1" s="208"/>
      <c r="WYP1" s="208"/>
      <c r="WYQ1" s="208"/>
      <c r="WYR1" s="208"/>
      <c r="WYS1" s="208"/>
      <c r="WYT1" s="208"/>
      <c r="WYU1" s="208"/>
      <c r="WYV1" s="208"/>
      <c r="WYW1" s="208"/>
      <c r="WYX1" s="208"/>
      <c r="WYY1" s="208"/>
      <c r="WYZ1" s="208"/>
      <c r="WZA1" s="208"/>
      <c r="WZB1" s="208"/>
      <c r="WZC1" s="208"/>
      <c r="WZD1" s="208"/>
      <c r="WZE1" s="208"/>
      <c r="WZF1" s="208"/>
      <c r="WZG1" s="208"/>
      <c r="WZH1" s="208"/>
      <c r="WZI1" s="208"/>
      <c r="WZJ1" s="208"/>
      <c r="WZK1" s="208"/>
      <c r="WZL1" s="208"/>
      <c r="WZM1" s="208"/>
      <c r="WZN1" s="208"/>
      <c r="WZO1" s="208"/>
      <c r="WZP1" s="208"/>
      <c r="WZQ1" s="208"/>
      <c r="WZR1" s="208"/>
      <c r="WZS1" s="208"/>
      <c r="WZT1" s="208"/>
      <c r="WZU1" s="208"/>
      <c r="WZV1" s="208"/>
      <c r="WZW1" s="208"/>
      <c r="WZX1" s="208"/>
      <c r="WZY1" s="208"/>
      <c r="WZZ1" s="208"/>
      <c r="XAA1" s="208"/>
      <c r="XAB1" s="208"/>
      <c r="XAC1" s="208"/>
      <c r="XAD1" s="208"/>
      <c r="XAE1" s="208"/>
      <c r="XAF1" s="208"/>
      <c r="XAG1" s="208"/>
      <c r="XAH1" s="208"/>
      <c r="XAI1" s="208"/>
      <c r="XAJ1" s="208"/>
      <c r="XAK1" s="208"/>
      <c r="XAL1" s="208"/>
      <c r="XAM1" s="208"/>
      <c r="XAN1" s="208"/>
      <c r="XAO1" s="208"/>
      <c r="XAP1" s="208"/>
      <c r="XAQ1" s="208"/>
      <c r="XAR1" s="208"/>
      <c r="XAS1" s="208"/>
      <c r="XAT1" s="208"/>
      <c r="XAU1" s="208"/>
      <c r="XAV1" s="208"/>
      <c r="XAW1" s="208"/>
      <c r="XAX1" s="208"/>
      <c r="XAY1" s="208"/>
      <c r="XAZ1" s="208"/>
      <c r="XBA1" s="208"/>
      <c r="XBB1" s="208"/>
      <c r="XBC1" s="208"/>
      <c r="XBD1" s="208"/>
      <c r="XBE1" s="208"/>
      <c r="XBF1" s="208"/>
      <c r="XBG1" s="208"/>
      <c r="XBH1" s="208"/>
      <c r="XBI1" s="208"/>
      <c r="XBJ1" s="208"/>
      <c r="XBK1" s="208"/>
      <c r="XBL1" s="208"/>
      <c r="XBM1" s="208"/>
      <c r="XBN1" s="208"/>
      <c r="XBO1" s="208"/>
      <c r="XBP1" s="208"/>
      <c r="XBQ1" s="208"/>
      <c r="XBR1" s="208"/>
      <c r="XBS1" s="208"/>
      <c r="XBT1" s="208"/>
      <c r="XBU1" s="208"/>
      <c r="XBV1" s="208"/>
      <c r="XBW1" s="208"/>
      <c r="XBX1" s="208"/>
      <c r="XBY1" s="208"/>
      <c r="XBZ1" s="208"/>
      <c r="XCA1" s="208"/>
      <c r="XCB1" s="208"/>
      <c r="XCC1" s="208"/>
      <c r="XCD1" s="208"/>
      <c r="XCE1" s="208"/>
      <c r="XCF1" s="208"/>
      <c r="XCG1" s="208"/>
      <c r="XCH1" s="208"/>
      <c r="XCI1" s="208"/>
      <c r="XCJ1" s="208"/>
      <c r="XCK1" s="208"/>
      <c r="XCL1" s="208"/>
      <c r="XCM1" s="208"/>
      <c r="XCN1" s="208"/>
      <c r="XCO1" s="208"/>
      <c r="XCP1" s="208"/>
      <c r="XCQ1" s="208"/>
      <c r="XCR1" s="208"/>
      <c r="XCS1" s="208"/>
      <c r="XCT1" s="208"/>
      <c r="XCU1" s="208"/>
      <c r="XCV1" s="208"/>
      <c r="XCW1" s="208"/>
      <c r="XCX1" s="208"/>
      <c r="XCY1" s="208"/>
      <c r="XCZ1" s="208"/>
      <c r="XDA1" s="212"/>
      <c r="XDB1" s="212"/>
      <c r="XDC1" s="212"/>
      <c r="XDD1" s="212"/>
      <c r="XDE1" s="212"/>
      <c r="XDF1" s="212"/>
      <c r="XDG1" s="212"/>
      <c r="XDH1" s="212"/>
      <c r="XDI1" s="212"/>
      <c r="XDJ1" s="212"/>
      <c r="XDK1" s="212"/>
      <c r="XDL1" s="212"/>
      <c r="XDM1" s="212"/>
      <c r="XDN1" s="212"/>
      <c r="XDO1" s="212"/>
      <c r="XDP1" s="212"/>
      <c r="XDQ1" s="212"/>
      <c r="XDR1" s="212"/>
      <c r="XDS1" s="212"/>
      <c r="XDT1" s="212"/>
      <c r="XDU1" s="212"/>
      <c r="XDV1" s="212"/>
      <c r="XDW1" s="212"/>
      <c r="XDX1" s="212"/>
      <c r="XDY1" s="212"/>
      <c r="XDZ1" s="212"/>
      <c r="XEA1" s="212"/>
      <c r="XEB1" s="212"/>
      <c r="XEC1" s="212"/>
      <c r="XED1" s="212"/>
      <c r="XEE1" s="212"/>
      <c r="XEF1" s="212"/>
      <c r="XEG1" s="212"/>
      <c r="XEH1" s="212"/>
      <c r="XEI1" s="212"/>
      <c r="XEJ1" s="212"/>
      <c r="XEK1" s="212"/>
      <c r="XEL1" s="212"/>
      <c r="XEM1" s="212"/>
      <c r="XEN1" s="212"/>
      <c r="XEO1" s="212"/>
      <c r="XEP1" s="212"/>
      <c r="XEQ1" s="212"/>
      <c r="XER1" s="212"/>
      <c r="XES1" s="212"/>
      <c r="XET1" s="212"/>
      <c r="XEU1" s="212"/>
      <c r="XEV1" s="212"/>
    </row>
    <row r="2" spans="1:16376" s="208" customFormat="1" ht="18" customHeight="1">
      <c r="A2" s="195"/>
      <c r="B2" s="190"/>
      <c r="C2" s="196"/>
      <c r="D2" s="196"/>
      <c r="E2" s="197" t="s">
        <v>61</v>
      </c>
      <c r="XDA2" s="212"/>
      <c r="XDB2" s="212"/>
      <c r="XDC2" s="212"/>
      <c r="XDD2" s="212"/>
      <c r="XDE2" s="212"/>
      <c r="XDF2" s="212"/>
      <c r="XDG2" s="212"/>
      <c r="XDH2" s="212"/>
      <c r="XDI2" s="212"/>
      <c r="XDJ2" s="212"/>
      <c r="XDK2" s="212"/>
      <c r="XDL2" s="212"/>
      <c r="XDM2" s="212"/>
      <c r="XDN2" s="212"/>
      <c r="XDO2" s="212"/>
      <c r="XDP2" s="212"/>
      <c r="XDQ2" s="212"/>
      <c r="XDR2" s="212"/>
      <c r="XDS2" s="212"/>
      <c r="XDT2" s="212"/>
      <c r="XDU2" s="212"/>
      <c r="XDV2" s="212"/>
      <c r="XDW2" s="212"/>
      <c r="XDX2" s="212"/>
      <c r="XDY2" s="212"/>
      <c r="XDZ2" s="212"/>
      <c r="XEA2" s="212"/>
      <c r="XEB2" s="212"/>
      <c r="XEC2" s="212"/>
      <c r="XED2" s="212"/>
      <c r="XEE2" s="212"/>
      <c r="XEF2" s="212"/>
      <c r="XEG2" s="212"/>
      <c r="XEH2" s="212"/>
      <c r="XEI2" s="212"/>
      <c r="XEJ2" s="212"/>
      <c r="XEK2" s="212"/>
      <c r="XEL2" s="212"/>
      <c r="XEM2" s="212"/>
      <c r="XEN2" s="212"/>
      <c r="XEO2" s="212"/>
      <c r="XEP2" s="212"/>
      <c r="XEQ2" s="212"/>
      <c r="XER2" s="212"/>
      <c r="XES2" s="212"/>
      <c r="XET2" s="212"/>
      <c r="XEU2" s="212"/>
      <c r="XEV2" s="212"/>
    </row>
    <row r="3" spans="1:16376" s="208" customFormat="1" ht="62.1" customHeight="1">
      <c r="A3" s="198" t="s">
        <v>159</v>
      </c>
      <c r="B3" s="198" t="s">
        <v>160</v>
      </c>
      <c r="C3" s="214" t="s">
        <v>161</v>
      </c>
      <c r="D3" s="198" t="s">
        <v>64</v>
      </c>
      <c r="E3" s="198" t="s">
        <v>162</v>
      </c>
      <c r="XDA3" s="212"/>
      <c r="XDB3" s="212"/>
      <c r="XDC3" s="212"/>
      <c r="XDD3" s="212"/>
      <c r="XDE3" s="212"/>
      <c r="XDF3" s="212"/>
      <c r="XDG3" s="212"/>
      <c r="XDH3" s="212"/>
      <c r="XDI3" s="212"/>
      <c r="XDJ3" s="212"/>
      <c r="XDK3" s="212"/>
      <c r="XDL3" s="212"/>
      <c r="XDM3" s="212"/>
      <c r="XDN3" s="212"/>
      <c r="XDO3" s="212"/>
      <c r="XDP3" s="212"/>
      <c r="XDQ3" s="212"/>
      <c r="XDR3" s="212"/>
      <c r="XDS3" s="212"/>
      <c r="XDT3" s="212"/>
      <c r="XDU3" s="212"/>
      <c r="XDV3" s="212"/>
      <c r="XDW3" s="212"/>
      <c r="XDX3" s="212"/>
      <c r="XDY3" s="212"/>
      <c r="XDZ3" s="212"/>
      <c r="XEA3" s="212"/>
      <c r="XEB3" s="212"/>
      <c r="XEC3" s="212"/>
      <c r="XED3" s="212"/>
      <c r="XEE3" s="212"/>
      <c r="XEF3" s="212"/>
      <c r="XEG3" s="212"/>
      <c r="XEH3" s="212"/>
      <c r="XEI3" s="212"/>
      <c r="XEJ3" s="212"/>
      <c r="XEK3" s="212"/>
      <c r="XEL3" s="212"/>
      <c r="XEM3" s="212"/>
      <c r="XEN3" s="212"/>
      <c r="XEO3" s="212"/>
      <c r="XEP3" s="212"/>
      <c r="XEQ3" s="212"/>
      <c r="XER3" s="212"/>
      <c r="XES3" s="212"/>
      <c r="XET3" s="212"/>
      <c r="XEU3" s="212"/>
      <c r="XEV3" s="212"/>
    </row>
    <row r="4" spans="1:16376" s="209" customFormat="1" ht="18" hidden="1" customHeight="1">
      <c r="A4" s="14">
        <v>201</v>
      </c>
      <c r="B4" s="182" t="s">
        <v>163</v>
      </c>
      <c r="C4" s="183">
        <v>51472</v>
      </c>
      <c r="D4" s="183">
        <f>61624-9048</f>
        <v>52576</v>
      </c>
      <c r="E4" s="199"/>
      <c r="F4" s="209">
        <f>LEN(A4)</f>
        <v>3</v>
      </c>
    </row>
    <row r="5" spans="1:16376" s="208" customFormat="1" ht="18" customHeight="1">
      <c r="A5" s="14">
        <v>20101</v>
      </c>
      <c r="B5" s="184" t="s">
        <v>164</v>
      </c>
      <c r="C5" s="185">
        <v>1487</v>
      </c>
      <c r="D5" s="185">
        <v>1382</v>
      </c>
      <c r="E5" s="199"/>
      <c r="F5" s="209">
        <f t="shared" ref="F5:F68" si="0">LEN(A5)</f>
        <v>5</v>
      </c>
      <c r="XDA5" s="212"/>
      <c r="XDB5" s="212"/>
      <c r="XDC5" s="212"/>
      <c r="XDD5" s="212"/>
      <c r="XDE5" s="212"/>
      <c r="XDF5" s="212"/>
      <c r="XDG5" s="212"/>
      <c r="XDH5" s="212"/>
      <c r="XDI5" s="212"/>
      <c r="XDJ5" s="212"/>
      <c r="XDK5" s="212"/>
      <c r="XDL5" s="212"/>
      <c r="XDM5" s="212"/>
      <c r="XDN5" s="212"/>
      <c r="XDO5" s="212"/>
      <c r="XDP5" s="212"/>
      <c r="XDQ5" s="212"/>
      <c r="XDR5" s="212"/>
      <c r="XDS5" s="212"/>
      <c r="XDT5" s="212"/>
      <c r="XDU5" s="212"/>
      <c r="XDV5" s="212"/>
      <c r="XDW5" s="212"/>
      <c r="XDX5" s="212"/>
      <c r="XDY5" s="212"/>
      <c r="XDZ5" s="212"/>
      <c r="XEA5" s="212"/>
      <c r="XEB5" s="212"/>
      <c r="XEC5" s="212"/>
      <c r="XED5" s="212"/>
      <c r="XEE5" s="212"/>
      <c r="XEF5" s="212"/>
      <c r="XEG5" s="212"/>
      <c r="XEH5" s="212"/>
      <c r="XEI5" s="212"/>
      <c r="XEJ5" s="212"/>
      <c r="XEK5" s="212"/>
      <c r="XEL5" s="212"/>
      <c r="XEM5" s="212"/>
      <c r="XEN5" s="212"/>
      <c r="XEO5" s="212"/>
      <c r="XEP5" s="212"/>
      <c r="XEQ5" s="212"/>
      <c r="XER5" s="212"/>
      <c r="XES5" s="212"/>
      <c r="XET5" s="212"/>
      <c r="XEU5" s="212"/>
      <c r="XEV5" s="212"/>
    </row>
    <row r="6" spans="1:16376" s="209" customFormat="1" ht="18" hidden="1" customHeight="1">
      <c r="A6" s="14">
        <v>2010101</v>
      </c>
      <c r="B6" s="184" t="s">
        <v>165</v>
      </c>
      <c r="C6" s="185">
        <v>1121</v>
      </c>
      <c r="D6" s="185">
        <v>462</v>
      </c>
      <c r="E6" s="199"/>
      <c r="F6" s="209">
        <f t="shared" si="0"/>
        <v>7</v>
      </c>
    </row>
    <row r="7" spans="1:16376" s="209" customFormat="1" ht="18" hidden="1" customHeight="1">
      <c r="A7" s="14">
        <v>2010102</v>
      </c>
      <c r="B7" s="184" t="s">
        <v>166</v>
      </c>
      <c r="C7" s="185">
        <v>190</v>
      </c>
      <c r="D7" s="185">
        <v>302</v>
      </c>
      <c r="E7" s="199"/>
      <c r="F7" s="209">
        <f t="shared" si="0"/>
        <v>7</v>
      </c>
    </row>
    <row r="8" spans="1:16376" s="209" customFormat="1" ht="18" hidden="1" customHeight="1">
      <c r="A8" s="14">
        <v>2010103</v>
      </c>
      <c r="B8" s="184" t="s">
        <v>167</v>
      </c>
      <c r="C8" s="185"/>
      <c r="D8" s="185">
        <v>508</v>
      </c>
      <c r="E8" s="199"/>
      <c r="F8" s="209">
        <f t="shared" si="0"/>
        <v>7</v>
      </c>
    </row>
    <row r="9" spans="1:16376" s="209" customFormat="1" ht="18" hidden="1" customHeight="1">
      <c r="A9" s="14">
        <v>2010104</v>
      </c>
      <c r="B9" s="184" t="s">
        <v>168</v>
      </c>
      <c r="C9" s="185">
        <v>35</v>
      </c>
      <c r="D9" s="185">
        <v>110</v>
      </c>
      <c r="E9" s="199"/>
      <c r="F9" s="209">
        <f t="shared" si="0"/>
        <v>7</v>
      </c>
    </row>
    <row r="10" spans="1:16376" s="209" customFormat="1" ht="18" hidden="1" customHeight="1">
      <c r="A10" s="14">
        <v>2010105</v>
      </c>
      <c r="B10" s="184" t="s">
        <v>169</v>
      </c>
      <c r="C10" s="185"/>
      <c r="D10" s="185"/>
      <c r="E10" s="199"/>
      <c r="F10" s="209">
        <f t="shared" si="0"/>
        <v>7</v>
      </c>
    </row>
    <row r="11" spans="1:16376" s="209" customFormat="1" ht="18" hidden="1" customHeight="1">
      <c r="A11" s="14">
        <v>2010106</v>
      </c>
      <c r="B11" s="184" t="s">
        <v>170</v>
      </c>
      <c r="C11" s="185"/>
      <c r="D11" s="185"/>
      <c r="E11" s="199"/>
      <c r="F11" s="209">
        <f t="shared" si="0"/>
        <v>7</v>
      </c>
    </row>
    <row r="12" spans="1:16376" s="209" customFormat="1" ht="18" hidden="1" customHeight="1">
      <c r="A12" s="14">
        <v>2010107</v>
      </c>
      <c r="B12" s="184" t="s">
        <v>171</v>
      </c>
      <c r="C12" s="185">
        <v>53</v>
      </c>
      <c r="D12" s="185"/>
      <c r="E12" s="199"/>
      <c r="F12" s="209">
        <f t="shared" si="0"/>
        <v>7</v>
      </c>
    </row>
    <row r="13" spans="1:16376" s="209" customFormat="1" ht="18" hidden="1" customHeight="1">
      <c r="A13" s="14">
        <v>2010108</v>
      </c>
      <c r="B13" s="184" t="s">
        <v>172</v>
      </c>
      <c r="C13" s="185"/>
      <c r="D13" s="185"/>
      <c r="E13" s="199"/>
      <c r="F13" s="209">
        <f t="shared" si="0"/>
        <v>7</v>
      </c>
    </row>
    <row r="14" spans="1:16376" s="209" customFormat="1" ht="18" hidden="1" customHeight="1">
      <c r="A14" s="14">
        <v>2010109</v>
      </c>
      <c r="B14" s="184" t="s">
        <v>173</v>
      </c>
      <c r="C14" s="185"/>
      <c r="D14" s="185"/>
      <c r="E14" s="199"/>
      <c r="F14" s="209">
        <f t="shared" si="0"/>
        <v>7</v>
      </c>
    </row>
    <row r="15" spans="1:16376" s="209" customFormat="1" ht="18" hidden="1" customHeight="1">
      <c r="A15" s="14">
        <v>2010150</v>
      </c>
      <c r="B15" s="184" t="s">
        <v>174</v>
      </c>
      <c r="C15" s="185"/>
      <c r="D15" s="185"/>
      <c r="E15" s="199"/>
      <c r="F15" s="209">
        <f t="shared" si="0"/>
        <v>7</v>
      </c>
    </row>
    <row r="16" spans="1:16376" s="209" customFormat="1" ht="18" hidden="1" customHeight="1">
      <c r="A16" s="14">
        <v>2010199</v>
      </c>
      <c r="B16" s="184" t="s">
        <v>175</v>
      </c>
      <c r="C16" s="185">
        <v>88</v>
      </c>
      <c r="D16" s="185"/>
      <c r="E16" s="199"/>
      <c r="F16" s="209">
        <f t="shared" si="0"/>
        <v>7</v>
      </c>
    </row>
    <row r="17" spans="1:16376" s="208" customFormat="1" ht="18" customHeight="1">
      <c r="A17" s="14">
        <v>20102</v>
      </c>
      <c r="B17" s="184" t="s">
        <v>176</v>
      </c>
      <c r="C17" s="185">
        <v>814</v>
      </c>
      <c r="D17" s="185">
        <v>703</v>
      </c>
      <c r="E17" s="199"/>
      <c r="F17" s="209">
        <f t="shared" si="0"/>
        <v>5</v>
      </c>
      <c r="XDA17" s="212"/>
      <c r="XDB17" s="212"/>
      <c r="XDC17" s="212"/>
      <c r="XDD17" s="212"/>
      <c r="XDE17" s="212"/>
      <c r="XDF17" s="212"/>
      <c r="XDG17" s="212"/>
      <c r="XDH17" s="212"/>
      <c r="XDI17" s="212"/>
      <c r="XDJ17" s="212"/>
      <c r="XDK17" s="212"/>
      <c r="XDL17" s="212"/>
      <c r="XDM17" s="212"/>
      <c r="XDN17" s="212"/>
      <c r="XDO17" s="212"/>
      <c r="XDP17" s="212"/>
      <c r="XDQ17" s="212"/>
      <c r="XDR17" s="212"/>
      <c r="XDS17" s="212"/>
      <c r="XDT17" s="212"/>
      <c r="XDU17" s="212"/>
      <c r="XDV17" s="212"/>
      <c r="XDW17" s="212"/>
      <c r="XDX17" s="212"/>
      <c r="XDY17" s="212"/>
      <c r="XDZ17" s="212"/>
      <c r="XEA17" s="212"/>
      <c r="XEB17" s="212"/>
      <c r="XEC17" s="212"/>
      <c r="XED17" s="212"/>
      <c r="XEE17" s="212"/>
      <c r="XEF17" s="212"/>
      <c r="XEG17" s="212"/>
      <c r="XEH17" s="212"/>
      <c r="XEI17" s="212"/>
      <c r="XEJ17" s="212"/>
      <c r="XEK17" s="212"/>
      <c r="XEL17" s="212"/>
      <c r="XEM17" s="212"/>
      <c r="XEN17" s="212"/>
      <c r="XEO17" s="212"/>
      <c r="XEP17" s="212"/>
      <c r="XEQ17" s="212"/>
      <c r="XER17" s="212"/>
      <c r="XES17" s="212"/>
      <c r="XET17" s="212"/>
      <c r="XEU17" s="212"/>
      <c r="XEV17" s="212"/>
    </row>
    <row r="18" spans="1:16376" s="209" customFormat="1" ht="18" hidden="1" customHeight="1">
      <c r="A18" s="14">
        <v>2010201</v>
      </c>
      <c r="B18" s="184" t="s">
        <v>165</v>
      </c>
      <c r="C18" s="185">
        <v>549</v>
      </c>
      <c r="D18" s="185">
        <v>423</v>
      </c>
      <c r="E18" s="199"/>
      <c r="F18" s="209">
        <f t="shared" si="0"/>
        <v>7</v>
      </c>
    </row>
    <row r="19" spans="1:16376" s="209" customFormat="1" ht="18" hidden="1" customHeight="1">
      <c r="A19" s="14">
        <v>2010202</v>
      </c>
      <c r="B19" s="184" t="s">
        <v>166</v>
      </c>
      <c r="C19" s="185">
        <v>149</v>
      </c>
      <c r="D19" s="185">
        <v>238</v>
      </c>
      <c r="E19" s="199"/>
      <c r="F19" s="209">
        <f t="shared" si="0"/>
        <v>7</v>
      </c>
    </row>
    <row r="20" spans="1:16376" s="209" customFormat="1" ht="18" hidden="1" customHeight="1">
      <c r="A20" s="14">
        <v>2010203</v>
      </c>
      <c r="B20" s="184" t="s">
        <v>167</v>
      </c>
      <c r="C20" s="185"/>
      <c r="D20" s="185"/>
      <c r="E20" s="199"/>
      <c r="F20" s="209">
        <f t="shared" si="0"/>
        <v>7</v>
      </c>
    </row>
    <row r="21" spans="1:16376" s="209" customFormat="1" ht="18" hidden="1" customHeight="1">
      <c r="A21" s="14">
        <v>2010204</v>
      </c>
      <c r="B21" s="184" t="s">
        <v>177</v>
      </c>
      <c r="C21" s="185">
        <v>16</v>
      </c>
      <c r="D21" s="185">
        <v>30</v>
      </c>
      <c r="E21" s="199"/>
      <c r="F21" s="209">
        <f t="shared" si="0"/>
        <v>7</v>
      </c>
    </row>
    <row r="22" spans="1:16376" s="209" customFormat="1" ht="18" hidden="1" customHeight="1">
      <c r="A22" s="14">
        <v>2010205</v>
      </c>
      <c r="B22" s="184" t="s">
        <v>178</v>
      </c>
      <c r="C22" s="185"/>
      <c r="D22" s="185"/>
      <c r="E22" s="199"/>
      <c r="F22" s="209">
        <f t="shared" si="0"/>
        <v>7</v>
      </c>
    </row>
    <row r="23" spans="1:16376" s="209" customFormat="1" ht="18" hidden="1" customHeight="1">
      <c r="A23" s="14">
        <v>2010206</v>
      </c>
      <c r="B23" s="184" t="s">
        <v>179</v>
      </c>
      <c r="C23" s="185"/>
      <c r="D23" s="185"/>
      <c r="E23" s="199"/>
      <c r="F23" s="209">
        <f t="shared" si="0"/>
        <v>7</v>
      </c>
    </row>
    <row r="24" spans="1:16376" s="209" customFormat="1" ht="18" hidden="1" customHeight="1">
      <c r="A24" s="14">
        <v>2010250</v>
      </c>
      <c r="B24" s="184" t="s">
        <v>174</v>
      </c>
      <c r="C24" s="185">
        <v>27</v>
      </c>
      <c r="D24" s="185"/>
      <c r="E24" s="199"/>
      <c r="F24" s="209">
        <f t="shared" si="0"/>
        <v>7</v>
      </c>
    </row>
    <row r="25" spans="1:16376" s="209" customFormat="1" ht="18" hidden="1" customHeight="1">
      <c r="A25" s="14">
        <v>2010299</v>
      </c>
      <c r="B25" s="184" t="s">
        <v>180</v>
      </c>
      <c r="C25" s="185">
        <v>73</v>
      </c>
      <c r="D25" s="185">
        <v>12</v>
      </c>
      <c r="E25" s="199"/>
      <c r="F25" s="209">
        <f t="shared" si="0"/>
        <v>7</v>
      </c>
    </row>
    <row r="26" spans="1:16376" s="192" customFormat="1" ht="18" customHeight="1">
      <c r="A26" s="14">
        <v>20103</v>
      </c>
      <c r="B26" s="184" t="s">
        <v>181</v>
      </c>
      <c r="C26" s="185">
        <v>29376</v>
      </c>
      <c r="D26" s="185">
        <f>31520-9048</f>
        <v>22472</v>
      </c>
      <c r="E26" s="199"/>
      <c r="F26" s="209">
        <f t="shared" si="0"/>
        <v>5</v>
      </c>
      <c r="G26" s="208"/>
      <c r="H26" s="208"/>
      <c r="I26" s="208"/>
      <c r="J26" s="208"/>
      <c r="K26" s="208"/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  <c r="AA26" s="208"/>
      <c r="AB26" s="208"/>
      <c r="AC26" s="208"/>
      <c r="AD26" s="208"/>
      <c r="AE26" s="208"/>
      <c r="AF26" s="208"/>
      <c r="AG26" s="208"/>
      <c r="AH26" s="208"/>
      <c r="AI26" s="208"/>
      <c r="AJ26" s="208"/>
      <c r="AK26" s="208"/>
      <c r="AL26" s="208"/>
      <c r="AM26" s="208"/>
      <c r="AN26" s="208"/>
      <c r="AO26" s="208"/>
      <c r="AP26" s="208"/>
      <c r="AQ26" s="208"/>
      <c r="AR26" s="208"/>
      <c r="AS26" s="208"/>
      <c r="AT26" s="208"/>
      <c r="AU26" s="208"/>
      <c r="AV26" s="208"/>
      <c r="AW26" s="208"/>
      <c r="AX26" s="208"/>
      <c r="AY26" s="208"/>
      <c r="AZ26" s="208"/>
      <c r="BA26" s="208"/>
      <c r="BB26" s="208"/>
      <c r="BC26" s="208"/>
      <c r="BD26" s="208"/>
      <c r="BE26" s="208"/>
      <c r="BF26" s="208"/>
      <c r="BG26" s="208"/>
      <c r="BH26" s="208"/>
      <c r="BI26" s="208"/>
      <c r="BJ26" s="208"/>
      <c r="BK26" s="208"/>
      <c r="BL26" s="208"/>
      <c r="BM26" s="208"/>
      <c r="BN26" s="208"/>
      <c r="BO26" s="208"/>
      <c r="BP26" s="208"/>
      <c r="BQ26" s="208"/>
      <c r="BR26" s="208"/>
      <c r="BS26" s="208"/>
      <c r="BT26" s="208"/>
      <c r="BU26" s="208"/>
      <c r="BV26" s="208"/>
      <c r="BW26" s="208"/>
      <c r="BX26" s="208"/>
      <c r="BY26" s="208"/>
      <c r="BZ26" s="208"/>
      <c r="CA26" s="208"/>
      <c r="CB26" s="208"/>
      <c r="CC26" s="208"/>
      <c r="CD26" s="208"/>
      <c r="CE26" s="208"/>
      <c r="CF26" s="208"/>
      <c r="CG26" s="208"/>
      <c r="CH26" s="208"/>
      <c r="CI26" s="208"/>
      <c r="CJ26" s="208"/>
      <c r="CK26" s="208"/>
      <c r="CL26" s="208"/>
      <c r="CM26" s="208"/>
      <c r="CN26" s="208"/>
      <c r="CO26" s="208"/>
      <c r="CP26" s="208"/>
      <c r="CQ26" s="208"/>
      <c r="CR26" s="208"/>
      <c r="CS26" s="208"/>
      <c r="CT26" s="208"/>
      <c r="CU26" s="208"/>
      <c r="CV26" s="208"/>
      <c r="CW26" s="208"/>
      <c r="CX26" s="208"/>
      <c r="CY26" s="208"/>
      <c r="CZ26" s="208"/>
      <c r="DA26" s="208"/>
      <c r="DB26" s="208"/>
      <c r="DC26" s="208"/>
      <c r="DD26" s="208"/>
      <c r="DE26" s="208"/>
      <c r="DF26" s="208"/>
      <c r="DG26" s="208"/>
      <c r="DH26" s="208"/>
      <c r="DI26" s="208"/>
      <c r="DJ26" s="208"/>
      <c r="DK26" s="208"/>
      <c r="DL26" s="208"/>
      <c r="DM26" s="208"/>
      <c r="DN26" s="208"/>
      <c r="DO26" s="208"/>
      <c r="DP26" s="208"/>
      <c r="DQ26" s="208"/>
      <c r="DR26" s="208"/>
      <c r="DS26" s="208"/>
      <c r="DT26" s="208"/>
      <c r="DU26" s="208"/>
      <c r="DV26" s="208"/>
      <c r="DW26" s="208"/>
      <c r="DX26" s="208"/>
      <c r="DY26" s="208"/>
      <c r="DZ26" s="208"/>
      <c r="EA26" s="208"/>
      <c r="EB26" s="208"/>
      <c r="EC26" s="208"/>
      <c r="ED26" s="208"/>
      <c r="EE26" s="208"/>
      <c r="EF26" s="208"/>
      <c r="EG26" s="208"/>
      <c r="EH26" s="208"/>
      <c r="EI26" s="208"/>
      <c r="EJ26" s="208"/>
      <c r="EK26" s="208"/>
      <c r="EL26" s="208"/>
      <c r="EM26" s="208"/>
      <c r="EN26" s="208"/>
      <c r="EO26" s="208"/>
      <c r="EP26" s="208"/>
      <c r="EQ26" s="208"/>
      <c r="ER26" s="208"/>
      <c r="ES26" s="208"/>
      <c r="ET26" s="208"/>
      <c r="EU26" s="208"/>
      <c r="EV26" s="208"/>
      <c r="EW26" s="208"/>
      <c r="EX26" s="208"/>
      <c r="EY26" s="208"/>
      <c r="EZ26" s="208"/>
      <c r="FA26" s="208"/>
      <c r="FB26" s="208"/>
      <c r="FC26" s="208"/>
      <c r="FD26" s="208"/>
      <c r="FE26" s="208"/>
      <c r="FF26" s="208"/>
      <c r="FG26" s="208"/>
      <c r="FH26" s="208"/>
      <c r="FI26" s="208"/>
      <c r="FJ26" s="208"/>
      <c r="FK26" s="208"/>
      <c r="FL26" s="208"/>
      <c r="FM26" s="208"/>
      <c r="FN26" s="208"/>
      <c r="FO26" s="208"/>
      <c r="FP26" s="208"/>
      <c r="FQ26" s="208"/>
      <c r="FR26" s="208"/>
      <c r="FS26" s="208"/>
      <c r="FT26" s="208"/>
      <c r="FU26" s="208"/>
      <c r="FV26" s="208"/>
      <c r="FW26" s="208"/>
      <c r="FX26" s="208"/>
      <c r="FY26" s="208"/>
      <c r="FZ26" s="208"/>
      <c r="GA26" s="208"/>
      <c r="GB26" s="208"/>
      <c r="GC26" s="208"/>
      <c r="GD26" s="208"/>
      <c r="GE26" s="208"/>
      <c r="GF26" s="208"/>
      <c r="GG26" s="208"/>
      <c r="GH26" s="208"/>
      <c r="GI26" s="208"/>
      <c r="GJ26" s="208"/>
      <c r="GK26" s="208"/>
      <c r="GL26" s="208"/>
      <c r="GM26" s="208"/>
      <c r="GN26" s="208"/>
      <c r="GO26" s="208"/>
      <c r="GP26" s="208"/>
      <c r="GQ26" s="208"/>
      <c r="GR26" s="208"/>
      <c r="GS26" s="208"/>
      <c r="GT26" s="208"/>
      <c r="GU26" s="208"/>
      <c r="GV26" s="208"/>
      <c r="GW26" s="208"/>
      <c r="GX26" s="208"/>
      <c r="GY26" s="208"/>
      <c r="GZ26" s="208"/>
      <c r="HA26" s="208"/>
      <c r="HB26" s="208"/>
      <c r="HC26" s="208"/>
      <c r="HD26" s="208"/>
      <c r="HE26" s="208"/>
      <c r="HF26" s="208"/>
      <c r="HG26" s="208"/>
      <c r="HH26" s="208"/>
      <c r="HI26" s="208"/>
      <c r="HJ26" s="208"/>
      <c r="HK26" s="208"/>
      <c r="HL26" s="208"/>
      <c r="HM26" s="208"/>
      <c r="HN26" s="208"/>
      <c r="HO26" s="208"/>
      <c r="HP26" s="208"/>
      <c r="HQ26" s="208"/>
      <c r="HR26" s="208"/>
      <c r="HS26" s="208"/>
      <c r="HT26" s="208"/>
      <c r="HU26" s="208"/>
      <c r="HV26" s="208"/>
      <c r="HW26" s="208"/>
      <c r="HX26" s="208"/>
      <c r="HY26" s="208"/>
      <c r="HZ26" s="208"/>
      <c r="IA26" s="208"/>
      <c r="IB26" s="208"/>
      <c r="IC26" s="208"/>
      <c r="ID26" s="208"/>
      <c r="IE26" s="208"/>
      <c r="IF26" s="208"/>
      <c r="IG26" s="208"/>
      <c r="IH26" s="208"/>
      <c r="II26" s="208"/>
      <c r="IJ26" s="208"/>
      <c r="IK26" s="208"/>
      <c r="IL26" s="208"/>
      <c r="IM26" s="208"/>
      <c r="IN26" s="208"/>
      <c r="IO26" s="208"/>
      <c r="IP26" s="208"/>
      <c r="IQ26" s="208"/>
      <c r="IR26" s="208"/>
      <c r="IS26" s="208"/>
      <c r="IT26" s="208"/>
      <c r="IU26" s="208"/>
      <c r="IV26" s="208"/>
      <c r="IW26" s="208"/>
      <c r="IX26" s="208"/>
      <c r="IY26" s="208"/>
      <c r="IZ26" s="208"/>
      <c r="JA26" s="208"/>
      <c r="JB26" s="208"/>
      <c r="JC26" s="208"/>
      <c r="JD26" s="208"/>
      <c r="JE26" s="208"/>
      <c r="JF26" s="208"/>
      <c r="JG26" s="208"/>
      <c r="JH26" s="208"/>
      <c r="JI26" s="208"/>
      <c r="JJ26" s="208"/>
      <c r="JK26" s="208"/>
      <c r="JL26" s="208"/>
      <c r="JM26" s="208"/>
      <c r="JN26" s="208"/>
      <c r="JO26" s="208"/>
      <c r="JP26" s="208"/>
      <c r="JQ26" s="208"/>
      <c r="JR26" s="208"/>
      <c r="JS26" s="208"/>
      <c r="JT26" s="208"/>
      <c r="JU26" s="208"/>
      <c r="JV26" s="208"/>
      <c r="JW26" s="208"/>
      <c r="JX26" s="208"/>
      <c r="JY26" s="208"/>
      <c r="JZ26" s="208"/>
      <c r="KA26" s="208"/>
      <c r="KB26" s="208"/>
      <c r="KC26" s="208"/>
      <c r="KD26" s="208"/>
      <c r="KE26" s="208"/>
      <c r="KF26" s="208"/>
      <c r="KG26" s="208"/>
      <c r="KH26" s="208"/>
      <c r="KI26" s="208"/>
      <c r="KJ26" s="208"/>
      <c r="KK26" s="208"/>
      <c r="KL26" s="208"/>
      <c r="KM26" s="208"/>
      <c r="KN26" s="208"/>
      <c r="KO26" s="208"/>
      <c r="KP26" s="208"/>
      <c r="KQ26" s="208"/>
      <c r="KR26" s="208"/>
      <c r="KS26" s="208"/>
      <c r="KT26" s="208"/>
      <c r="KU26" s="208"/>
      <c r="KV26" s="208"/>
      <c r="KW26" s="208"/>
      <c r="KX26" s="208"/>
      <c r="KY26" s="208"/>
      <c r="KZ26" s="208"/>
      <c r="LA26" s="208"/>
      <c r="LB26" s="208"/>
      <c r="LC26" s="208"/>
      <c r="LD26" s="208"/>
      <c r="LE26" s="208"/>
      <c r="LF26" s="208"/>
      <c r="LG26" s="208"/>
      <c r="LH26" s="208"/>
      <c r="LI26" s="208"/>
      <c r="LJ26" s="208"/>
      <c r="LK26" s="208"/>
      <c r="LL26" s="208"/>
      <c r="LM26" s="208"/>
      <c r="LN26" s="208"/>
      <c r="LO26" s="208"/>
      <c r="LP26" s="208"/>
      <c r="LQ26" s="208"/>
      <c r="LR26" s="208"/>
      <c r="LS26" s="208"/>
      <c r="LT26" s="208"/>
      <c r="LU26" s="208"/>
      <c r="LV26" s="208"/>
      <c r="LW26" s="208"/>
      <c r="LX26" s="208"/>
      <c r="LY26" s="208"/>
      <c r="LZ26" s="208"/>
      <c r="MA26" s="208"/>
      <c r="MB26" s="208"/>
      <c r="MC26" s="208"/>
      <c r="MD26" s="208"/>
      <c r="ME26" s="208"/>
      <c r="MF26" s="208"/>
      <c r="MG26" s="208"/>
      <c r="MH26" s="208"/>
      <c r="MI26" s="208"/>
      <c r="MJ26" s="208"/>
      <c r="MK26" s="208"/>
      <c r="ML26" s="208"/>
      <c r="MM26" s="208"/>
      <c r="MN26" s="208"/>
      <c r="MO26" s="208"/>
      <c r="MP26" s="208"/>
      <c r="MQ26" s="208"/>
      <c r="MR26" s="208"/>
      <c r="MS26" s="208"/>
      <c r="MT26" s="208"/>
      <c r="MU26" s="208"/>
      <c r="MV26" s="208"/>
      <c r="MW26" s="208"/>
      <c r="MX26" s="208"/>
      <c r="MY26" s="208"/>
      <c r="MZ26" s="208"/>
      <c r="NA26" s="208"/>
      <c r="NB26" s="208"/>
      <c r="NC26" s="208"/>
      <c r="ND26" s="208"/>
      <c r="NE26" s="208"/>
      <c r="NF26" s="208"/>
      <c r="NG26" s="208"/>
      <c r="NH26" s="208"/>
      <c r="NI26" s="208"/>
      <c r="NJ26" s="208"/>
      <c r="NK26" s="208"/>
      <c r="NL26" s="208"/>
      <c r="NM26" s="208"/>
      <c r="NN26" s="208"/>
      <c r="NO26" s="208"/>
      <c r="NP26" s="208"/>
      <c r="NQ26" s="208"/>
      <c r="NR26" s="208"/>
      <c r="NS26" s="208"/>
      <c r="NT26" s="208"/>
      <c r="NU26" s="208"/>
      <c r="NV26" s="208"/>
      <c r="NW26" s="208"/>
      <c r="NX26" s="208"/>
      <c r="NY26" s="208"/>
      <c r="NZ26" s="208"/>
      <c r="OA26" s="208"/>
      <c r="OB26" s="208"/>
      <c r="OC26" s="208"/>
      <c r="OD26" s="208"/>
      <c r="OE26" s="208"/>
      <c r="OF26" s="208"/>
      <c r="OG26" s="208"/>
      <c r="OH26" s="208"/>
      <c r="OI26" s="208"/>
      <c r="OJ26" s="208"/>
      <c r="OK26" s="208"/>
      <c r="OL26" s="208"/>
      <c r="OM26" s="208"/>
      <c r="ON26" s="208"/>
      <c r="OO26" s="208"/>
      <c r="OP26" s="208"/>
      <c r="OQ26" s="208"/>
      <c r="OR26" s="208"/>
      <c r="OS26" s="208"/>
      <c r="OT26" s="208"/>
      <c r="OU26" s="208"/>
      <c r="OV26" s="208"/>
      <c r="OW26" s="208"/>
      <c r="OX26" s="208"/>
      <c r="OY26" s="208"/>
      <c r="OZ26" s="208"/>
      <c r="PA26" s="208"/>
      <c r="PB26" s="208"/>
      <c r="PC26" s="208"/>
      <c r="PD26" s="208"/>
      <c r="PE26" s="208"/>
      <c r="PF26" s="208"/>
      <c r="PG26" s="208"/>
      <c r="PH26" s="208"/>
      <c r="PI26" s="208"/>
      <c r="PJ26" s="208"/>
      <c r="PK26" s="208"/>
      <c r="PL26" s="208"/>
      <c r="PM26" s="208"/>
      <c r="PN26" s="208"/>
      <c r="PO26" s="208"/>
      <c r="PP26" s="208"/>
      <c r="PQ26" s="208"/>
      <c r="PR26" s="208"/>
      <c r="PS26" s="208"/>
      <c r="PT26" s="208"/>
      <c r="PU26" s="208"/>
      <c r="PV26" s="208"/>
      <c r="PW26" s="208"/>
      <c r="PX26" s="208"/>
      <c r="PY26" s="208"/>
      <c r="PZ26" s="208"/>
      <c r="QA26" s="208"/>
      <c r="QB26" s="208"/>
      <c r="QC26" s="208"/>
      <c r="QD26" s="208"/>
      <c r="QE26" s="208"/>
      <c r="QF26" s="208"/>
      <c r="QG26" s="208"/>
      <c r="QH26" s="208"/>
      <c r="QI26" s="208"/>
      <c r="QJ26" s="208"/>
      <c r="QK26" s="208"/>
      <c r="QL26" s="208"/>
      <c r="QM26" s="208"/>
      <c r="QN26" s="208"/>
      <c r="QO26" s="208"/>
      <c r="QP26" s="208"/>
      <c r="QQ26" s="208"/>
      <c r="QR26" s="208"/>
      <c r="QS26" s="208"/>
      <c r="QT26" s="208"/>
      <c r="QU26" s="208"/>
      <c r="QV26" s="208"/>
      <c r="QW26" s="208"/>
      <c r="QX26" s="208"/>
      <c r="QY26" s="208"/>
      <c r="QZ26" s="208"/>
      <c r="RA26" s="208"/>
      <c r="RB26" s="208"/>
      <c r="RC26" s="208"/>
      <c r="RD26" s="208"/>
      <c r="RE26" s="208"/>
      <c r="RF26" s="208"/>
      <c r="RG26" s="208"/>
      <c r="RH26" s="208"/>
      <c r="RI26" s="208"/>
      <c r="RJ26" s="208"/>
      <c r="RK26" s="208"/>
      <c r="RL26" s="208"/>
      <c r="RM26" s="208"/>
      <c r="RN26" s="208"/>
      <c r="RO26" s="208"/>
      <c r="RP26" s="208"/>
      <c r="RQ26" s="208"/>
      <c r="RR26" s="208"/>
      <c r="RS26" s="208"/>
      <c r="RT26" s="208"/>
      <c r="RU26" s="208"/>
      <c r="RV26" s="208"/>
      <c r="RW26" s="208"/>
      <c r="RX26" s="208"/>
      <c r="RY26" s="208"/>
      <c r="RZ26" s="208"/>
      <c r="SA26" s="208"/>
      <c r="SB26" s="208"/>
      <c r="SC26" s="208"/>
      <c r="SD26" s="208"/>
      <c r="SE26" s="208"/>
      <c r="SF26" s="208"/>
      <c r="SG26" s="208"/>
      <c r="SH26" s="208"/>
      <c r="SI26" s="208"/>
      <c r="SJ26" s="208"/>
      <c r="SK26" s="208"/>
      <c r="SL26" s="208"/>
      <c r="SM26" s="208"/>
      <c r="SN26" s="208"/>
      <c r="SO26" s="208"/>
      <c r="SP26" s="208"/>
      <c r="SQ26" s="208"/>
      <c r="SR26" s="208"/>
      <c r="SS26" s="208"/>
      <c r="ST26" s="208"/>
      <c r="SU26" s="208"/>
      <c r="SV26" s="208"/>
      <c r="SW26" s="208"/>
      <c r="SX26" s="208"/>
      <c r="SY26" s="208"/>
      <c r="SZ26" s="208"/>
      <c r="TA26" s="208"/>
      <c r="TB26" s="208"/>
      <c r="TC26" s="208"/>
      <c r="TD26" s="208"/>
      <c r="TE26" s="208"/>
      <c r="TF26" s="208"/>
      <c r="TG26" s="208"/>
      <c r="TH26" s="208"/>
      <c r="TI26" s="208"/>
      <c r="TJ26" s="208"/>
      <c r="TK26" s="208"/>
      <c r="TL26" s="208"/>
      <c r="TM26" s="208"/>
      <c r="TN26" s="208"/>
      <c r="TO26" s="208"/>
      <c r="TP26" s="208"/>
      <c r="TQ26" s="208"/>
      <c r="TR26" s="208"/>
      <c r="TS26" s="208"/>
      <c r="TT26" s="208"/>
      <c r="TU26" s="208"/>
      <c r="TV26" s="208"/>
      <c r="TW26" s="208"/>
      <c r="TX26" s="208"/>
      <c r="TY26" s="208"/>
      <c r="TZ26" s="208"/>
      <c r="UA26" s="208"/>
      <c r="UB26" s="208"/>
      <c r="UC26" s="208"/>
      <c r="UD26" s="208"/>
      <c r="UE26" s="208"/>
      <c r="UF26" s="208"/>
      <c r="UG26" s="208"/>
      <c r="UH26" s="208"/>
      <c r="UI26" s="208"/>
      <c r="UJ26" s="208"/>
      <c r="UK26" s="208"/>
      <c r="UL26" s="208"/>
      <c r="UM26" s="208"/>
      <c r="UN26" s="208"/>
      <c r="UO26" s="208"/>
      <c r="UP26" s="208"/>
      <c r="UQ26" s="208"/>
      <c r="UR26" s="208"/>
      <c r="US26" s="208"/>
      <c r="UT26" s="208"/>
      <c r="UU26" s="208"/>
      <c r="UV26" s="208"/>
      <c r="UW26" s="208"/>
      <c r="UX26" s="208"/>
      <c r="UY26" s="208"/>
      <c r="UZ26" s="208"/>
      <c r="VA26" s="208"/>
      <c r="VB26" s="208"/>
      <c r="VC26" s="208"/>
      <c r="VD26" s="208"/>
      <c r="VE26" s="208"/>
      <c r="VF26" s="208"/>
      <c r="VG26" s="208"/>
      <c r="VH26" s="208"/>
      <c r="VI26" s="208"/>
      <c r="VJ26" s="208"/>
      <c r="VK26" s="208"/>
      <c r="VL26" s="208"/>
      <c r="VM26" s="208"/>
      <c r="VN26" s="208"/>
      <c r="VO26" s="208"/>
      <c r="VP26" s="208"/>
      <c r="VQ26" s="208"/>
      <c r="VR26" s="208"/>
      <c r="VS26" s="208"/>
      <c r="VT26" s="208"/>
      <c r="VU26" s="208"/>
      <c r="VV26" s="208"/>
      <c r="VW26" s="208"/>
      <c r="VX26" s="208"/>
      <c r="VY26" s="208"/>
      <c r="VZ26" s="208"/>
      <c r="WA26" s="208"/>
      <c r="WB26" s="208"/>
      <c r="WC26" s="208"/>
      <c r="WD26" s="208"/>
      <c r="WE26" s="208"/>
      <c r="WF26" s="208"/>
      <c r="WG26" s="208"/>
      <c r="WH26" s="208"/>
      <c r="WI26" s="208"/>
      <c r="WJ26" s="208"/>
      <c r="WK26" s="208"/>
      <c r="WL26" s="208"/>
      <c r="WM26" s="208"/>
      <c r="WN26" s="208"/>
      <c r="WO26" s="208"/>
      <c r="WP26" s="208"/>
      <c r="WQ26" s="208"/>
      <c r="WR26" s="208"/>
      <c r="WS26" s="208"/>
      <c r="WT26" s="208"/>
      <c r="WU26" s="208"/>
      <c r="WV26" s="208"/>
      <c r="WW26" s="208"/>
      <c r="WX26" s="208"/>
      <c r="WY26" s="208"/>
      <c r="WZ26" s="208"/>
      <c r="XA26" s="208"/>
      <c r="XB26" s="208"/>
      <c r="XC26" s="208"/>
      <c r="XD26" s="208"/>
      <c r="XE26" s="208"/>
      <c r="XF26" s="208"/>
      <c r="XG26" s="208"/>
      <c r="XH26" s="208"/>
      <c r="XI26" s="208"/>
      <c r="XJ26" s="208"/>
      <c r="XK26" s="208"/>
      <c r="XL26" s="208"/>
      <c r="XM26" s="208"/>
      <c r="XN26" s="208"/>
      <c r="XO26" s="208"/>
      <c r="XP26" s="208"/>
      <c r="XQ26" s="208"/>
      <c r="XR26" s="208"/>
      <c r="XS26" s="208"/>
      <c r="XT26" s="208"/>
      <c r="XU26" s="208"/>
      <c r="XV26" s="208"/>
      <c r="XW26" s="208"/>
      <c r="XX26" s="208"/>
      <c r="XY26" s="208"/>
      <c r="XZ26" s="208"/>
      <c r="YA26" s="208"/>
      <c r="YB26" s="208"/>
      <c r="YC26" s="208"/>
      <c r="YD26" s="208"/>
      <c r="YE26" s="208"/>
      <c r="YF26" s="208"/>
      <c r="YG26" s="208"/>
      <c r="YH26" s="208"/>
      <c r="YI26" s="208"/>
      <c r="YJ26" s="208"/>
      <c r="YK26" s="208"/>
      <c r="YL26" s="208"/>
      <c r="YM26" s="208"/>
      <c r="YN26" s="208"/>
      <c r="YO26" s="208"/>
      <c r="YP26" s="208"/>
      <c r="YQ26" s="208"/>
      <c r="YR26" s="208"/>
      <c r="YS26" s="208"/>
      <c r="YT26" s="208"/>
      <c r="YU26" s="208"/>
      <c r="YV26" s="208"/>
      <c r="YW26" s="208"/>
      <c r="YX26" s="208"/>
      <c r="YY26" s="208"/>
      <c r="YZ26" s="208"/>
      <c r="ZA26" s="208"/>
      <c r="ZB26" s="208"/>
      <c r="ZC26" s="208"/>
      <c r="ZD26" s="208"/>
      <c r="ZE26" s="208"/>
      <c r="ZF26" s="208"/>
      <c r="ZG26" s="208"/>
      <c r="ZH26" s="208"/>
      <c r="ZI26" s="208"/>
      <c r="ZJ26" s="208"/>
      <c r="ZK26" s="208"/>
      <c r="ZL26" s="208"/>
      <c r="ZM26" s="208"/>
      <c r="ZN26" s="208"/>
      <c r="ZO26" s="208"/>
      <c r="ZP26" s="208"/>
      <c r="ZQ26" s="208"/>
      <c r="ZR26" s="208"/>
      <c r="ZS26" s="208"/>
      <c r="ZT26" s="208"/>
      <c r="ZU26" s="208"/>
      <c r="ZV26" s="208"/>
      <c r="ZW26" s="208"/>
      <c r="ZX26" s="208"/>
      <c r="ZY26" s="208"/>
      <c r="ZZ26" s="208"/>
      <c r="AAA26" s="208"/>
      <c r="AAB26" s="208"/>
      <c r="AAC26" s="208"/>
      <c r="AAD26" s="208"/>
      <c r="AAE26" s="208"/>
      <c r="AAF26" s="208"/>
      <c r="AAG26" s="208"/>
      <c r="AAH26" s="208"/>
      <c r="AAI26" s="208"/>
      <c r="AAJ26" s="208"/>
      <c r="AAK26" s="208"/>
      <c r="AAL26" s="208"/>
      <c r="AAM26" s="208"/>
      <c r="AAN26" s="208"/>
      <c r="AAO26" s="208"/>
      <c r="AAP26" s="208"/>
      <c r="AAQ26" s="208"/>
      <c r="AAR26" s="208"/>
      <c r="AAS26" s="208"/>
      <c r="AAT26" s="208"/>
      <c r="AAU26" s="208"/>
      <c r="AAV26" s="208"/>
      <c r="AAW26" s="208"/>
      <c r="AAX26" s="208"/>
      <c r="AAY26" s="208"/>
      <c r="AAZ26" s="208"/>
      <c r="ABA26" s="208"/>
      <c r="ABB26" s="208"/>
      <c r="ABC26" s="208"/>
      <c r="ABD26" s="208"/>
      <c r="ABE26" s="208"/>
      <c r="ABF26" s="208"/>
      <c r="ABG26" s="208"/>
      <c r="ABH26" s="208"/>
      <c r="ABI26" s="208"/>
      <c r="ABJ26" s="208"/>
      <c r="ABK26" s="208"/>
      <c r="ABL26" s="208"/>
      <c r="ABM26" s="208"/>
      <c r="ABN26" s="208"/>
      <c r="ABO26" s="208"/>
      <c r="ABP26" s="208"/>
      <c r="ABQ26" s="208"/>
      <c r="ABR26" s="208"/>
      <c r="ABS26" s="208"/>
      <c r="ABT26" s="208"/>
      <c r="ABU26" s="208"/>
      <c r="ABV26" s="208"/>
      <c r="ABW26" s="208"/>
      <c r="ABX26" s="208"/>
      <c r="ABY26" s="208"/>
      <c r="ABZ26" s="208"/>
      <c r="ACA26" s="208"/>
      <c r="ACB26" s="208"/>
      <c r="ACC26" s="208"/>
      <c r="ACD26" s="208"/>
      <c r="ACE26" s="208"/>
      <c r="ACF26" s="208"/>
      <c r="ACG26" s="208"/>
      <c r="ACH26" s="208"/>
      <c r="ACI26" s="208"/>
      <c r="ACJ26" s="208"/>
      <c r="ACK26" s="208"/>
      <c r="ACL26" s="208"/>
      <c r="ACM26" s="208"/>
      <c r="ACN26" s="208"/>
      <c r="ACO26" s="208"/>
      <c r="ACP26" s="208"/>
      <c r="ACQ26" s="208"/>
      <c r="ACR26" s="208"/>
      <c r="ACS26" s="208"/>
      <c r="ACT26" s="208"/>
      <c r="ACU26" s="208"/>
      <c r="ACV26" s="208"/>
      <c r="ACW26" s="208"/>
      <c r="ACX26" s="208"/>
      <c r="ACY26" s="208"/>
      <c r="ACZ26" s="208"/>
      <c r="ADA26" s="208"/>
      <c r="ADB26" s="208"/>
      <c r="ADC26" s="208"/>
      <c r="ADD26" s="208"/>
      <c r="ADE26" s="208"/>
      <c r="ADF26" s="208"/>
      <c r="ADG26" s="208"/>
      <c r="ADH26" s="208"/>
      <c r="ADI26" s="208"/>
      <c r="ADJ26" s="208"/>
      <c r="ADK26" s="208"/>
      <c r="ADL26" s="208"/>
      <c r="ADM26" s="208"/>
      <c r="ADN26" s="208"/>
      <c r="ADO26" s="208"/>
      <c r="ADP26" s="208"/>
      <c r="ADQ26" s="208"/>
      <c r="ADR26" s="208"/>
      <c r="ADS26" s="208"/>
      <c r="ADT26" s="208"/>
      <c r="ADU26" s="208"/>
      <c r="ADV26" s="208"/>
      <c r="ADW26" s="208"/>
      <c r="ADX26" s="208"/>
      <c r="ADY26" s="208"/>
      <c r="ADZ26" s="208"/>
      <c r="AEA26" s="208"/>
      <c r="AEB26" s="208"/>
      <c r="AEC26" s="208"/>
      <c r="AED26" s="208"/>
      <c r="AEE26" s="208"/>
      <c r="AEF26" s="208"/>
      <c r="AEG26" s="208"/>
      <c r="AEH26" s="208"/>
      <c r="AEI26" s="208"/>
      <c r="AEJ26" s="208"/>
      <c r="AEK26" s="208"/>
      <c r="AEL26" s="208"/>
      <c r="AEM26" s="208"/>
      <c r="AEN26" s="208"/>
      <c r="AEO26" s="208"/>
      <c r="AEP26" s="208"/>
      <c r="AEQ26" s="208"/>
      <c r="AER26" s="208"/>
      <c r="AES26" s="208"/>
      <c r="AET26" s="208"/>
      <c r="AEU26" s="208"/>
      <c r="AEV26" s="208"/>
      <c r="AEW26" s="208"/>
      <c r="AEX26" s="208"/>
      <c r="AEY26" s="208"/>
      <c r="AEZ26" s="208"/>
      <c r="AFA26" s="208"/>
      <c r="AFB26" s="208"/>
      <c r="AFC26" s="208"/>
      <c r="AFD26" s="208"/>
      <c r="AFE26" s="208"/>
      <c r="AFF26" s="208"/>
      <c r="AFG26" s="208"/>
      <c r="AFH26" s="208"/>
      <c r="AFI26" s="208"/>
      <c r="AFJ26" s="208"/>
      <c r="AFK26" s="208"/>
      <c r="AFL26" s="208"/>
      <c r="AFM26" s="208"/>
      <c r="AFN26" s="208"/>
      <c r="AFO26" s="208"/>
      <c r="AFP26" s="208"/>
      <c r="AFQ26" s="208"/>
      <c r="AFR26" s="208"/>
      <c r="AFS26" s="208"/>
      <c r="AFT26" s="208"/>
      <c r="AFU26" s="208"/>
      <c r="AFV26" s="208"/>
      <c r="AFW26" s="208"/>
      <c r="AFX26" s="208"/>
      <c r="AFY26" s="208"/>
      <c r="AFZ26" s="208"/>
      <c r="AGA26" s="208"/>
      <c r="AGB26" s="208"/>
      <c r="AGC26" s="208"/>
      <c r="AGD26" s="208"/>
      <c r="AGE26" s="208"/>
      <c r="AGF26" s="208"/>
      <c r="AGG26" s="208"/>
      <c r="AGH26" s="208"/>
      <c r="AGI26" s="208"/>
      <c r="AGJ26" s="208"/>
      <c r="AGK26" s="208"/>
      <c r="AGL26" s="208"/>
      <c r="AGM26" s="208"/>
      <c r="AGN26" s="208"/>
      <c r="AGO26" s="208"/>
      <c r="AGP26" s="208"/>
      <c r="AGQ26" s="208"/>
      <c r="AGR26" s="208"/>
      <c r="AGS26" s="208"/>
      <c r="AGT26" s="208"/>
      <c r="AGU26" s="208"/>
      <c r="AGV26" s="208"/>
      <c r="AGW26" s="208"/>
      <c r="AGX26" s="208"/>
      <c r="AGY26" s="208"/>
      <c r="AGZ26" s="208"/>
      <c r="AHA26" s="208"/>
      <c r="AHB26" s="208"/>
      <c r="AHC26" s="208"/>
      <c r="AHD26" s="208"/>
      <c r="AHE26" s="208"/>
      <c r="AHF26" s="208"/>
      <c r="AHG26" s="208"/>
      <c r="AHH26" s="208"/>
      <c r="AHI26" s="208"/>
      <c r="AHJ26" s="208"/>
      <c r="AHK26" s="208"/>
      <c r="AHL26" s="208"/>
      <c r="AHM26" s="208"/>
      <c r="AHN26" s="208"/>
      <c r="AHO26" s="208"/>
      <c r="AHP26" s="208"/>
      <c r="AHQ26" s="208"/>
      <c r="AHR26" s="208"/>
      <c r="AHS26" s="208"/>
      <c r="AHT26" s="208"/>
      <c r="AHU26" s="208"/>
      <c r="AHV26" s="208"/>
      <c r="AHW26" s="208"/>
      <c r="AHX26" s="208"/>
      <c r="AHY26" s="208"/>
      <c r="AHZ26" s="208"/>
      <c r="AIA26" s="208"/>
      <c r="AIB26" s="208"/>
      <c r="AIC26" s="208"/>
      <c r="AID26" s="208"/>
      <c r="AIE26" s="208"/>
      <c r="AIF26" s="208"/>
      <c r="AIG26" s="208"/>
      <c r="AIH26" s="208"/>
      <c r="AII26" s="208"/>
      <c r="AIJ26" s="208"/>
      <c r="AIK26" s="208"/>
      <c r="AIL26" s="208"/>
      <c r="AIM26" s="208"/>
      <c r="AIN26" s="208"/>
      <c r="AIO26" s="208"/>
      <c r="AIP26" s="208"/>
      <c r="AIQ26" s="208"/>
      <c r="AIR26" s="208"/>
      <c r="AIS26" s="208"/>
      <c r="AIT26" s="208"/>
      <c r="AIU26" s="208"/>
      <c r="AIV26" s="208"/>
      <c r="AIW26" s="208"/>
      <c r="AIX26" s="208"/>
      <c r="AIY26" s="208"/>
      <c r="AIZ26" s="208"/>
      <c r="AJA26" s="208"/>
      <c r="AJB26" s="208"/>
      <c r="AJC26" s="208"/>
      <c r="AJD26" s="208"/>
      <c r="AJE26" s="208"/>
      <c r="AJF26" s="208"/>
      <c r="AJG26" s="208"/>
      <c r="AJH26" s="208"/>
      <c r="AJI26" s="208"/>
      <c r="AJJ26" s="208"/>
      <c r="AJK26" s="208"/>
      <c r="AJL26" s="208"/>
      <c r="AJM26" s="208"/>
      <c r="AJN26" s="208"/>
      <c r="AJO26" s="208"/>
      <c r="AJP26" s="208"/>
      <c r="AJQ26" s="208"/>
      <c r="AJR26" s="208"/>
      <c r="AJS26" s="208"/>
      <c r="AJT26" s="208"/>
      <c r="AJU26" s="208"/>
      <c r="AJV26" s="208"/>
      <c r="AJW26" s="208"/>
      <c r="AJX26" s="208"/>
      <c r="AJY26" s="208"/>
      <c r="AJZ26" s="208"/>
      <c r="AKA26" s="208"/>
      <c r="AKB26" s="208"/>
      <c r="AKC26" s="208"/>
      <c r="AKD26" s="208"/>
      <c r="AKE26" s="208"/>
      <c r="AKF26" s="208"/>
      <c r="AKG26" s="208"/>
      <c r="AKH26" s="208"/>
      <c r="AKI26" s="208"/>
      <c r="AKJ26" s="208"/>
      <c r="AKK26" s="208"/>
      <c r="AKL26" s="208"/>
      <c r="AKM26" s="208"/>
      <c r="AKN26" s="208"/>
      <c r="AKO26" s="208"/>
      <c r="AKP26" s="208"/>
      <c r="AKQ26" s="208"/>
      <c r="AKR26" s="208"/>
      <c r="AKS26" s="208"/>
      <c r="AKT26" s="208"/>
      <c r="AKU26" s="208"/>
      <c r="AKV26" s="208"/>
      <c r="AKW26" s="208"/>
      <c r="AKX26" s="208"/>
      <c r="AKY26" s="208"/>
      <c r="AKZ26" s="208"/>
      <c r="ALA26" s="208"/>
      <c r="ALB26" s="208"/>
      <c r="ALC26" s="208"/>
      <c r="ALD26" s="208"/>
      <c r="ALE26" s="208"/>
      <c r="ALF26" s="208"/>
      <c r="ALG26" s="208"/>
      <c r="ALH26" s="208"/>
      <c r="ALI26" s="208"/>
      <c r="ALJ26" s="208"/>
      <c r="ALK26" s="208"/>
      <c r="ALL26" s="208"/>
      <c r="ALM26" s="208"/>
      <c r="ALN26" s="208"/>
      <c r="ALO26" s="208"/>
      <c r="ALP26" s="208"/>
      <c r="ALQ26" s="208"/>
      <c r="ALR26" s="208"/>
      <c r="ALS26" s="208"/>
      <c r="ALT26" s="208"/>
      <c r="ALU26" s="208"/>
      <c r="ALV26" s="208"/>
      <c r="ALW26" s="208"/>
      <c r="ALX26" s="208"/>
      <c r="ALY26" s="208"/>
      <c r="ALZ26" s="208"/>
      <c r="AMA26" s="208"/>
      <c r="AMB26" s="208"/>
      <c r="AMC26" s="208"/>
      <c r="AMD26" s="208"/>
      <c r="AME26" s="208"/>
      <c r="AMF26" s="208"/>
      <c r="AMG26" s="208"/>
      <c r="AMH26" s="208"/>
      <c r="AMI26" s="208"/>
      <c r="AMJ26" s="208"/>
      <c r="AMK26" s="208"/>
      <c r="AML26" s="208"/>
      <c r="AMM26" s="208"/>
      <c r="AMN26" s="208"/>
      <c r="AMO26" s="208"/>
      <c r="AMP26" s="208"/>
      <c r="AMQ26" s="208"/>
      <c r="AMR26" s="208"/>
      <c r="AMS26" s="208"/>
      <c r="AMT26" s="208"/>
      <c r="AMU26" s="208"/>
      <c r="AMV26" s="208"/>
      <c r="AMW26" s="208"/>
      <c r="AMX26" s="208"/>
      <c r="AMY26" s="208"/>
      <c r="AMZ26" s="208"/>
      <c r="ANA26" s="208"/>
      <c r="ANB26" s="208"/>
      <c r="ANC26" s="208"/>
      <c r="AND26" s="208"/>
      <c r="ANE26" s="208"/>
      <c r="ANF26" s="208"/>
      <c r="ANG26" s="208"/>
      <c r="ANH26" s="208"/>
      <c r="ANI26" s="208"/>
      <c r="ANJ26" s="208"/>
      <c r="ANK26" s="208"/>
      <c r="ANL26" s="208"/>
      <c r="ANM26" s="208"/>
      <c r="ANN26" s="208"/>
      <c r="ANO26" s="208"/>
      <c r="ANP26" s="208"/>
      <c r="ANQ26" s="208"/>
      <c r="ANR26" s="208"/>
      <c r="ANS26" s="208"/>
      <c r="ANT26" s="208"/>
      <c r="ANU26" s="208"/>
      <c r="ANV26" s="208"/>
      <c r="ANW26" s="208"/>
      <c r="ANX26" s="208"/>
      <c r="ANY26" s="208"/>
      <c r="ANZ26" s="208"/>
      <c r="AOA26" s="208"/>
      <c r="AOB26" s="208"/>
      <c r="AOC26" s="208"/>
      <c r="AOD26" s="208"/>
      <c r="AOE26" s="208"/>
      <c r="AOF26" s="208"/>
      <c r="AOG26" s="208"/>
      <c r="AOH26" s="208"/>
      <c r="AOI26" s="208"/>
      <c r="AOJ26" s="208"/>
      <c r="AOK26" s="208"/>
      <c r="AOL26" s="208"/>
      <c r="AOM26" s="208"/>
      <c r="AON26" s="208"/>
      <c r="AOO26" s="208"/>
      <c r="AOP26" s="208"/>
      <c r="AOQ26" s="208"/>
      <c r="AOR26" s="208"/>
      <c r="AOS26" s="208"/>
      <c r="AOT26" s="208"/>
      <c r="AOU26" s="208"/>
      <c r="AOV26" s="208"/>
      <c r="AOW26" s="208"/>
      <c r="AOX26" s="208"/>
      <c r="AOY26" s="208"/>
      <c r="AOZ26" s="208"/>
      <c r="APA26" s="208"/>
      <c r="APB26" s="208"/>
      <c r="APC26" s="208"/>
      <c r="APD26" s="208"/>
      <c r="APE26" s="208"/>
      <c r="APF26" s="208"/>
      <c r="APG26" s="208"/>
      <c r="APH26" s="208"/>
      <c r="API26" s="208"/>
      <c r="APJ26" s="208"/>
      <c r="APK26" s="208"/>
      <c r="APL26" s="208"/>
      <c r="APM26" s="208"/>
      <c r="APN26" s="208"/>
      <c r="APO26" s="208"/>
      <c r="APP26" s="208"/>
      <c r="APQ26" s="208"/>
      <c r="APR26" s="208"/>
      <c r="APS26" s="208"/>
      <c r="APT26" s="208"/>
      <c r="APU26" s="208"/>
      <c r="APV26" s="208"/>
      <c r="APW26" s="208"/>
      <c r="APX26" s="208"/>
      <c r="APY26" s="208"/>
      <c r="APZ26" s="208"/>
      <c r="AQA26" s="208"/>
      <c r="AQB26" s="208"/>
      <c r="AQC26" s="208"/>
      <c r="AQD26" s="208"/>
      <c r="AQE26" s="208"/>
      <c r="AQF26" s="208"/>
      <c r="AQG26" s="208"/>
      <c r="AQH26" s="208"/>
      <c r="AQI26" s="208"/>
      <c r="AQJ26" s="208"/>
      <c r="AQK26" s="208"/>
      <c r="AQL26" s="208"/>
      <c r="AQM26" s="208"/>
      <c r="AQN26" s="208"/>
      <c r="AQO26" s="208"/>
      <c r="AQP26" s="208"/>
      <c r="AQQ26" s="208"/>
      <c r="AQR26" s="208"/>
      <c r="AQS26" s="208"/>
      <c r="AQT26" s="208"/>
      <c r="AQU26" s="208"/>
      <c r="AQV26" s="208"/>
      <c r="AQW26" s="208"/>
      <c r="AQX26" s="208"/>
      <c r="AQY26" s="208"/>
      <c r="AQZ26" s="208"/>
      <c r="ARA26" s="208"/>
      <c r="ARB26" s="208"/>
      <c r="ARC26" s="208"/>
      <c r="ARD26" s="208"/>
      <c r="ARE26" s="208"/>
      <c r="ARF26" s="208"/>
      <c r="ARG26" s="208"/>
      <c r="ARH26" s="208"/>
      <c r="ARI26" s="208"/>
      <c r="ARJ26" s="208"/>
      <c r="ARK26" s="208"/>
      <c r="ARL26" s="208"/>
      <c r="ARM26" s="208"/>
      <c r="ARN26" s="208"/>
      <c r="ARO26" s="208"/>
      <c r="ARP26" s="208"/>
      <c r="ARQ26" s="208"/>
      <c r="ARR26" s="208"/>
      <c r="ARS26" s="208"/>
      <c r="ART26" s="208"/>
      <c r="ARU26" s="208"/>
      <c r="ARV26" s="208"/>
      <c r="ARW26" s="208"/>
      <c r="ARX26" s="208"/>
      <c r="ARY26" s="208"/>
      <c r="ARZ26" s="208"/>
      <c r="ASA26" s="208"/>
      <c r="ASB26" s="208"/>
      <c r="ASC26" s="208"/>
      <c r="ASD26" s="208"/>
      <c r="ASE26" s="208"/>
      <c r="ASF26" s="208"/>
      <c r="ASG26" s="208"/>
      <c r="ASH26" s="208"/>
      <c r="ASI26" s="208"/>
      <c r="ASJ26" s="208"/>
      <c r="ASK26" s="208"/>
      <c r="ASL26" s="208"/>
      <c r="ASM26" s="208"/>
      <c r="ASN26" s="208"/>
      <c r="ASO26" s="208"/>
      <c r="ASP26" s="208"/>
      <c r="ASQ26" s="208"/>
      <c r="ASR26" s="208"/>
      <c r="ASS26" s="208"/>
      <c r="AST26" s="208"/>
      <c r="ASU26" s="208"/>
      <c r="ASV26" s="208"/>
      <c r="ASW26" s="208"/>
      <c r="ASX26" s="208"/>
      <c r="ASY26" s="208"/>
      <c r="ASZ26" s="208"/>
      <c r="ATA26" s="208"/>
      <c r="ATB26" s="208"/>
      <c r="ATC26" s="208"/>
      <c r="ATD26" s="208"/>
      <c r="ATE26" s="208"/>
      <c r="ATF26" s="208"/>
      <c r="ATG26" s="208"/>
      <c r="ATH26" s="208"/>
      <c r="ATI26" s="208"/>
      <c r="ATJ26" s="208"/>
      <c r="ATK26" s="208"/>
      <c r="ATL26" s="208"/>
      <c r="ATM26" s="208"/>
      <c r="ATN26" s="208"/>
      <c r="ATO26" s="208"/>
      <c r="ATP26" s="208"/>
      <c r="ATQ26" s="208"/>
      <c r="ATR26" s="208"/>
      <c r="ATS26" s="208"/>
      <c r="ATT26" s="208"/>
      <c r="ATU26" s="208"/>
      <c r="ATV26" s="208"/>
      <c r="ATW26" s="208"/>
      <c r="ATX26" s="208"/>
      <c r="ATY26" s="208"/>
      <c r="ATZ26" s="208"/>
      <c r="AUA26" s="208"/>
      <c r="AUB26" s="208"/>
      <c r="AUC26" s="208"/>
      <c r="AUD26" s="208"/>
      <c r="AUE26" s="208"/>
      <c r="AUF26" s="208"/>
      <c r="AUG26" s="208"/>
      <c r="AUH26" s="208"/>
      <c r="AUI26" s="208"/>
      <c r="AUJ26" s="208"/>
      <c r="AUK26" s="208"/>
      <c r="AUL26" s="208"/>
      <c r="AUM26" s="208"/>
      <c r="AUN26" s="208"/>
      <c r="AUO26" s="208"/>
      <c r="AUP26" s="208"/>
      <c r="AUQ26" s="208"/>
      <c r="AUR26" s="208"/>
      <c r="AUS26" s="208"/>
      <c r="AUT26" s="208"/>
      <c r="AUU26" s="208"/>
      <c r="AUV26" s="208"/>
      <c r="AUW26" s="208"/>
      <c r="AUX26" s="208"/>
      <c r="AUY26" s="208"/>
      <c r="AUZ26" s="208"/>
      <c r="AVA26" s="208"/>
      <c r="AVB26" s="208"/>
      <c r="AVC26" s="208"/>
      <c r="AVD26" s="208"/>
      <c r="AVE26" s="208"/>
      <c r="AVF26" s="208"/>
      <c r="AVG26" s="208"/>
      <c r="AVH26" s="208"/>
      <c r="AVI26" s="208"/>
      <c r="AVJ26" s="208"/>
      <c r="AVK26" s="208"/>
      <c r="AVL26" s="208"/>
      <c r="AVM26" s="208"/>
      <c r="AVN26" s="208"/>
      <c r="AVO26" s="208"/>
      <c r="AVP26" s="208"/>
      <c r="AVQ26" s="208"/>
      <c r="AVR26" s="208"/>
      <c r="AVS26" s="208"/>
      <c r="AVT26" s="208"/>
      <c r="AVU26" s="208"/>
      <c r="AVV26" s="208"/>
      <c r="AVW26" s="208"/>
      <c r="AVX26" s="208"/>
      <c r="AVY26" s="208"/>
      <c r="AVZ26" s="208"/>
      <c r="AWA26" s="208"/>
      <c r="AWB26" s="208"/>
      <c r="AWC26" s="208"/>
      <c r="AWD26" s="208"/>
      <c r="AWE26" s="208"/>
      <c r="AWF26" s="208"/>
      <c r="AWG26" s="208"/>
      <c r="AWH26" s="208"/>
      <c r="AWI26" s="208"/>
      <c r="AWJ26" s="208"/>
      <c r="AWK26" s="208"/>
      <c r="AWL26" s="208"/>
      <c r="AWM26" s="208"/>
      <c r="AWN26" s="208"/>
      <c r="AWO26" s="208"/>
      <c r="AWP26" s="208"/>
      <c r="AWQ26" s="208"/>
      <c r="AWR26" s="208"/>
      <c r="AWS26" s="208"/>
      <c r="AWT26" s="208"/>
      <c r="AWU26" s="208"/>
      <c r="AWV26" s="208"/>
      <c r="AWW26" s="208"/>
      <c r="AWX26" s="208"/>
      <c r="AWY26" s="208"/>
      <c r="AWZ26" s="208"/>
      <c r="AXA26" s="208"/>
      <c r="AXB26" s="208"/>
      <c r="AXC26" s="208"/>
      <c r="AXD26" s="208"/>
      <c r="AXE26" s="208"/>
      <c r="AXF26" s="208"/>
      <c r="AXG26" s="208"/>
      <c r="AXH26" s="208"/>
      <c r="AXI26" s="208"/>
      <c r="AXJ26" s="208"/>
      <c r="AXK26" s="208"/>
      <c r="AXL26" s="208"/>
      <c r="AXM26" s="208"/>
      <c r="AXN26" s="208"/>
      <c r="AXO26" s="208"/>
      <c r="AXP26" s="208"/>
      <c r="AXQ26" s="208"/>
      <c r="AXR26" s="208"/>
      <c r="AXS26" s="208"/>
      <c r="AXT26" s="208"/>
      <c r="AXU26" s="208"/>
      <c r="AXV26" s="208"/>
      <c r="AXW26" s="208"/>
      <c r="AXX26" s="208"/>
      <c r="AXY26" s="208"/>
      <c r="AXZ26" s="208"/>
      <c r="AYA26" s="208"/>
      <c r="AYB26" s="208"/>
      <c r="AYC26" s="208"/>
      <c r="AYD26" s="208"/>
      <c r="AYE26" s="208"/>
      <c r="AYF26" s="208"/>
      <c r="AYG26" s="208"/>
      <c r="AYH26" s="208"/>
      <c r="AYI26" s="208"/>
      <c r="AYJ26" s="208"/>
      <c r="AYK26" s="208"/>
      <c r="AYL26" s="208"/>
      <c r="AYM26" s="208"/>
      <c r="AYN26" s="208"/>
      <c r="AYO26" s="208"/>
      <c r="AYP26" s="208"/>
      <c r="AYQ26" s="208"/>
      <c r="AYR26" s="208"/>
      <c r="AYS26" s="208"/>
      <c r="AYT26" s="208"/>
      <c r="AYU26" s="208"/>
      <c r="AYV26" s="208"/>
      <c r="AYW26" s="208"/>
      <c r="AYX26" s="208"/>
      <c r="AYY26" s="208"/>
      <c r="AYZ26" s="208"/>
      <c r="AZA26" s="208"/>
      <c r="AZB26" s="208"/>
      <c r="AZC26" s="208"/>
      <c r="AZD26" s="208"/>
      <c r="AZE26" s="208"/>
      <c r="AZF26" s="208"/>
      <c r="AZG26" s="208"/>
      <c r="AZH26" s="208"/>
      <c r="AZI26" s="208"/>
      <c r="AZJ26" s="208"/>
      <c r="AZK26" s="208"/>
      <c r="AZL26" s="208"/>
      <c r="AZM26" s="208"/>
      <c r="AZN26" s="208"/>
      <c r="AZO26" s="208"/>
      <c r="AZP26" s="208"/>
      <c r="AZQ26" s="208"/>
      <c r="AZR26" s="208"/>
      <c r="AZS26" s="208"/>
      <c r="AZT26" s="208"/>
      <c r="AZU26" s="208"/>
      <c r="AZV26" s="208"/>
      <c r="AZW26" s="208"/>
      <c r="AZX26" s="208"/>
      <c r="AZY26" s="208"/>
      <c r="AZZ26" s="208"/>
      <c r="BAA26" s="208"/>
      <c r="BAB26" s="208"/>
      <c r="BAC26" s="208"/>
      <c r="BAD26" s="208"/>
      <c r="BAE26" s="208"/>
      <c r="BAF26" s="208"/>
      <c r="BAG26" s="208"/>
      <c r="BAH26" s="208"/>
      <c r="BAI26" s="208"/>
      <c r="BAJ26" s="208"/>
      <c r="BAK26" s="208"/>
      <c r="BAL26" s="208"/>
      <c r="BAM26" s="208"/>
      <c r="BAN26" s="208"/>
      <c r="BAO26" s="208"/>
      <c r="BAP26" s="208"/>
      <c r="BAQ26" s="208"/>
      <c r="BAR26" s="208"/>
      <c r="BAS26" s="208"/>
      <c r="BAT26" s="208"/>
      <c r="BAU26" s="208"/>
      <c r="BAV26" s="208"/>
      <c r="BAW26" s="208"/>
      <c r="BAX26" s="208"/>
      <c r="BAY26" s="208"/>
      <c r="BAZ26" s="208"/>
      <c r="BBA26" s="208"/>
      <c r="BBB26" s="208"/>
      <c r="BBC26" s="208"/>
      <c r="BBD26" s="208"/>
      <c r="BBE26" s="208"/>
      <c r="BBF26" s="208"/>
      <c r="BBG26" s="208"/>
      <c r="BBH26" s="208"/>
      <c r="BBI26" s="208"/>
      <c r="BBJ26" s="208"/>
      <c r="BBK26" s="208"/>
      <c r="BBL26" s="208"/>
      <c r="BBM26" s="208"/>
      <c r="BBN26" s="208"/>
      <c r="BBO26" s="208"/>
      <c r="BBP26" s="208"/>
      <c r="BBQ26" s="208"/>
      <c r="BBR26" s="208"/>
      <c r="BBS26" s="208"/>
      <c r="BBT26" s="208"/>
      <c r="BBU26" s="208"/>
      <c r="BBV26" s="208"/>
      <c r="BBW26" s="208"/>
      <c r="BBX26" s="208"/>
      <c r="BBY26" s="208"/>
      <c r="BBZ26" s="208"/>
      <c r="BCA26" s="208"/>
      <c r="BCB26" s="208"/>
      <c r="BCC26" s="208"/>
      <c r="BCD26" s="208"/>
      <c r="BCE26" s="208"/>
      <c r="BCF26" s="208"/>
      <c r="BCG26" s="208"/>
      <c r="BCH26" s="208"/>
      <c r="BCI26" s="208"/>
      <c r="BCJ26" s="208"/>
      <c r="BCK26" s="208"/>
      <c r="BCL26" s="208"/>
      <c r="BCM26" s="208"/>
      <c r="BCN26" s="208"/>
      <c r="BCO26" s="208"/>
      <c r="BCP26" s="208"/>
      <c r="BCQ26" s="208"/>
      <c r="BCR26" s="208"/>
      <c r="BCS26" s="208"/>
      <c r="BCT26" s="208"/>
      <c r="BCU26" s="208"/>
      <c r="BCV26" s="208"/>
      <c r="BCW26" s="208"/>
      <c r="BCX26" s="208"/>
      <c r="BCY26" s="208"/>
      <c r="BCZ26" s="208"/>
      <c r="BDA26" s="208"/>
      <c r="BDB26" s="208"/>
      <c r="BDC26" s="208"/>
      <c r="BDD26" s="208"/>
      <c r="BDE26" s="208"/>
      <c r="BDF26" s="208"/>
      <c r="BDG26" s="208"/>
      <c r="BDH26" s="208"/>
      <c r="BDI26" s="208"/>
      <c r="BDJ26" s="208"/>
      <c r="BDK26" s="208"/>
      <c r="BDL26" s="208"/>
      <c r="BDM26" s="208"/>
      <c r="BDN26" s="208"/>
      <c r="BDO26" s="208"/>
      <c r="BDP26" s="208"/>
      <c r="BDQ26" s="208"/>
      <c r="BDR26" s="208"/>
      <c r="BDS26" s="208"/>
      <c r="BDT26" s="208"/>
      <c r="BDU26" s="208"/>
      <c r="BDV26" s="208"/>
      <c r="BDW26" s="208"/>
      <c r="BDX26" s="208"/>
      <c r="BDY26" s="208"/>
      <c r="BDZ26" s="208"/>
      <c r="BEA26" s="208"/>
      <c r="BEB26" s="208"/>
      <c r="BEC26" s="208"/>
      <c r="BED26" s="208"/>
      <c r="BEE26" s="208"/>
      <c r="BEF26" s="208"/>
      <c r="BEG26" s="208"/>
      <c r="BEH26" s="208"/>
      <c r="BEI26" s="208"/>
      <c r="BEJ26" s="208"/>
      <c r="BEK26" s="208"/>
      <c r="BEL26" s="208"/>
      <c r="BEM26" s="208"/>
      <c r="BEN26" s="208"/>
      <c r="BEO26" s="208"/>
      <c r="BEP26" s="208"/>
      <c r="BEQ26" s="208"/>
      <c r="BER26" s="208"/>
      <c r="BES26" s="208"/>
      <c r="BET26" s="208"/>
      <c r="BEU26" s="208"/>
      <c r="BEV26" s="208"/>
      <c r="BEW26" s="208"/>
      <c r="BEX26" s="208"/>
      <c r="BEY26" s="208"/>
      <c r="BEZ26" s="208"/>
      <c r="BFA26" s="208"/>
      <c r="BFB26" s="208"/>
      <c r="BFC26" s="208"/>
      <c r="BFD26" s="208"/>
      <c r="BFE26" s="208"/>
      <c r="BFF26" s="208"/>
      <c r="BFG26" s="208"/>
      <c r="BFH26" s="208"/>
      <c r="BFI26" s="208"/>
      <c r="BFJ26" s="208"/>
      <c r="BFK26" s="208"/>
      <c r="BFL26" s="208"/>
      <c r="BFM26" s="208"/>
      <c r="BFN26" s="208"/>
      <c r="BFO26" s="208"/>
      <c r="BFP26" s="208"/>
      <c r="BFQ26" s="208"/>
      <c r="BFR26" s="208"/>
      <c r="BFS26" s="208"/>
      <c r="BFT26" s="208"/>
      <c r="BFU26" s="208"/>
      <c r="BFV26" s="208"/>
      <c r="BFW26" s="208"/>
      <c r="BFX26" s="208"/>
      <c r="BFY26" s="208"/>
      <c r="BFZ26" s="208"/>
      <c r="BGA26" s="208"/>
      <c r="BGB26" s="208"/>
      <c r="BGC26" s="208"/>
      <c r="BGD26" s="208"/>
      <c r="BGE26" s="208"/>
      <c r="BGF26" s="208"/>
      <c r="BGG26" s="208"/>
      <c r="BGH26" s="208"/>
      <c r="BGI26" s="208"/>
      <c r="BGJ26" s="208"/>
      <c r="BGK26" s="208"/>
      <c r="BGL26" s="208"/>
      <c r="BGM26" s="208"/>
      <c r="BGN26" s="208"/>
      <c r="BGO26" s="208"/>
      <c r="BGP26" s="208"/>
      <c r="BGQ26" s="208"/>
      <c r="BGR26" s="208"/>
      <c r="BGS26" s="208"/>
      <c r="BGT26" s="208"/>
      <c r="BGU26" s="208"/>
      <c r="BGV26" s="208"/>
      <c r="BGW26" s="208"/>
      <c r="BGX26" s="208"/>
      <c r="BGY26" s="208"/>
      <c r="BGZ26" s="208"/>
      <c r="BHA26" s="208"/>
      <c r="BHB26" s="208"/>
      <c r="BHC26" s="208"/>
      <c r="BHD26" s="208"/>
      <c r="BHE26" s="208"/>
      <c r="BHF26" s="208"/>
      <c r="BHG26" s="208"/>
      <c r="BHH26" s="208"/>
      <c r="BHI26" s="208"/>
      <c r="BHJ26" s="208"/>
      <c r="BHK26" s="208"/>
      <c r="BHL26" s="208"/>
      <c r="BHM26" s="208"/>
      <c r="BHN26" s="208"/>
      <c r="BHO26" s="208"/>
      <c r="BHP26" s="208"/>
      <c r="BHQ26" s="208"/>
      <c r="BHR26" s="208"/>
      <c r="BHS26" s="208"/>
      <c r="BHT26" s="208"/>
      <c r="BHU26" s="208"/>
      <c r="BHV26" s="208"/>
      <c r="BHW26" s="208"/>
      <c r="BHX26" s="208"/>
      <c r="BHY26" s="208"/>
      <c r="BHZ26" s="208"/>
      <c r="BIA26" s="208"/>
      <c r="BIB26" s="208"/>
      <c r="BIC26" s="208"/>
      <c r="BID26" s="208"/>
      <c r="BIE26" s="208"/>
      <c r="BIF26" s="208"/>
      <c r="BIG26" s="208"/>
      <c r="BIH26" s="208"/>
      <c r="BII26" s="208"/>
      <c r="BIJ26" s="208"/>
      <c r="BIK26" s="208"/>
      <c r="BIL26" s="208"/>
      <c r="BIM26" s="208"/>
      <c r="BIN26" s="208"/>
      <c r="BIO26" s="208"/>
      <c r="BIP26" s="208"/>
      <c r="BIQ26" s="208"/>
      <c r="BIR26" s="208"/>
      <c r="BIS26" s="208"/>
      <c r="BIT26" s="208"/>
      <c r="BIU26" s="208"/>
      <c r="BIV26" s="208"/>
      <c r="BIW26" s="208"/>
      <c r="BIX26" s="208"/>
      <c r="BIY26" s="208"/>
      <c r="BIZ26" s="208"/>
      <c r="BJA26" s="208"/>
      <c r="BJB26" s="208"/>
      <c r="BJC26" s="208"/>
      <c r="BJD26" s="208"/>
      <c r="BJE26" s="208"/>
      <c r="BJF26" s="208"/>
      <c r="BJG26" s="208"/>
      <c r="BJH26" s="208"/>
      <c r="BJI26" s="208"/>
      <c r="BJJ26" s="208"/>
      <c r="BJK26" s="208"/>
      <c r="BJL26" s="208"/>
      <c r="BJM26" s="208"/>
      <c r="BJN26" s="208"/>
      <c r="BJO26" s="208"/>
      <c r="BJP26" s="208"/>
      <c r="BJQ26" s="208"/>
      <c r="BJR26" s="208"/>
      <c r="BJS26" s="208"/>
      <c r="BJT26" s="208"/>
      <c r="BJU26" s="208"/>
      <c r="BJV26" s="208"/>
      <c r="BJW26" s="208"/>
      <c r="BJX26" s="208"/>
      <c r="BJY26" s="208"/>
      <c r="BJZ26" s="208"/>
      <c r="BKA26" s="208"/>
      <c r="BKB26" s="208"/>
      <c r="BKC26" s="208"/>
      <c r="BKD26" s="208"/>
      <c r="BKE26" s="208"/>
      <c r="BKF26" s="208"/>
      <c r="BKG26" s="208"/>
      <c r="BKH26" s="208"/>
      <c r="BKI26" s="208"/>
      <c r="BKJ26" s="208"/>
      <c r="BKK26" s="208"/>
      <c r="BKL26" s="208"/>
      <c r="BKM26" s="208"/>
      <c r="BKN26" s="208"/>
      <c r="BKO26" s="208"/>
      <c r="BKP26" s="208"/>
      <c r="BKQ26" s="208"/>
      <c r="BKR26" s="208"/>
      <c r="BKS26" s="208"/>
      <c r="BKT26" s="208"/>
      <c r="BKU26" s="208"/>
      <c r="BKV26" s="208"/>
      <c r="BKW26" s="208"/>
      <c r="BKX26" s="208"/>
      <c r="BKY26" s="208"/>
      <c r="BKZ26" s="208"/>
      <c r="BLA26" s="208"/>
      <c r="BLB26" s="208"/>
      <c r="BLC26" s="208"/>
      <c r="BLD26" s="208"/>
      <c r="BLE26" s="208"/>
      <c r="BLF26" s="208"/>
      <c r="BLG26" s="208"/>
      <c r="BLH26" s="208"/>
      <c r="BLI26" s="208"/>
      <c r="BLJ26" s="208"/>
      <c r="BLK26" s="208"/>
      <c r="BLL26" s="208"/>
      <c r="BLM26" s="208"/>
      <c r="BLN26" s="208"/>
      <c r="BLO26" s="208"/>
      <c r="BLP26" s="208"/>
      <c r="BLQ26" s="208"/>
      <c r="BLR26" s="208"/>
      <c r="BLS26" s="208"/>
      <c r="BLT26" s="208"/>
      <c r="BLU26" s="208"/>
      <c r="BLV26" s="208"/>
      <c r="BLW26" s="208"/>
      <c r="BLX26" s="208"/>
      <c r="BLY26" s="208"/>
      <c r="BLZ26" s="208"/>
      <c r="BMA26" s="208"/>
      <c r="BMB26" s="208"/>
      <c r="BMC26" s="208"/>
      <c r="BMD26" s="208"/>
      <c r="BME26" s="208"/>
      <c r="BMF26" s="208"/>
      <c r="BMG26" s="208"/>
      <c r="BMH26" s="208"/>
      <c r="BMI26" s="208"/>
      <c r="BMJ26" s="208"/>
      <c r="BMK26" s="208"/>
      <c r="BML26" s="208"/>
      <c r="BMM26" s="208"/>
      <c r="BMN26" s="208"/>
      <c r="BMO26" s="208"/>
      <c r="BMP26" s="208"/>
      <c r="BMQ26" s="208"/>
      <c r="BMR26" s="208"/>
      <c r="BMS26" s="208"/>
      <c r="BMT26" s="208"/>
      <c r="BMU26" s="208"/>
      <c r="BMV26" s="208"/>
      <c r="BMW26" s="208"/>
      <c r="BMX26" s="208"/>
      <c r="BMY26" s="208"/>
      <c r="BMZ26" s="208"/>
      <c r="BNA26" s="208"/>
      <c r="BNB26" s="208"/>
      <c r="BNC26" s="208"/>
      <c r="BND26" s="208"/>
      <c r="BNE26" s="208"/>
      <c r="BNF26" s="208"/>
      <c r="BNG26" s="208"/>
      <c r="BNH26" s="208"/>
      <c r="BNI26" s="208"/>
      <c r="BNJ26" s="208"/>
      <c r="BNK26" s="208"/>
      <c r="BNL26" s="208"/>
      <c r="BNM26" s="208"/>
      <c r="BNN26" s="208"/>
      <c r="BNO26" s="208"/>
      <c r="BNP26" s="208"/>
      <c r="BNQ26" s="208"/>
      <c r="BNR26" s="208"/>
      <c r="BNS26" s="208"/>
      <c r="BNT26" s="208"/>
      <c r="BNU26" s="208"/>
      <c r="BNV26" s="208"/>
      <c r="BNW26" s="208"/>
      <c r="BNX26" s="208"/>
      <c r="BNY26" s="208"/>
      <c r="BNZ26" s="208"/>
      <c r="BOA26" s="208"/>
      <c r="BOB26" s="208"/>
      <c r="BOC26" s="208"/>
      <c r="BOD26" s="208"/>
      <c r="BOE26" s="208"/>
      <c r="BOF26" s="208"/>
      <c r="BOG26" s="208"/>
      <c r="BOH26" s="208"/>
      <c r="BOI26" s="208"/>
      <c r="BOJ26" s="208"/>
      <c r="BOK26" s="208"/>
      <c r="BOL26" s="208"/>
      <c r="BOM26" s="208"/>
      <c r="BON26" s="208"/>
      <c r="BOO26" s="208"/>
      <c r="BOP26" s="208"/>
      <c r="BOQ26" s="208"/>
      <c r="BOR26" s="208"/>
      <c r="BOS26" s="208"/>
      <c r="BOT26" s="208"/>
      <c r="BOU26" s="208"/>
      <c r="BOV26" s="208"/>
      <c r="BOW26" s="208"/>
      <c r="BOX26" s="208"/>
      <c r="BOY26" s="208"/>
      <c r="BOZ26" s="208"/>
      <c r="BPA26" s="208"/>
      <c r="BPB26" s="208"/>
      <c r="BPC26" s="208"/>
      <c r="BPD26" s="208"/>
      <c r="BPE26" s="208"/>
      <c r="BPF26" s="208"/>
      <c r="BPG26" s="208"/>
      <c r="BPH26" s="208"/>
      <c r="BPI26" s="208"/>
      <c r="BPJ26" s="208"/>
      <c r="BPK26" s="208"/>
      <c r="BPL26" s="208"/>
      <c r="BPM26" s="208"/>
      <c r="BPN26" s="208"/>
      <c r="BPO26" s="208"/>
      <c r="BPP26" s="208"/>
      <c r="BPQ26" s="208"/>
      <c r="BPR26" s="208"/>
      <c r="BPS26" s="208"/>
      <c r="BPT26" s="208"/>
      <c r="BPU26" s="208"/>
      <c r="BPV26" s="208"/>
      <c r="BPW26" s="208"/>
      <c r="BPX26" s="208"/>
      <c r="BPY26" s="208"/>
      <c r="BPZ26" s="208"/>
      <c r="BQA26" s="208"/>
      <c r="BQB26" s="208"/>
      <c r="BQC26" s="208"/>
      <c r="BQD26" s="208"/>
      <c r="BQE26" s="208"/>
      <c r="BQF26" s="208"/>
      <c r="BQG26" s="208"/>
      <c r="BQH26" s="208"/>
      <c r="BQI26" s="208"/>
      <c r="BQJ26" s="208"/>
      <c r="BQK26" s="208"/>
      <c r="BQL26" s="208"/>
      <c r="BQM26" s="208"/>
      <c r="BQN26" s="208"/>
      <c r="BQO26" s="208"/>
      <c r="BQP26" s="208"/>
      <c r="BQQ26" s="208"/>
      <c r="BQR26" s="208"/>
      <c r="BQS26" s="208"/>
      <c r="BQT26" s="208"/>
      <c r="BQU26" s="208"/>
      <c r="BQV26" s="208"/>
      <c r="BQW26" s="208"/>
      <c r="BQX26" s="208"/>
      <c r="BQY26" s="208"/>
      <c r="BQZ26" s="208"/>
      <c r="BRA26" s="208"/>
      <c r="BRB26" s="208"/>
      <c r="BRC26" s="208"/>
      <c r="BRD26" s="208"/>
      <c r="BRE26" s="208"/>
      <c r="BRF26" s="208"/>
      <c r="BRG26" s="208"/>
      <c r="BRH26" s="208"/>
      <c r="BRI26" s="208"/>
      <c r="BRJ26" s="208"/>
      <c r="BRK26" s="208"/>
      <c r="BRL26" s="208"/>
      <c r="BRM26" s="208"/>
      <c r="BRN26" s="208"/>
      <c r="BRO26" s="208"/>
      <c r="BRP26" s="208"/>
      <c r="BRQ26" s="208"/>
      <c r="BRR26" s="208"/>
      <c r="BRS26" s="208"/>
      <c r="BRT26" s="208"/>
      <c r="BRU26" s="208"/>
      <c r="BRV26" s="208"/>
      <c r="BRW26" s="208"/>
      <c r="BRX26" s="208"/>
      <c r="BRY26" s="208"/>
      <c r="BRZ26" s="208"/>
      <c r="BSA26" s="208"/>
      <c r="BSB26" s="208"/>
      <c r="BSC26" s="208"/>
      <c r="BSD26" s="208"/>
      <c r="BSE26" s="208"/>
      <c r="BSF26" s="208"/>
      <c r="BSG26" s="208"/>
      <c r="BSH26" s="208"/>
      <c r="BSI26" s="208"/>
      <c r="BSJ26" s="208"/>
      <c r="BSK26" s="208"/>
      <c r="BSL26" s="208"/>
      <c r="BSM26" s="208"/>
      <c r="BSN26" s="208"/>
      <c r="BSO26" s="208"/>
      <c r="BSP26" s="208"/>
      <c r="BSQ26" s="208"/>
      <c r="BSR26" s="208"/>
      <c r="BSS26" s="208"/>
      <c r="BST26" s="208"/>
      <c r="BSU26" s="208"/>
      <c r="BSV26" s="208"/>
      <c r="BSW26" s="208"/>
      <c r="BSX26" s="208"/>
      <c r="BSY26" s="208"/>
      <c r="BSZ26" s="208"/>
      <c r="BTA26" s="208"/>
      <c r="BTB26" s="208"/>
      <c r="BTC26" s="208"/>
      <c r="BTD26" s="208"/>
      <c r="BTE26" s="208"/>
      <c r="BTF26" s="208"/>
      <c r="BTG26" s="208"/>
      <c r="BTH26" s="208"/>
      <c r="BTI26" s="208"/>
      <c r="BTJ26" s="208"/>
      <c r="BTK26" s="208"/>
      <c r="BTL26" s="208"/>
      <c r="BTM26" s="208"/>
      <c r="BTN26" s="208"/>
      <c r="BTO26" s="208"/>
      <c r="BTP26" s="208"/>
      <c r="BTQ26" s="208"/>
      <c r="BTR26" s="208"/>
      <c r="BTS26" s="208"/>
      <c r="BTT26" s="208"/>
      <c r="BTU26" s="208"/>
      <c r="BTV26" s="208"/>
      <c r="BTW26" s="208"/>
      <c r="BTX26" s="208"/>
      <c r="BTY26" s="208"/>
      <c r="BTZ26" s="208"/>
      <c r="BUA26" s="208"/>
      <c r="BUB26" s="208"/>
      <c r="BUC26" s="208"/>
      <c r="BUD26" s="208"/>
      <c r="BUE26" s="208"/>
      <c r="BUF26" s="208"/>
      <c r="BUG26" s="208"/>
      <c r="BUH26" s="208"/>
      <c r="BUI26" s="208"/>
      <c r="BUJ26" s="208"/>
      <c r="BUK26" s="208"/>
      <c r="BUL26" s="208"/>
      <c r="BUM26" s="208"/>
      <c r="BUN26" s="208"/>
      <c r="BUO26" s="208"/>
      <c r="BUP26" s="208"/>
      <c r="BUQ26" s="208"/>
      <c r="BUR26" s="208"/>
      <c r="BUS26" s="208"/>
      <c r="BUT26" s="208"/>
      <c r="BUU26" s="208"/>
      <c r="BUV26" s="208"/>
      <c r="BUW26" s="208"/>
      <c r="BUX26" s="208"/>
      <c r="BUY26" s="208"/>
      <c r="BUZ26" s="208"/>
      <c r="BVA26" s="208"/>
      <c r="BVB26" s="208"/>
      <c r="BVC26" s="208"/>
      <c r="BVD26" s="208"/>
      <c r="BVE26" s="208"/>
      <c r="BVF26" s="208"/>
      <c r="BVG26" s="208"/>
      <c r="BVH26" s="208"/>
      <c r="BVI26" s="208"/>
      <c r="BVJ26" s="208"/>
      <c r="BVK26" s="208"/>
      <c r="BVL26" s="208"/>
      <c r="BVM26" s="208"/>
      <c r="BVN26" s="208"/>
      <c r="BVO26" s="208"/>
      <c r="BVP26" s="208"/>
      <c r="BVQ26" s="208"/>
      <c r="BVR26" s="208"/>
      <c r="BVS26" s="208"/>
      <c r="BVT26" s="208"/>
      <c r="BVU26" s="208"/>
      <c r="BVV26" s="208"/>
      <c r="BVW26" s="208"/>
      <c r="BVX26" s="208"/>
      <c r="BVY26" s="208"/>
      <c r="BVZ26" s="208"/>
      <c r="BWA26" s="208"/>
      <c r="BWB26" s="208"/>
      <c r="BWC26" s="208"/>
      <c r="BWD26" s="208"/>
      <c r="BWE26" s="208"/>
      <c r="BWF26" s="208"/>
      <c r="BWG26" s="208"/>
      <c r="BWH26" s="208"/>
      <c r="BWI26" s="208"/>
      <c r="BWJ26" s="208"/>
      <c r="BWK26" s="208"/>
      <c r="BWL26" s="208"/>
      <c r="BWM26" s="208"/>
      <c r="BWN26" s="208"/>
      <c r="BWO26" s="208"/>
      <c r="BWP26" s="208"/>
      <c r="BWQ26" s="208"/>
      <c r="BWR26" s="208"/>
      <c r="BWS26" s="208"/>
      <c r="BWT26" s="208"/>
      <c r="BWU26" s="208"/>
      <c r="BWV26" s="208"/>
      <c r="BWW26" s="208"/>
      <c r="BWX26" s="208"/>
      <c r="BWY26" s="208"/>
      <c r="BWZ26" s="208"/>
      <c r="BXA26" s="208"/>
      <c r="BXB26" s="208"/>
      <c r="BXC26" s="208"/>
      <c r="BXD26" s="208"/>
      <c r="BXE26" s="208"/>
      <c r="BXF26" s="208"/>
      <c r="BXG26" s="208"/>
      <c r="BXH26" s="208"/>
      <c r="BXI26" s="208"/>
      <c r="BXJ26" s="208"/>
      <c r="BXK26" s="208"/>
      <c r="BXL26" s="208"/>
      <c r="BXM26" s="208"/>
      <c r="BXN26" s="208"/>
      <c r="BXO26" s="208"/>
      <c r="BXP26" s="208"/>
      <c r="BXQ26" s="208"/>
      <c r="BXR26" s="208"/>
      <c r="BXS26" s="208"/>
      <c r="BXT26" s="208"/>
      <c r="BXU26" s="208"/>
      <c r="BXV26" s="208"/>
      <c r="BXW26" s="208"/>
      <c r="BXX26" s="208"/>
      <c r="BXY26" s="208"/>
      <c r="BXZ26" s="208"/>
      <c r="BYA26" s="208"/>
      <c r="BYB26" s="208"/>
      <c r="BYC26" s="208"/>
      <c r="BYD26" s="208"/>
      <c r="BYE26" s="208"/>
      <c r="BYF26" s="208"/>
      <c r="BYG26" s="208"/>
      <c r="BYH26" s="208"/>
      <c r="BYI26" s="208"/>
      <c r="BYJ26" s="208"/>
      <c r="BYK26" s="208"/>
      <c r="BYL26" s="208"/>
      <c r="BYM26" s="208"/>
      <c r="BYN26" s="208"/>
      <c r="BYO26" s="208"/>
      <c r="BYP26" s="208"/>
      <c r="BYQ26" s="208"/>
      <c r="BYR26" s="208"/>
      <c r="BYS26" s="208"/>
      <c r="BYT26" s="208"/>
      <c r="BYU26" s="208"/>
      <c r="BYV26" s="208"/>
      <c r="BYW26" s="208"/>
      <c r="BYX26" s="208"/>
      <c r="BYY26" s="208"/>
      <c r="BYZ26" s="208"/>
      <c r="BZA26" s="208"/>
      <c r="BZB26" s="208"/>
      <c r="BZC26" s="208"/>
      <c r="BZD26" s="208"/>
      <c r="BZE26" s="208"/>
      <c r="BZF26" s="208"/>
      <c r="BZG26" s="208"/>
      <c r="BZH26" s="208"/>
      <c r="BZI26" s="208"/>
      <c r="BZJ26" s="208"/>
      <c r="BZK26" s="208"/>
      <c r="BZL26" s="208"/>
      <c r="BZM26" s="208"/>
      <c r="BZN26" s="208"/>
      <c r="BZO26" s="208"/>
      <c r="BZP26" s="208"/>
      <c r="BZQ26" s="208"/>
      <c r="BZR26" s="208"/>
      <c r="BZS26" s="208"/>
      <c r="BZT26" s="208"/>
      <c r="BZU26" s="208"/>
      <c r="BZV26" s="208"/>
      <c r="BZW26" s="208"/>
      <c r="BZX26" s="208"/>
      <c r="BZY26" s="208"/>
      <c r="BZZ26" s="208"/>
      <c r="CAA26" s="208"/>
      <c r="CAB26" s="208"/>
      <c r="CAC26" s="208"/>
      <c r="CAD26" s="208"/>
      <c r="CAE26" s="208"/>
      <c r="CAF26" s="208"/>
      <c r="CAG26" s="208"/>
      <c r="CAH26" s="208"/>
      <c r="CAI26" s="208"/>
      <c r="CAJ26" s="208"/>
      <c r="CAK26" s="208"/>
      <c r="CAL26" s="208"/>
      <c r="CAM26" s="208"/>
      <c r="CAN26" s="208"/>
      <c r="CAO26" s="208"/>
      <c r="CAP26" s="208"/>
      <c r="CAQ26" s="208"/>
      <c r="CAR26" s="208"/>
      <c r="CAS26" s="208"/>
      <c r="CAT26" s="208"/>
      <c r="CAU26" s="208"/>
      <c r="CAV26" s="208"/>
      <c r="CAW26" s="208"/>
      <c r="CAX26" s="208"/>
      <c r="CAY26" s="208"/>
      <c r="CAZ26" s="208"/>
      <c r="CBA26" s="208"/>
      <c r="CBB26" s="208"/>
      <c r="CBC26" s="208"/>
      <c r="CBD26" s="208"/>
      <c r="CBE26" s="208"/>
      <c r="CBF26" s="208"/>
      <c r="CBG26" s="208"/>
      <c r="CBH26" s="208"/>
      <c r="CBI26" s="208"/>
      <c r="CBJ26" s="208"/>
      <c r="CBK26" s="208"/>
      <c r="CBL26" s="208"/>
      <c r="CBM26" s="208"/>
      <c r="CBN26" s="208"/>
      <c r="CBO26" s="208"/>
      <c r="CBP26" s="208"/>
      <c r="CBQ26" s="208"/>
      <c r="CBR26" s="208"/>
      <c r="CBS26" s="208"/>
      <c r="CBT26" s="208"/>
      <c r="CBU26" s="208"/>
      <c r="CBV26" s="208"/>
      <c r="CBW26" s="208"/>
      <c r="CBX26" s="208"/>
      <c r="CBY26" s="208"/>
      <c r="CBZ26" s="208"/>
      <c r="CCA26" s="208"/>
      <c r="CCB26" s="208"/>
      <c r="CCC26" s="208"/>
      <c r="CCD26" s="208"/>
      <c r="CCE26" s="208"/>
      <c r="CCF26" s="208"/>
      <c r="CCG26" s="208"/>
      <c r="CCH26" s="208"/>
      <c r="CCI26" s="208"/>
      <c r="CCJ26" s="208"/>
      <c r="CCK26" s="208"/>
      <c r="CCL26" s="208"/>
      <c r="CCM26" s="208"/>
      <c r="CCN26" s="208"/>
      <c r="CCO26" s="208"/>
      <c r="CCP26" s="208"/>
      <c r="CCQ26" s="208"/>
      <c r="CCR26" s="208"/>
      <c r="CCS26" s="208"/>
      <c r="CCT26" s="208"/>
      <c r="CCU26" s="208"/>
      <c r="CCV26" s="208"/>
      <c r="CCW26" s="208"/>
      <c r="CCX26" s="208"/>
      <c r="CCY26" s="208"/>
      <c r="CCZ26" s="208"/>
      <c r="CDA26" s="208"/>
      <c r="CDB26" s="208"/>
      <c r="CDC26" s="208"/>
      <c r="CDD26" s="208"/>
      <c r="CDE26" s="208"/>
      <c r="CDF26" s="208"/>
      <c r="CDG26" s="208"/>
      <c r="CDH26" s="208"/>
      <c r="CDI26" s="208"/>
      <c r="CDJ26" s="208"/>
      <c r="CDK26" s="208"/>
      <c r="CDL26" s="208"/>
      <c r="CDM26" s="208"/>
      <c r="CDN26" s="208"/>
      <c r="CDO26" s="208"/>
      <c r="CDP26" s="208"/>
      <c r="CDQ26" s="208"/>
      <c r="CDR26" s="208"/>
      <c r="CDS26" s="208"/>
      <c r="CDT26" s="208"/>
      <c r="CDU26" s="208"/>
      <c r="CDV26" s="208"/>
      <c r="CDW26" s="208"/>
      <c r="CDX26" s="208"/>
      <c r="CDY26" s="208"/>
      <c r="CDZ26" s="208"/>
      <c r="CEA26" s="208"/>
      <c r="CEB26" s="208"/>
      <c r="CEC26" s="208"/>
      <c r="CED26" s="208"/>
      <c r="CEE26" s="208"/>
      <c r="CEF26" s="208"/>
      <c r="CEG26" s="208"/>
      <c r="CEH26" s="208"/>
      <c r="CEI26" s="208"/>
      <c r="CEJ26" s="208"/>
      <c r="CEK26" s="208"/>
      <c r="CEL26" s="208"/>
      <c r="CEM26" s="208"/>
      <c r="CEN26" s="208"/>
      <c r="CEO26" s="208"/>
      <c r="CEP26" s="208"/>
      <c r="CEQ26" s="208"/>
      <c r="CER26" s="208"/>
      <c r="CES26" s="208"/>
      <c r="CET26" s="208"/>
      <c r="CEU26" s="208"/>
      <c r="CEV26" s="208"/>
      <c r="CEW26" s="208"/>
      <c r="CEX26" s="208"/>
      <c r="CEY26" s="208"/>
      <c r="CEZ26" s="208"/>
      <c r="CFA26" s="208"/>
      <c r="CFB26" s="208"/>
      <c r="CFC26" s="208"/>
      <c r="CFD26" s="208"/>
      <c r="CFE26" s="208"/>
      <c r="CFF26" s="208"/>
      <c r="CFG26" s="208"/>
      <c r="CFH26" s="208"/>
      <c r="CFI26" s="208"/>
      <c r="CFJ26" s="208"/>
      <c r="CFK26" s="208"/>
      <c r="CFL26" s="208"/>
      <c r="CFM26" s="208"/>
      <c r="CFN26" s="208"/>
      <c r="CFO26" s="208"/>
      <c r="CFP26" s="208"/>
      <c r="CFQ26" s="208"/>
      <c r="CFR26" s="208"/>
      <c r="CFS26" s="208"/>
      <c r="CFT26" s="208"/>
      <c r="CFU26" s="208"/>
      <c r="CFV26" s="208"/>
      <c r="CFW26" s="208"/>
      <c r="CFX26" s="208"/>
      <c r="CFY26" s="208"/>
      <c r="CFZ26" s="208"/>
      <c r="CGA26" s="208"/>
      <c r="CGB26" s="208"/>
      <c r="CGC26" s="208"/>
      <c r="CGD26" s="208"/>
      <c r="CGE26" s="208"/>
      <c r="CGF26" s="208"/>
      <c r="CGG26" s="208"/>
      <c r="CGH26" s="208"/>
      <c r="CGI26" s="208"/>
      <c r="CGJ26" s="208"/>
      <c r="CGK26" s="208"/>
      <c r="CGL26" s="208"/>
      <c r="CGM26" s="208"/>
      <c r="CGN26" s="208"/>
      <c r="CGO26" s="208"/>
      <c r="CGP26" s="208"/>
      <c r="CGQ26" s="208"/>
      <c r="CGR26" s="208"/>
      <c r="CGS26" s="208"/>
      <c r="CGT26" s="208"/>
      <c r="CGU26" s="208"/>
      <c r="CGV26" s="208"/>
      <c r="CGW26" s="208"/>
      <c r="CGX26" s="208"/>
      <c r="CGY26" s="208"/>
      <c r="CGZ26" s="208"/>
      <c r="CHA26" s="208"/>
      <c r="CHB26" s="208"/>
      <c r="CHC26" s="208"/>
      <c r="CHD26" s="208"/>
      <c r="CHE26" s="208"/>
      <c r="CHF26" s="208"/>
      <c r="CHG26" s="208"/>
      <c r="CHH26" s="208"/>
      <c r="CHI26" s="208"/>
      <c r="CHJ26" s="208"/>
      <c r="CHK26" s="208"/>
      <c r="CHL26" s="208"/>
      <c r="CHM26" s="208"/>
      <c r="CHN26" s="208"/>
      <c r="CHO26" s="208"/>
      <c r="CHP26" s="208"/>
      <c r="CHQ26" s="208"/>
      <c r="CHR26" s="208"/>
      <c r="CHS26" s="208"/>
      <c r="CHT26" s="208"/>
      <c r="CHU26" s="208"/>
      <c r="CHV26" s="208"/>
      <c r="CHW26" s="208"/>
      <c r="CHX26" s="208"/>
      <c r="CHY26" s="208"/>
      <c r="CHZ26" s="208"/>
      <c r="CIA26" s="208"/>
      <c r="CIB26" s="208"/>
      <c r="CIC26" s="208"/>
      <c r="CID26" s="208"/>
      <c r="CIE26" s="208"/>
      <c r="CIF26" s="208"/>
      <c r="CIG26" s="208"/>
      <c r="CIH26" s="208"/>
      <c r="CII26" s="208"/>
      <c r="CIJ26" s="208"/>
      <c r="CIK26" s="208"/>
      <c r="CIL26" s="208"/>
      <c r="CIM26" s="208"/>
      <c r="CIN26" s="208"/>
      <c r="CIO26" s="208"/>
      <c r="CIP26" s="208"/>
      <c r="CIQ26" s="208"/>
      <c r="CIR26" s="208"/>
      <c r="CIS26" s="208"/>
      <c r="CIT26" s="208"/>
      <c r="CIU26" s="208"/>
      <c r="CIV26" s="208"/>
      <c r="CIW26" s="208"/>
      <c r="CIX26" s="208"/>
      <c r="CIY26" s="208"/>
      <c r="CIZ26" s="208"/>
      <c r="CJA26" s="208"/>
      <c r="CJB26" s="208"/>
      <c r="CJC26" s="208"/>
      <c r="CJD26" s="208"/>
      <c r="CJE26" s="208"/>
      <c r="CJF26" s="208"/>
      <c r="CJG26" s="208"/>
      <c r="CJH26" s="208"/>
      <c r="CJI26" s="208"/>
      <c r="CJJ26" s="208"/>
      <c r="CJK26" s="208"/>
      <c r="CJL26" s="208"/>
      <c r="CJM26" s="208"/>
      <c r="CJN26" s="208"/>
      <c r="CJO26" s="208"/>
      <c r="CJP26" s="208"/>
      <c r="CJQ26" s="208"/>
      <c r="CJR26" s="208"/>
      <c r="CJS26" s="208"/>
      <c r="CJT26" s="208"/>
      <c r="CJU26" s="208"/>
      <c r="CJV26" s="208"/>
      <c r="CJW26" s="208"/>
      <c r="CJX26" s="208"/>
      <c r="CJY26" s="208"/>
      <c r="CJZ26" s="208"/>
      <c r="CKA26" s="208"/>
      <c r="CKB26" s="208"/>
      <c r="CKC26" s="208"/>
      <c r="CKD26" s="208"/>
      <c r="CKE26" s="208"/>
      <c r="CKF26" s="208"/>
      <c r="CKG26" s="208"/>
      <c r="CKH26" s="208"/>
      <c r="CKI26" s="208"/>
      <c r="CKJ26" s="208"/>
      <c r="CKK26" s="208"/>
      <c r="CKL26" s="208"/>
      <c r="CKM26" s="208"/>
      <c r="CKN26" s="208"/>
      <c r="CKO26" s="208"/>
      <c r="CKP26" s="208"/>
      <c r="CKQ26" s="208"/>
      <c r="CKR26" s="208"/>
      <c r="CKS26" s="208"/>
      <c r="CKT26" s="208"/>
      <c r="CKU26" s="208"/>
      <c r="CKV26" s="208"/>
      <c r="CKW26" s="208"/>
      <c r="CKX26" s="208"/>
      <c r="CKY26" s="208"/>
      <c r="CKZ26" s="208"/>
      <c r="CLA26" s="208"/>
      <c r="CLB26" s="208"/>
      <c r="CLC26" s="208"/>
      <c r="CLD26" s="208"/>
      <c r="CLE26" s="208"/>
      <c r="CLF26" s="208"/>
      <c r="CLG26" s="208"/>
      <c r="CLH26" s="208"/>
      <c r="CLI26" s="208"/>
      <c r="CLJ26" s="208"/>
      <c r="CLK26" s="208"/>
      <c r="CLL26" s="208"/>
      <c r="CLM26" s="208"/>
      <c r="CLN26" s="208"/>
      <c r="CLO26" s="208"/>
      <c r="CLP26" s="208"/>
      <c r="CLQ26" s="208"/>
      <c r="CLR26" s="208"/>
      <c r="CLS26" s="208"/>
      <c r="CLT26" s="208"/>
      <c r="CLU26" s="208"/>
      <c r="CLV26" s="208"/>
      <c r="CLW26" s="208"/>
      <c r="CLX26" s="208"/>
      <c r="CLY26" s="208"/>
      <c r="CLZ26" s="208"/>
      <c r="CMA26" s="208"/>
      <c r="CMB26" s="208"/>
      <c r="CMC26" s="208"/>
      <c r="CMD26" s="208"/>
      <c r="CME26" s="208"/>
      <c r="CMF26" s="208"/>
      <c r="CMG26" s="208"/>
      <c r="CMH26" s="208"/>
      <c r="CMI26" s="208"/>
      <c r="CMJ26" s="208"/>
      <c r="CMK26" s="208"/>
      <c r="CML26" s="208"/>
      <c r="CMM26" s="208"/>
      <c r="CMN26" s="208"/>
      <c r="CMO26" s="208"/>
      <c r="CMP26" s="208"/>
      <c r="CMQ26" s="208"/>
      <c r="CMR26" s="208"/>
      <c r="CMS26" s="208"/>
      <c r="CMT26" s="208"/>
      <c r="CMU26" s="208"/>
      <c r="CMV26" s="208"/>
      <c r="CMW26" s="208"/>
      <c r="CMX26" s="208"/>
      <c r="CMY26" s="208"/>
      <c r="CMZ26" s="208"/>
      <c r="CNA26" s="208"/>
      <c r="CNB26" s="208"/>
      <c r="CNC26" s="208"/>
      <c r="CND26" s="208"/>
      <c r="CNE26" s="208"/>
      <c r="CNF26" s="208"/>
      <c r="CNG26" s="208"/>
      <c r="CNH26" s="208"/>
      <c r="CNI26" s="208"/>
      <c r="CNJ26" s="208"/>
      <c r="CNK26" s="208"/>
      <c r="CNL26" s="208"/>
      <c r="CNM26" s="208"/>
      <c r="CNN26" s="208"/>
      <c r="CNO26" s="208"/>
      <c r="CNP26" s="208"/>
      <c r="CNQ26" s="208"/>
      <c r="CNR26" s="208"/>
      <c r="CNS26" s="208"/>
      <c r="CNT26" s="208"/>
      <c r="CNU26" s="208"/>
      <c r="CNV26" s="208"/>
      <c r="CNW26" s="208"/>
      <c r="CNX26" s="208"/>
      <c r="CNY26" s="208"/>
      <c r="CNZ26" s="208"/>
      <c r="COA26" s="208"/>
      <c r="COB26" s="208"/>
      <c r="COC26" s="208"/>
      <c r="COD26" s="208"/>
      <c r="COE26" s="208"/>
      <c r="COF26" s="208"/>
      <c r="COG26" s="208"/>
      <c r="COH26" s="208"/>
      <c r="COI26" s="208"/>
      <c r="COJ26" s="208"/>
      <c r="COK26" s="208"/>
      <c r="COL26" s="208"/>
      <c r="COM26" s="208"/>
      <c r="CON26" s="208"/>
      <c r="COO26" s="208"/>
      <c r="COP26" s="208"/>
      <c r="COQ26" s="208"/>
      <c r="COR26" s="208"/>
      <c r="COS26" s="208"/>
      <c r="COT26" s="208"/>
      <c r="COU26" s="208"/>
      <c r="COV26" s="208"/>
      <c r="COW26" s="208"/>
      <c r="COX26" s="208"/>
      <c r="COY26" s="208"/>
      <c r="COZ26" s="208"/>
      <c r="CPA26" s="208"/>
      <c r="CPB26" s="208"/>
      <c r="CPC26" s="208"/>
      <c r="CPD26" s="208"/>
      <c r="CPE26" s="208"/>
      <c r="CPF26" s="208"/>
      <c r="CPG26" s="208"/>
      <c r="CPH26" s="208"/>
      <c r="CPI26" s="208"/>
      <c r="CPJ26" s="208"/>
      <c r="CPK26" s="208"/>
      <c r="CPL26" s="208"/>
      <c r="CPM26" s="208"/>
      <c r="CPN26" s="208"/>
      <c r="CPO26" s="208"/>
      <c r="CPP26" s="208"/>
      <c r="CPQ26" s="208"/>
      <c r="CPR26" s="208"/>
      <c r="CPS26" s="208"/>
      <c r="CPT26" s="208"/>
      <c r="CPU26" s="208"/>
      <c r="CPV26" s="208"/>
      <c r="CPW26" s="208"/>
      <c r="CPX26" s="208"/>
      <c r="CPY26" s="208"/>
      <c r="CPZ26" s="208"/>
      <c r="CQA26" s="208"/>
      <c r="CQB26" s="208"/>
      <c r="CQC26" s="208"/>
      <c r="CQD26" s="208"/>
      <c r="CQE26" s="208"/>
      <c r="CQF26" s="208"/>
      <c r="CQG26" s="208"/>
      <c r="CQH26" s="208"/>
      <c r="CQI26" s="208"/>
      <c r="CQJ26" s="208"/>
      <c r="CQK26" s="208"/>
      <c r="CQL26" s="208"/>
      <c r="CQM26" s="208"/>
      <c r="CQN26" s="208"/>
      <c r="CQO26" s="208"/>
      <c r="CQP26" s="208"/>
      <c r="CQQ26" s="208"/>
      <c r="CQR26" s="208"/>
      <c r="CQS26" s="208"/>
      <c r="CQT26" s="208"/>
      <c r="CQU26" s="208"/>
      <c r="CQV26" s="208"/>
      <c r="CQW26" s="208"/>
      <c r="CQX26" s="208"/>
      <c r="CQY26" s="208"/>
      <c r="CQZ26" s="208"/>
      <c r="CRA26" s="208"/>
      <c r="CRB26" s="208"/>
      <c r="CRC26" s="208"/>
      <c r="CRD26" s="208"/>
      <c r="CRE26" s="208"/>
      <c r="CRF26" s="208"/>
      <c r="CRG26" s="208"/>
      <c r="CRH26" s="208"/>
      <c r="CRI26" s="208"/>
      <c r="CRJ26" s="208"/>
      <c r="CRK26" s="208"/>
      <c r="CRL26" s="208"/>
      <c r="CRM26" s="208"/>
      <c r="CRN26" s="208"/>
      <c r="CRO26" s="208"/>
      <c r="CRP26" s="208"/>
      <c r="CRQ26" s="208"/>
      <c r="CRR26" s="208"/>
      <c r="CRS26" s="208"/>
      <c r="CRT26" s="208"/>
      <c r="CRU26" s="208"/>
      <c r="CRV26" s="208"/>
      <c r="CRW26" s="208"/>
      <c r="CRX26" s="208"/>
      <c r="CRY26" s="208"/>
      <c r="CRZ26" s="208"/>
      <c r="CSA26" s="208"/>
      <c r="CSB26" s="208"/>
      <c r="CSC26" s="208"/>
      <c r="CSD26" s="208"/>
      <c r="CSE26" s="208"/>
      <c r="CSF26" s="208"/>
      <c r="CSG26" s="208"/>
      <c r="CSH26" s="208"/>
      <c r="CSI26" s="208"/>
      <c r="CSJ26" s="208"/>
      <c r="CSK26" s="208"/>
      <c r="CSL26" s="208"/>
      <c r="CSM26" s="208"/>
      <c r="CSN26" s="208"/>
      <c r="CSO26" s="208"/>
      <c r="CSP26" s="208"/>
      <c r="CSQ26" s="208"/>
      <c r="CSR26" s="208"/>
      <c r="CSS26" s="208"/>
      <c r="CST26" s="208"/>
      <c r="CSU26" s="208"/>
      <c r="CSV26" s="208"/>
      <c r="CSW26" s="208"/>
      <c r="CSX26" s="208"/>
      <c r="CSY26" s="208"/>
      <c r="CSZ26" s="208"/>
      <c r="CTA26" s="208"/>
      <c r="CTB26" s="208"/>
      <c r="CTC26" s="208"/>
      <c r="CTD26" s="208"/>
      <c r="CTE26" s="208"/>
      <c r="CTF26" s="208"/>
      <c r="CTG26" s="208"/>
      <c r="CTH26" s="208"/>
      <c r="CTI26" s="208"/>
      <c r="CTJ26" s="208"/>
      <c r="CTK26" s="208"/>
      <c r="CTL26" s="208"/>
      <c r="CTM26" s="208"/>
      <c r="CTN26" s="208"/>
      <c r="CTO26" s="208"/>
      <c r="CTP26" s="208"/>
      <c r="CTQ26" s="208"/>
      <c r="CTR26" s="208"/>
      <c r="CTS26" s="208"/>
      <c r="CTT26" s="208"/>
      <c r="CTU26" s="208"/>
      <c r="CTV26" s="208"/>
      <c r="CTW26" s="208"/>
      <c r="CTX26" s="208"/>
      <c r="CTY26" s="208"/>
      <c r="CTZ26" s="208"/>
      <c r="CUA26" s="208"/>
      <c r="CUB26" s="208"/>
      <c r="CUC26" s="208"/>
      <c r="CUD26" s="208"/>
      <c r="CUE26" s="208"/>
      <c r="CUF26" s="208"/>
      <c r="CUG26" s="208"/>
      <c r="CUH26" s="208"/>
      <c r="CUI26" s="208"/>
      <c r="CUJ26" s="208"/>
      <c r="CUK26" s="208"/>
      <c r="CUL26" s="208"/>
      <c r="CUM26" s="208"/>
      <c r="CUN26" s="208"/>
      <c r="CUO26" s="208"/>
      <c r="CUP26" s="208"/>
      <c r="CUQ26" s="208"/>
      <c r="CUR26" s="208"/>
      <c r="CUS26" s="208"/>
      <c r="CUT26" s="208"/>
      <c r="CUU26" s="208"/>
      <c r="CUV26" s="208"/>
      <c r="CUW26" s="208"/>
      <c r="CUX26" s="208"/>
      <c r="CUY26" s="208"/>
      <c r="CUZ26" s="208"/>
      <c r="CVA26" s="208"/>
      <c r="CVB26" s="208"/>
      <c r="CVC26" s="208"/>
      <c r="CVD26" s="208"/>
      <c r="CVE26" s="208"/>
      <c r="CVF26" s="208"/>
      <c r="CVG26" s="208"/>
      <c r="CVH26" s="208"/>
      <c r="CVI26" s="208"/>
      <c r="CVJ26" s="208"/>
      <c r="CVK26" s="208"/>
      <c r="CVL26" s="208"/>
      <c r="CVM26" s="208"/>
      <c r="CVN26" s="208"/>
      <c r="CVO26" s="208"/>
      <c r="CVP26" s="208"/>
      <c r="CVQ26" s="208"/>
      <c r="CVR26" s="208"/>
      <c r="CVS26" s="208"/>
      <c r="CVT26" s="208"/>
      <c r="CVU26" s="208"/>
      <c r="CVV26" s="208"/>
      <c r="CVW26" s="208"/>
      <c r="CVX26" s="208"/>
      <c r="CVY26" s="208"/>
      <c r="CVZ26" s="208"/>
      <c r="CWA26" s="208"/>
      <c r="CWB26" s="208"/>
      <c r="CWC26" s="208"/>
      <c r="CWD26" s="208"/>
      <c r="CWE26" s="208"/>
      <c r="CWF26" s="208"/>
      <c r="CWG26" s="208"/>
      <c r="CWH26" s="208"/>
      <c r="CWI26" s="208"/>
      <c r="CWJ26" s="208"/>
      <c r="CWK26" s="208"/>
      <c r="CWL26" s="208"/>
      <c r="CWM26" s="208"/>
      <c r="CWN26" s="208"/>
      <c r="CWO26" s="208"/>
      <c r="CWP26" s="208"/>
      <c r="CWQ26" s="208"/>
      <c r="CWR26" s="208"/>
      <c r="CWS26" s="208"/>
      <c r="CWT26" s="208"/>
      <c r="CWU26" s="208"/>
      <c r="CWV26" s="208"/>
      <c r="CWW26" s="208"/>
      <c r="CWX26" s="208"/>
      <c r="CWY26" s="208"/>
      <c r="CWZ26" s="208"/>
      <c r="CXA26" s="208"/>
      <c r="CXB26" s="208"/>
      <c r="CXC26" s="208"/>
      <c r="CXD26" s="208"/>
      <c r="CXE26" s="208"/>
      <c r="CXF26" s="208"/>
      <c r="CXG26" s="208"/>
      <c r="CXH26" s="208"/>
      <c r="CXI26" s="208"/>
      <c r="CXJ26" s="208"/>
      <c r="CXK26" s="208"/>
      <c r="CXL26" s="208"/>
      <c r="CXM26" s="208"/>
      <c r="CXN26" s="208"/>
      <c r="CXO26" s="208"/>
      <c r="CXP26" s="208"/>
      <c r="CXQ26" s="208"/>
      <c r="CXR26" s="208"/>
      <c r="CXS26" s="208"/>
      <c r="CXT26" s="208"/>
      <c r="CXU26" s="208"/>
      <c r="CXV26" s="208"/>
      <c r="CXW26" s="208"/>
      <c r="CXX26" s="208"/>
      <c r="CXY26" s="208"/>
      <c r="CXZ26" s="208"/>
      <c r="CYA26" s="208"/>
      <c r="CYB26" s="208"/>
      <c r="CYC26" s="208"/>
      <c r="CYD26" s="208"/>
      <c r="CYE26" s="208"/>
      <c r="CYF26" s="208"/>
      <c r="CYG26" s="208"/>
      <c r="CYH26" s="208"/>
      <c r="CYI26" s="208"/>
      <c r="CYJ26" s="208"/>
      <c r="CYK26" s="208"/>
      <c r="CYL26" s="208"/>
      <c r="CYM26" s="208"/>
      <c r="CYN26" s="208"/>
      <c r="CYO26" s="208"/>
      <c r="CYP26" s="208"/>
      <c r="CYQ26" s="208"/>
      <c r="CYR26" s="208"/>
      <c r="CYS26" s="208"/>
      <c r="CYT26" s="208"/>
      <c r="CYU26" s="208"/>
      <c r="CYV26" s="208"/>
      <c r="CYW26" s="208"/>
      <c r="CYX26" s="208"/>
      <c r="CYY26" s="208"/>
      <c r="CYZ26" s="208"/>
      <c r="CZA26" s="208"/>
      <c r="CZB26" s="208"/>
      <c r="CZC26" s="208"/>
      <c r="CZD26" s="208"/>
      <c r="CZE26" s="208"/>
      <c r="CZF26" s="208"/>
      <c r="CZG26" s="208"/>
      <c r="CZH26" s="208"/>
      <c r="CZI26" s="208"/>
      <c r="CZJ26" s="208"/>
      <c r="CZK26" s="208"/>
      <c r="CZL26" s="208"/>
      <c r="CZM26" s="208"/>
      <c r="CZN26" s="208"/>
      <c r="CZO26" s="208"/>
      <c r="CZP26" s="208"/>
      <c r="CZQ26" s="208"/>
      <c r="CZR26" s="208"/>
      <c r="CZS26" s="208"/>
      <c r="CZT26" s="208"/>
      <c r="CZU26" s="208"/>
      <c r="CZV26" s="208"/>
      <c r="CZW26" s="208"/>
      <c r="CZX26" s="208"/>
      <c r="CZY26" s="208"/>
      <c r="CZZ26" s="208"/>
      <c r="DAA26" s="208"/>
      <c r="DAB26" s="208"/>
      <c r="DAC26" s="208"/>
      <c r="DAD26" s="208"/>
      <c r="DAE26" s="208"/>
      <c r="DAF26" s="208"/>
      <c r="DAG26" s="208"/>
      <c r="DAH26" s="208"/>
      <c r="DAI26" s="208"/>
      <c r="DAJ26" s="208"/>
      <c r="DAK26" s="208"/>
      <c r="DAL26" s="208"/>
      <c r="DAM26" s="208"/>
      <c r="DAN26" s="208"/>
      <c r="DAO26" s="208"/>
      <c r="DAP26" s="208"/>
      <c r="DAQ26" s="208"/>
      <c r="DAR26" s="208"/>
      <c r="DAS26" s="208"/>
      <c r="DAT26" s="208"/>
      <c r="DAU26" s="208"/>
      <c r="DAV26" s="208"/>
      <c r="DAW26" s="208"/>
      <c r="DAX26" s="208"/>
      <c r="DAY26" s="208"/>
      <c r="DAZ26" s="208"/>
      <c r="DBA26" s="208"/>
      <c r="DBB26" s="208"/>
      <c r="DBC26" s="208"/>
      <c r="DBD26" s="208"/>
      <c r="DBE26" s="208"/>
      <c r="DBF26" s="208"/>
      <c r="DBG26" s="208"/>
      <c r="DBH26" s="208"/>
      <c r="DBI26" s="208"/>
      <c r="DBJ26" s="208"/>
      <c r="DBK26" s="208"/>
      <c r="DBL26" s="208"/>
      <c r="DBM26" s="208"/>
      <c r="DBN26" s="208"/>
      <c r="DBO26" s="208"/>
      <c r="DBP26" s="208"/>
      <c r="DBQ26" s="208"/>
      <c r="DBR26" s="208"/>
      <c r="DBS26" s="208"/>
      <c r="DBT26" s="208"/>
      <c r="DBU26" s="208"/>
      <c r="DBV26" s="208"/>
      <c r="DBW26" s="208"/>
      <c r="DBX26" s="208"/>
      <c r="DBY26" s="208"/>
      <c r="DBZ26" s="208"/>
      <c r="DCA26" s="208"/>
      <c r="DCB26" s="208"/>
      <c r="DCC26" s="208"/>
      <c r="DCD26" s="208"/>
      <c r="DCE26" s="208"/>
      <c r="DCF26" s="208"/>
      <c r="DCG26" s="208"/>
      <c r="DCH26" s="208"/>
      <c r="DCI26" s="208"/>
      <c r="DCJ26" s="208"/>
      <c r="DCK26" s="208"/>
      <c r="DCL26" s="208"/>
      <c r="DCM26" s="208"/>
      <c r="DCN26" s="208"/>
      <c r="DCO26" s="208"/>
      <c r="DCP26" s="208"/>
      <c r="DCQ26" s="208"/>
      <c r="DCR26" s="208"/>
      <c r="DCS26" s="208"/>
      <c r="DCT26" s="208"/>
      <c r="DCU26" s="208"/>
      <c r="DCV26" s="208"/>
      <c r="DCW26" s="208"/>
      <c r="DCX26" s="208"/>
      <c r="DCY26" s="208"/>
      <c r="DCZ26" s="208"/>
      <c r="DDA26" s="208"/>
      <c r="DDB26" s="208"/>
      <c r="DDC26" s="208"/>
      <c r="DDD26" s="208"/>
      <c r="DDE26" s="208"/>
      <c r="DDF26" s="208"/>
      <c r="DDG26" s="208"/>
      <c r="DDH26" s="208"/>
      <c r="DDI26" s="208"/>
      <c r="DDJ26" s="208"/>
      <c r="DDK26" s="208"/>
      <c r="DDL26" s="208"/>
      <c r="DDM26" s="208"/>
      <c r="DDN26" s="208"/>
      <c r="DDO26" s="208"/>
      <c r="DDP26" s="208"/>
      <c r="DDQ26" s="208"/>
      <c r="DDR26" s="208"/>
      <c r="DDS26" s="208"/>
      <c r="DDT26" s="208"/>
      <c r="DDU26" s="208"/>
      <c r="DDV26" s="208"/>
      <c r="DDW26" s="208"/>
      <c r="DDX26" s="208"/>
      <c r="DDY26" s="208"/>
      <c r="DDZ26" s="208"/>
      <c r="DEA26" s="208"/>
      <c r="DEB26" s="208"/>
      <c r="DEC26" s="208"/>
      <c r="DED26" s="208"/>
      <c r="DEE26" s="208"/>
      <c r="DEF26" s="208"/>
      <c r="DEG26" s="208"/>
      <c r="DEH26" s="208"/>
      <c r="DEI26" s="208"/>
      <c r="DEJ26" s="208"/>
      <c r="DEK26" s="208"/>
      <c r="DEL26" s="208"/>
      <c r="DEM26" s="208"/>
      <c r="DEN26" s="208"/>
      <c r="DEO26" s="208"/>
      <c r="DEP26" s="208"/>
      <c r="DEQ26" s="208"/>
      <c r="DER26" s="208"/>
      <c r="DES26" s="208"/>
      <c r="DET26" s="208"/>
      <c r="DEU26" s="208"/>
      <c r="DEV26" s="208"/>
      <c r="DEW26" s="208"/>
      <c r="DEX26" s="208"/>
      <c r="DEY26" s="208"/>
      <c r="DEZ26" s="208"/>
      <c r="DFA26" s="208"/>
      <c r="DFB26" s="208"/>
      <c r="DFC26" s="208"/>
      <c r="DFD26" s="208"/>
      <c r="DFE26" s="208"/>
      <c r="DFF26" s="208"/>
      <c r="DFG26" s="208"/>
      <c r="DFH26" s="208"/>
      <c r="DFI26" s="208"/>
      <c r="DFJ26" s="208"/>
      <c r="DFK26" s="208"/>
      <c r="DFL26" s="208"/>
      <c r="DFM26" s="208"/>
      <c r="DFN26" s="208"/>
      <c r="DFO26" s="208"/>
      <c r="DFP26" s="208"/>
      <c r="DFQ26" s="208"/>
      <c r="DFR26" s="208"/>
      <c r="DFS26" s="208"/>
      <c r="DFT26" s="208"/>
      <c r="DFU26" s="208"/>
      <c r="DFV26" s="208"/>
      <c r="DFW26" s="208"/>
      <c r="DFX26" s="208"/>
      <c r="DFY26" s="208"/>
      <c r="DFZ26" s="208"/>
      <c r="DGA26" s="208"/>
      <c r="DGB26" s="208"/>
      <c r="DGC26" s="208"/>
      <c r="DGD26" s="208"/>
      <c r="DGE26" s="208"/>
      <c r="DGF26" s="208"/>
      <c r="DGG26" s="208"/>
      <c r="DGH26" s="208"/>
      <c r="DGI26" s="208"/>
      <c r="DGJ26" s="208"/>
      <c r="DGK26" s="208"/>
      <c r="DGL26" s="208"/>
      <c r="DGM26" s="208"/>
      <c r="DGN26" s="208"/>
      <c r="DGO26" s="208"/>
      <c r="DGP26" s="208"/>
      <c r="DGQ26" s="208"/>
      <c r="DGR26" s="208"/>
      <c r="DGS26" s="208"/>
      <c r="DGT26" s="208"/>
      <c r="DGU26" s="208"/>
      <c r="DGV26" s="208"/>
      <c r="DGW26" s="208"/>
      <c r="DGX26" s="208"/>
      <c r="DGY26" s="208"/>
      <c r="DGZ26" s="208"/>
      <c r="DHA26" s="208"/>
      <c r="DHB26" s="208"/>
      <c r="DHC26" s="208"/>
      <c r="DHD26" s="208"/>
      <c r="DHE26" s="208"/>
      <c r="DHF26" s="208"/>
      <c r="DHG26" s="208"/>
      <c r="DHH26" s="208"/>
      <c r="DHI26" s="208"/>
      <c r="DHJ26" s="208"/>
      <c r="DHK26" s="208"/>
      <c r="DHL26" s="208"/>
      <c r="DHM26" s="208"/>
      <c r="DHN26" s="208"/>
      <c r="DHO26" s="208"/>
      <c r="DHP26" s="208"/>
      <c r="DHQ26" s="208"/>
      <c r="DHR26" s="208"/>
      <c r="DHS26" s="208"/>
      <c r="DHT26" s="208"/>
      <c r="DHU26" s="208"/>
      <c r="DHV26" s="208"/>
      <c r="DHW26" s="208"/>
      <c r="DHX26" s="208"/>
      <c r="DHY26" s="208"/>
      <c r="DHZ26" s="208"/>
      <c r="DIA26" s="208"/>
      <c r="DIB26" s="208"/>
      <c r="DIC26" s="208"/>
      <c r="DID26" s="208"/>
      <c r="DIE26" s="208"/>
      <c r="DIF26" s="208"/>
      <c r="DIG26" s="208"/>
      <c r="DIH26" s="208"/>
      <c r="DII26" s="208"/>
      <c r="DIJ26" s="208"/>
      <c r="DIK26" s="208"/>
      <c r="DIL26" s="208"/>
      <c r="DIM26" s="208"/>
      <c r="DIN26" s="208"/>
      <c r="DIO26" s="208"/>
      <c r="DIP26" s="208"/>
      <c r="DIQ26" s="208"/>
      <c r="DIR26" s="208"/>
      <c r="DIS26" s="208"/>
      <c r="DIT26" s="208"/>
      <c r="DIU26" s="208"/>
      <c r="DIV26" s="208"/>
      <c r="DIW26" s="208"/>
      <c r="DIX26" s="208"/>
      <c r="DIY26" s="208"/>
      <c r="DIZ26" s="208"/>
      <c r="DJA26" s="208"/>
      <c r="DJB26" s="208"/>
      <c r="DJC26" s="208"/>
      <c r="DJD26" s="208"/>
      <c r="DJE26" s="208"/>
      <c r="DJF26" s="208"/>
      <c r="DJG26" s="208"/>
      <c r="DJH26" s="208"/>
      <c r="DJI26" s="208"/>
      <c r="DJJ26" s="208"/>
      <c r="DJK26" s="208"/>
      <c r="DJL26" s="208"/>
      <c r="DJM26" s="208"/>
      <c r="DJN26" s="208"/>
      <c r="DJO26" s="208"/>
      <c r="DJP26" s="208"/>
      <c r="DJQ26" s="208"/>
      <c r="DJR26" s="208"/>
      <c r="DJS26" s="208"/>
      <c r="DJT26" s="208"/>
      <c r="DJU26" s="208"/>
      <c r="DJV26" s="208"/>
      <c r="DJW26" s="208"/>
      <c r="DJX26" s="208"/>
      <c r="DJY26" s="208"/>
      <c r="DJZ26" s="208"/>
      <c r="DKA26" s="208"/>
      <c r="DKB26" s="208"/>
      <c r="DKC26" s="208"/>
      <c r="DKD26" s="208"/>
      <c r="DKE26" s="208"/>
      <c r="DKF26" s="208"/>
      <c r="DKG26" s="208"/>
      <c r="DKH26" s="208"/>
      <c r="DKI26" s="208"/>
      <c r="DKJ26" s="208"/>
      <c r="DKK26" s="208"/>
      <c r="DKL26" s="208"/>
      <c r="DKM26" s="208"/>
      <c r="DKN26" s="208"/>
      <c r="DKO26" s="208"/>
      <c r="DKP26" s="208"/>
      <c r="DKQ26" s="208"/>
      <c r="DKR26" s="208"/>
      <c r="DKS26" s="208"/>
      <c r="DKT26" s="208"/>
      <c r="DKU26" s="208"/>
      <c r="DKV26" s="208"/>
      <c r="DKW26" s="208"/>
      <c r="DKX26" s="208"/>
      <c r="DKY26" s="208"/>
      <c r="DKZ26" s="208"/>
      <c r="DLA26" s="208"/>
      <c r="DLB26" s="208"/>
      <c r="DLC26" s="208"/>
      <c r="DLD26" s="208"/>
      <c r="DLE26" s="208"/>
      <c r="DLF26" s="208"/>
      <c r="DLG26" s="208"/>
      <c r="DLH26" s="208"/>
      <c r="DLI26" s="208"/>
      <c r="DLJ26" s="208"/>
      <c r="DLK26" s="208"/>
      <c r="DLL26" s="208"/>
      <c r="DLM26" s="208"/>
      <c r="DLN26" s="208"/>
      <c r="DLO26" s="208"/>
      <c r="DLP26" s="208"/>
      <c r="DLQ26" s="208"/>
      <c r="DLR26" s="208"/>
      <c r="DLS26" s="208"/>
      <c r="DLT26" s="208"/>
      <c r="DLU26" s="208"/>
      <c r="DLV26" s="208"/>
      <c r="DLW26" s="208"/>
      <c r="DLX26" s="208"/>
      <c r="DLY26" s="208"/>
      <c r="DLZ26" s="208"/>
      <c r="DMA26" s="208"/>
      <c r="DMB26" s="208"/>
      <c r="DMC26" s="208"/>
      <c r="DMD26" s="208"/>
      <c r="DME26" s="208"/>
      <c r="DMF26" s="208"/>
      <c r="DMG26" s="208"/>
      <c r="DMH26" s="208"/>
      <c r="DMI26" s="208"/>
      <c r="DMJ26" s="208"/>
      <c r="DMK26" s="208"/>
      <c r="DML26" s="208"/>
      <c r="DMM26" s="208"/>
      <c r="DMN26" s="208"/>
      <c r="DMO26" s="208"/>
      <c r="DMP26" s="208"/>
      <c r="DMQ26" s="208"/>
      <c r="DMR26" s="208"/>
      <c r="DMS26" s="208"/>
      <c r="DMT26" s="208"/>
      <c r="DMU26" s="208"/>
      <c r="DMV26" s="208"/>
      <c r="DMW26" s="208"/>
      <c r="DMX26" s="208"/>
      <c r="DMY26" s="208"/>
      <c r="DMZ26" s="208"/>
      <c r="DNA26" s="208"/>
      <c r="DNB26" s="208"/>
      <c r="DNC26" s="208"/>
      <c r="DND26" s="208"/>
      <c r="DNE26" s="208"/>
      <c r="DNF26" s="208"/>
      <c r="DNG26" s="208"/>
      <c r="DNH26" s="208"/>
      <c r="DNI26" s="208"/>
      <c r="DNJ26" s="208"/>
      <c r="DNK26" s="208"/>
      <c r="DNL26" s="208"/>
      <c r="DNM26" s="208"/>
      <c r="DNN26" s="208"/>
      <c r="DNO26" s="208"/>
      <c r="DNP26" s="208"/>
      <c r="DNQ26" s="208"/>
      <c r="DNR26" s="208"/>
      <c r="DNS26" s="208"/>
      <c r="DNT26" s="208"/>
      <c r="DNU26" s="208"/>
      <c r="DNV26" s="208"/>
      <c r="DNW26" s="208"/>
      <c r="DNX26" s="208"/>
      <c r="DNY26" s="208"/>
      <c r="DNZ26" s="208"/>
      <c r="DOA26" s="208"/>
      <c r="DOB26" s="208"/>
      <c r="DOC26" s="208"/>
      <c r="DOD26" s="208"/>
      <c r="DOE26" s="208"/>
      <c r="DOF26" s="208"/>
      <c r="DOG26" s="208"/>
      <c r="DOH26" s="208"/>
      <c r="DOI26" s="208"/>
      <c r="DOJ26" s="208"/>
      <c r="DOK26" s="208"/>
      <c r="DOL26" s="208"/>
      <c r="DOM26" s="208"/>
      <c r="DON26" s="208"/>
      <c r="DOO26" s="208"/>
      <c r="DOP26" s="208"/>
      <c r="DOQ26" s="208"/>
      <c r="DOR26" s="208"/>
      <c r="DOS26" s="208"/>
      <c r="DOT26" s="208"/>
      <c r="DOU26" s="208"/>
      <c r="DOV26" s="208"/>
      <c r="DOW26" s="208"/>
      <c r="DOX26" s="208"/>
      <c r="DOY26" s="208"/>
      <c r="DOZ26" s="208"/>
      <c r="DPA26" s="208"/>
      <c r="DPB26" s="208"/>
      <c r="DPC26" s="208"/>
      <c r="DPD26" s="208"/>
      <c r="DPE26" s="208"/>
      <c r="DPF26" s="208"/>
      <c r="DPG26" s="208"/>
      <c r="DPH26" s="208"/>
      <c r="DPI26" s="208"/>
      <c r="DPJ26" s="208"/>
      <c r="DPK26" s="208"/>
      <c r="DPL26" s="208"/>
      <c r="DPM26" s="208"/>
      <c r="DPN26" s="208"/>
      <c r="DPO26" s="208"/>
      <c r="DPP26" s="208"/>
      <c r="DPQ26" s="208"/>
      <c r="DPR26" s="208"/>
      <c r="DPS26" s="208"/>
      <c r="DPT26" s="208"/>
      <c r="DPU26" s="208"/>
      <c r="DPV26" s="208"/>
      <c r="DPW26" s="208"/>
      <c r="DPX26" s="208"/>
      <c r="DPY26" s="208"/>
      <c r="DPZ26" s="208"/>
      <c r="DQA26" s="208"/>
      <c r="DQB26" s="208"/>
      <c r="DQC26" s="208"/>
      <c r="DQD26" s="208"/>
      <c r="DQE26" s="208"/>
      <c r="DQF26" s="208"/>
      <c r="DQG26" s="208"/>
      <c r="DQH26" s="208"/>
      <c r="DQI26" s="208"/>
      <c r="DQJ26" s="208"/>
      <c r="DQK26" s="208"/>
      <c r="DQL26" s="208"/>
      <c r="DQM26" s="208"/>
      <c r="DQN26" s="208"/>
      <c r="DQO26" s="208"/>
      <c r="DQP26" s="208"/>
      <c r="DQQ26" s="208"/>
      <c r="DQR26" s="208"/>
      <c r="DQS26" s="208"/>
      <c r="DQT26" s="208"/>
      <c r="DQU26" s="208"/>
      <c r="DQV26" s="208"/>
      <c r="DQW26" s="208"/>
      <c r="DQX26" s="208"/>
      <c r="DQY26" s="208"/>
      <c r="DQZ26" s="208"/>
      <c r="DRA26" s="208"/>
      <c r="DRB26" s="208"/>
      <c r="DRC26" s="208"/>
      <c r="DRD26" s="208"/>
      <c r="DRE26" s="208"/>
      <c r="DRF26" s="208"/>
      <c r="DRG26" s="208"/>
      <c r="DRH26" s="208"/>
      <c r="DRI26" s="208"/>
      <c r="DRJ26" s="208"/>
      <c r="DRK26" s="208"/>
      <c r="DRL26" s="208"/>
      <c r="DRM26" s="208"/>
      <c r="DRN26" s="208"/>
      <c r="DRO26" s="208"/>
      <c r="DRP26" s="208"/>
      <c r="DRQ26" s="208"/>
      <c r="DRR26" s="208"/>
      <c r="DRS26" s="208"/>
      <c r="DRT26" s="208"/>
      <c r="DRU26" s="208"/>
      <c r="DRV26" s="208"/>
      <c r="DRW26" s="208"/>
      <c r="DRX26" s="208"/>
      <c r="DRY26" s="208"/>
      <c r="DRZ26" s="208"/>
      <c r="DSA26" s="208"/>
      <c r="DSB26" s="208"/>
      <c r="DSC26" s="208"/>
      <c r="DSD26" s="208"/>
      <c r="DSE26" s="208"/>
      <c r="DSF26" s="208"/>
      <c r="DSG26" s="208"/>
      <c r="DSH26" s="208"/>
      <c r="DSI26" s="208"/>
      <c r="DSJ26" s="208"/>
      <c r="DSK26" s="208"/>
      <c r="DSL26" s="208"/>
      <c r="DSM26" s="208"/>
      <c r="DSN26" s="208"/>
      <c r="DSO26" s="208"/>
      <c r="DSP26" s="208"/>
      <c r="DSQ26" s="208"/>
      <c r="DSR26" s="208"/>
      <c r="DSS26" s="208"/>
      <c r="DST26" s="208"/>
      <c r="DSU26" s="208"/>
      <c r="DSV26" s="208"/>
      <c r="DSW26" s="208"/>
      <c r="DSX26" s="208"/>
      <c r="DSY26" s="208"/>
      <c r="DSZ26" s="208"/>
      <c r="DTA26" s="208"/>
      <c r="DTB26" s="208"/>
      <c r="DTC26" s="208"/>
      <c r="DTD26" s="208"/>
      <c r="DTE26" s="208"/>
      <c r="DTF26" s="208"/>
      <c r="DTG26" s="208"/>
      <c r="DTH26" s="208"/>
      <c r="DTI26" s="208"/>
      <c r="DTJ26" s="208"/>
      <c r="DTK26" s="208"/>
      <c r="DTL26" s="208"/>
      <c r="DTM26" s="208"/>
      <c r="DTN26" s="208"/>
      <c r="DTO26" s="208"/>
      <c r="DTP26" s="208"/>
      <c r="DTQ26" s="208"/>
      <c r="DTR26" s="208"/>
      <c r="DTS26" s="208"/>
      <c r="DTT26" s="208"/>
      <c r="DTU26" s="208"/>
      <c r="DTV26" s="208"/>
      <c r="DTW26" s="208"/>
      <c r="DTX26" s="208"/>
      <c r="DTY26" s="208"/>
      <c r="DTZ26" s="208"/>
      <c r="DUA26" s="208"/>
      <c r="DUB26" s="208"/>
      <c r="DUC26" s="208"/>
      <c r="DUD26" s="208"/>
      <c r="DUE26" s="208"/>
      <c r="DUF26" s="208"/>
      <c r="DUG26" s="208"/>
      <c r="DUH26" s="208"/>
      <c r="DUI26" s="208"/>
      <c r="DUJ26" s="208"/>
      <c r="DUK26" s="208"/>
      <c r="DUL26" s="208"/>
      <c r="DUM26" s="208"/>
      <c r="DUN26" s="208"/>
      <c r="DUO26" s="208"/>
      <c r="DUP26" s="208"/>
      <c r="DUQ26" s="208"/>
      <c r="DUR26" s="208"/>
      <c r="DUS26" s="208"/>
      <c r="DUT26" s="208"/>
      <c r="DUU26" s="208"/>
      <c r="DUV26" s="208"/>
      <c r="DUW26" s="208"/>
      <c r="DUX26" s="208"/>
      <c r="DUY26" s="208"/>
      <c r="DUZ26" s="208"/>
      <c r="DVA26" s="208"/>
      <c r="DVB26" s="208"/>
      <c r="DVC26" s="208"/>
      <c r="DVD26" s="208"/>
      <c r="DVE26" s="208"/>
      <c r="DVF26" s="208"/>
      <c r="DVG26" s="208"/>
      <c r="DVH26" s="208"/>
      <c r="DVI26" s="208"/>
      <c r="DVJ26" s="208"/>
      <c r="DVK26" s="208"/>
      <c r="DVL26" s="208"/>
      <c r="DVM26" s="208"/>
      <c r="DVN26" s="208"/>
      <c r="DVO26" s="208"/>
      <c r="DVP26" s="208"/>
      <c r="DVQ26" s="208"/>
      <c r="DVR26" s="208"/>
      <c r="DVS26" s="208"/>
      <c r="DVT26" s="208"/>
      <c r="DVU26" s="208"/>
      <c r="DVV26" s="208"/>
      <c r="DVW26" s="208"/>
      <c r="DVX26" s="208"/>
      <c r="DVY26" s="208"/>
      <c r="DVZ26" s="208"/>
      <c r="DWA26" s="208"/>
      <c r="DWB26" s="208"/>
      <c r="DWC26" s="208"/>
      <c r="DWD26" s="208"/>
      <c r="DWE26" s="208"/>
      <c r="DWF26" s="208"/>
      <c r="DWG26" s="208"/>
      <c r="DWH26" s="208"/>
      <c r="DWI26" s="208"/>
      <c r="DWJ26" s="208"/>
      <c r="DWK26" s="208"/>
      <c r="DWL26" s="208"/>
      <c r="DWM26" s="208"/>
      <c r="DWN26" s="208"/>
      <c r="DWO26" s="208"/>
      <c r="DWP26" s="208"/>
      <c r="DWQ26" s="208"/>
      <c r="DWR26" s="208"/>
      <c r="DWS26" s="208"/>
      <c r="DWT26" s="208"/>
      <c r="DWU26" s="208"/>
      <c r="DWV26" s="208"/>
      <c r="DWW26" s="208"/>
      <c r="DWX26" s="208"/>
      <c r="DWY26" s="208"/>
      <c r="DWZ26" s="208"/>
      <c r="DXA26" s="208"/>
      <c r="DXB26" s="208"/>
      <c r="DXC26" s="208"/>
      <c r="DXD26" s="208"/>
      <c r="DXE26" s="208"/>
      <c r="DXF26" s="208"/>
      <c r="DXG26" s="208"/>
      <c r="DXH26" s="208"/>
      <c r="DXI26" s="208"/>
      <c r="DXJ26" s="208"/>
      <c r="DXK26" s="208"/>
      <c r="DXL26" s="208"/>
      <c r="DXM26" s="208"/>
      <c r="DXN26" s="208"/>
      <c r="DXO26" s="208"/>
      <c r="DXP26" s="208"/>
      <c r="DXQ26" s="208"/>
      <c r="DXR26" s="208"/>
      <c r="DXS26" s="208"/>
      <c r="DXT26" s="208"/>
      <c r="DXU26" s="208"/>
      <c r="DXV26" s="208"/>
      <c r="DXW26" s="208"/>
      <c r="DXX26" s="208"/>
      <c r="DXY26" s="208"/>
      <c r="DXZ26" s="208"/>
      <c r="DYA26" s="208"/>
      <c r="DYB26" s="208"/>
      <c r="DYC26" s="208"/>
      <c r="DYD26" s="208"/>
      <c r="DYE26" s="208"/>
      <c r="DYF26" s="208"/>
      <c r="DYG26" s="208"/>
      <c r="DYH26" s="208"/>
      <c r="DYI26" s="208"/>
      <c r="DYJ26" s="208"/>
      <c r="DYK26" s="208"/>
      <c r="DYL26" s="208"/>
      <c r="DYM26" s="208"/>
      <c r="DYN26" s="208"/>
      <c r="DYO26" s="208"/>
      <c r="DYP26" s="208"/>
      <c r="DYQ26" s="208"/>
      <c r="DYR26" s="208"/>
      <c r="DYS26" s="208"/>
      <c r="DYT26" s="208"/>
      <c r="DYU26" s="208"/>
      <c r="DYV26" s="208"/>
      <c r="DYW26" s="208"/>
      <c r="DYX26" s="208"/>
      <c r="DYY26" s="208"/>
      <c r="DYZ26" s="208"/>
      <c r="DZA26" s="208"/>
      <c r="DZB26" s="208"/>
      <c r="DZC26" s="208"/>
      <c r="DZD26" s="208"/>
      <c r="DZE26" s="208"/>
      <c r="DZF26" s="208"/>
      <c r="DZG26" s="208"/>
      <c r="DZH26" s="208"/>
      <c r="DZI26" s="208"/>
      <c r="DZJ26" s="208"/>
      <c r="DZK26" s="208"/>
      <c r="DZL26" s="208"/>
      <c r="DZM26" s="208"/>
      <c r="DZN26" s="208"/>
      <c r="DZO26" s="208"/>
      <c r="DZP26" s="208"/>
      <c r="DZQ26" s="208"/>
      <c r="DZR26" s="208"/>
      <c r="DZS26" s="208"/>
      <c r="DZT26" s="208"/>
      <c r="DZU26" s="208"/>
      <c r="DZV26" s="208"/>
      <c r="DZW26" s="208"/>
      <c r="DZX26" s="208"/>
      <c r="DZY26" s="208"/>
      <c r="DZZ26" s="208"/>
      <c r="EAA26" s="208"/>
      <c r="EAB26" s="208"/>
      <c r="EAC26" s="208"/>
      <c r="EAD26" s="208"/>
      <c r="EAE26" s="208"/>
      <c r="EAF26" s="208"/>
      <c r="EAG26" s="208"/>
      <c r="EAH26" s="208"/>
      <c r="EAI26" s="208"/>
      <c r="EAJ26" s="208"/>
      <c r="EAK26" s="208"/>
      <c r="EAL26" s="208"/>
      <c r="EAM26" s="208"/>
      <c r="EAN26" s="208"/>
      <c r="EAO26" s="208"/>
      <c r="EAP26" s="208"/>
      <c r="EAQ26" s="208"/>
      <c r="EAR26" s="208"/>
      <c r="EAS26" s="208"/>
      <c r="EAT26" s="208"/>
      <c r="EAU26" s="208"/>
      <c r="EAV26" s="208"/>
      <c r="EAW26" s="208"/>
      <c r="EAX26" s="208"/>
      <c r="EAY26" s="208"/>
      <c r="EAZ26" s="208"/>
      <c r="EBA26" s="208"/>
      <c r="EBB26" s="208"/>
      <c r="EBC26" s="208"/>
      <c r="EBD26" s="208"/>
      <c r="EBE26" s="208"/>
      <c r="EBF26" s="208"/>
      <c r="EBG26" s="208"/>
      <c r="EBH26" s="208"/>
      <c r="EBI26" s="208"/>
      <c r="EBJ26" s="208"/>
      <c r="EBK26" s="208"/>
      <c r="EBL26" s="208"/>
      <c r="EBM26" s="208"/>
      <c r="EBN26" s="208"/>
      <c r="EBO26" s="208"/>
      <c r="EBP26" s="208"/>
      <c r="EBQ26" s="208"/>
      <c r="EBR26" s="208"/>
      <c r="EBS26" s="208"/>
      <c r="EBT26" s="208"/>
      <c r="EBU26" s="208"/>
      <c r="EBV26" s="208"/>
      <c r="EBW26" s="208"/>
      <c r="EBX26" s="208"/>
      <c r="EBY26" s="208"/>
      <c r="EBZ26" s="208"/>
      <c r="ECA26" s="208"/>
      <c r="ECB26" s="208"/>
      <c r="ECC26" s="208"/>
      <c r="ECD26" s="208"/>
      <c r="ECE26" s="208"/>
      <c r="ECF26" s="208"/>
      <c r="ECG26" s="208"/>
      <c r="ECH26" s="208"/>
      <c r="ECI26" s="208"/>
      <c r="ECJ26" s="208"/>
      <c r="ECK26" s="208"/>
      <c r="ECL26" s="208"/>
      <c r="ECM26" s="208"/>
      <c r="ECN26" s="208"/>
      <c r="ECO26" s="208"/>
      <c r="ECP26" s="208"/>
      <c r="ECQ26" s="208"/>
      <c r="ECR26" s="208"/>
      <c r="ECS26" s="208"/>
      <c r="ECT26" s="208"/>
      <c r="ECU26" s="208"/>
      <c r="ECV26" s="208"/>
      <c r="ECW26" s="208"/>
      <c r="ECX26" s="208"/>
      <c r="ECY26" s="208"/>
      <c r="ECZ26" s="208"/>
      <c r="EDA26" s="208"/>
      <c r="EDB26" s="208"/>
      <c r="EDC26" s="208"/>
      <c r="EDD26" s="208"/>
      <c r="EDE26" s="208"/>
      <c r="EDF26" s="208"/>
      <c r="EDG26" s="208"/>
      <c r="EDH26" s="208"/>
      <c r="EDI26" s="208"/>
      <c r="EDJ26" s="208"/>
      <c r="EDK26" s="208"/>
      <c r="EDL26" s="208"/>
      <c r="EDM26" s="208"/>
      <c r="EDN26" s="208"/>
      <c r="EDO26" s="208"/>
      <c r="EDP26" s="208"/>
      <c r="EDQ26" s="208"/>
      <c r="EDR26" s="208"/>
      <c r="EDS26" s="208"/>
      <c r="EDT26" s="208"/>
      <c r="EDU26" s="208"/>
      <c r="EDV26" s="208"/>
      <c r="EDW26" s="208"/>
      <c r="EDX26" s="208"/>
      <c r="EDY26" s="208"/>
      <c r="EDZ26" s="208"/>
      <c r="EEA26" s="208"/>
      <c r="EEB26" s="208"/>
      <c r="EEC26" s="208"/>
      <c r="EED26" s="208"/>
      <c r="EEE26" s="208"/>
      <c r="EEF26" s="208"/>
      <c r="EEG26" s="208"/>
      <c r="EEH26" s="208"/>
      <c r="EEI26" s="208"/>
      <c r="EEJ26" s="208"/>
      <c r="EEK26" s="208"/>
      <c r="EEL26" s="208"/>
      <c r="EEM26" s="208"/>
      <c r="EEN26" s="208"/>
      <c r="EEO26" s="208"/>
      <c r="EEP26" s="208"/>
      <c r="EEQ26" s="208"/>
      <c r="EER26" s="208"/>
      <c r="EES26" s="208"/>
      <c r="EET26" s="208"/>
      <c r="EEU26" s="208"/>
      <c r="EEV26" s="208"/>
      <c r="EEW26" s="208"/>
      <c r="EEX26" s="208"/>
      <c r="EEY26" s="208"/>
      <c r="EEZ26" s="208"/>
      <c r="EFA26" s="208"/>
      <c r="EFB26" s="208"/>
      <c r="EFC26" s="208"/>
      <c r="EFD26" s="208"/>
      <c r="EFE26" s="208"/>
      <c r="EFF26" s="208"/>
      <c r="EFG26" s="208"/>
      <c r="EFH26" s="208"/>
      <c r="EFI26" s="208"/>
      <c r="EFJ26" s="208"/>
      <c r="EFK26" s="208"/>
      <c r="EFL26" s="208"/>
      <c r="EFM26" s="208"/>
      <c r="EFN26" s="208"/>
      <c r="EFO26" s="208"/>
      <c r="EFP26" s="208"/>
      <c r="EFQ26" s="208"/>
      <c r="EFR26" s="208"/>
      <c r="EFS26" s="208"/>
      <c r="EFT26" s="208"/>
      <c r="EFU26" s="208"/>
      <c r="EFV26" s="208"/>
      <c r="EFW26" s="208"/>
      <c r="EFX26" s="208"/>
      <c r="EFY26" s="208"/>
      <c r="EFZ26" s="208"/>
      <c r="EGA26" s="208"/>
      <c r="EGB26" s="208"/>
      <c r="EGC26" s="208"/>
      <c r="EGD26" s="208"/>
      <c r="EGE26" s="208"/>
      <c r="EGF26" s="208"/>
      <c r="EGG26" s="208"/>
      <c r="EGH26" s="208"/>
      <c r="EGI26" s="208"/>
      <c r="EGJ26" s="208"/>
      <c r="EGK26" s="208"/>
      <c r="EGL26" s="208"/>
      <c r="EGM26" s="208"/>
      <c r="EGN26" s="208"/>
      <c r="EGO26" s="208"/>
      <c r="EGP26" s="208"/>
      <c r="EGQ26" s="208"/>
      <c r="EGR26" s="208"/>
      <c r="EGS26" s="208"/>
      <c r="EGT26" s="208"/>
      <c r="EGU26" s="208"/>
      <c r="EGV26" s="208"/>
      <c r="EGW26" s="208"/>
      <c r="EGX26" s="208"/>
      <c r="EGY26" s="208"/>
      <c r="EGZ26" s="208"/>
      <c r="EHA26" s="208"/>
      <c r="EHB26" s="208"/>
      <c r="EHC26" s="208"/>
      <c r="EHD26" s="208"/>
      <c r="EHE26" s="208"/>
      <c r="EHF26" s="208"/>
      <c r="EHG26" s="208"/>
      <c r="EHH26" s="208"/>
      <c r="EHI26" s="208"/>
      <c r="EHJ26" s="208"/>
      <c r="EHK26" s="208"/>
      <c r="EHL26" s="208"/>
      <c r="EHM26" s="208"/>
      <c r="EHN26" s="208"/>
      <c r="EHO26" s="208"/>
      <c r="EHP26" s="208"/>
      <c r="EHQ26" s="208"/>
      <c r="EHR26" s="208"/>
      <c r="EHS26" s="208"/>
      <c r="EHT26" s="208"/>
      <c r="EHU26" s="208"/>
      <c r="EHV26" s="208"/>
      <c r="EHW26" s="208"/>
      <c r="EHX26" s="208"/>
      <c r="EHY26" s="208"/>
      <c r="EHZ26" s="208"/>
      <c r="EIA26" s="208"/>
      <c r="EIB26" s="208"/>
      <c r="EIC26" s="208"/>
      <c r="EID26" s="208"/>
      <c r="EIE26" s="208"/>
      <c r="EIF26" s="208"/>
      <c r="EIG26" s="208"/>
      <c r="EIH26" s="208"/>
      <c r="EII26" s="208"/>
      <c r="EIJ26" s="208"/>
      <c r="EIK26" s="208"/>
      <c r="EIL26" s="208"/>
      <c r="EIM26" s="208"/>
      <c r="EIN26" s="208"/>
      <c r="EIO26" s="208"/>
      <c r="EIP26" s="208"/>
      <c r="EIQ26" s="208"/>
      <c r="EIR26" s="208"/>
      <c r="EIS26" s="208"/>
      <c r="EIT26" s="208"/>
      <c r="EIU26" s="208"/>
      <c r="EIV26" s="208"/>
      <c r="EIW26" s="208"/>
      <c r="EIX26" s="208"/>
      <c r="EIY26" s="208"/>
      <c r="EIZ26" s="208"/>
      <c r="EJA26" s="208"/>
      <c r="EJB26" s="208"/>
      <c r="EJC26" s="208"/>
      <c r="EJD26" s="208"/>
      <c r="EJE26" s="208"/>
      <c r="EJF26" s="208"/>
      <c r="EJG26" s="208"/>
      <c r="EJH26" s="208"/>
      <c r="EJI26" s="208"/>
      <c r="EJJ26" s="208"/>
      <c r="EJK26" s="208"/>
      <c r="EJL26" s="208"/>
      <c r="EJM26" s="208"/>
      <c r="EJN26" s="208"/>
      <c r="EJO26" s="208"/>
      <c r="EJP26" s="208"/>
      <c r="EJQ26" s="208"/>
      <c r="EJR26" s="208"/>
      <c r="EJS26" s="208"/>
      <c r="EJT26" s="208"/>
      <c r="EJU26" s="208"/>
      <c r="EJV26" s="208"/>
      <c r="EJW26" s="208"/>
      <c r="EJX26" s="208"/>
      <c r="EJY26" s="208"/>
      <c r="EJZ26" s="208"/>
      <c r="EKA26" s="208"/>
      <c r="EKB26" s="208"/>
      <c r="EKC26" s="208"/>
      <c r="EKD26" s="208"/>
      <c r="EKE26" s="208"/>
      <c r="EKF26" s="208"/>
      <c r="EKG26" s="208"/>
      <c r="EKH26" s="208"/>
      <c r="EKI26" s="208"/>
      <c r="EKJ26" s="208"/>
      <c r="EKK26" s="208"/>
      <c r="EKL26" s="208"/>
      <c r="EKM26" s="208"/>
      <c r="EKN26" s="208"/>
      <c r="EKO26" s="208"/>
      <c r="EKP26" s="208"/>
      <c r="EKQ26" s="208"/>
      <c r="EKR26" s="208"/>
      <c r="EKS26" s="208"/>
      <c r="EKT26" s="208"/>
      <c r="EKU26" s="208"/>
      <c r="EKV26" s="208"/>
      <c r="EKW26" s="208"/>
      <c r="EKX26" s="208"/>
      <c r="EKY26" s="208"/>
      <c r="EKZ26" s="208"/>
      <c r="ELA26" s="208"/>
      <c r="ELB26" s="208"/>
      <c r="ELC26" s="208"/>
      <c r="ELD26" s="208"/>
      <c r="ELE26" s="208"/>
      <c r="ELF26" s="208"/>
      <c r="ELG26" s="208"/>
      <c r="ELH26" s="208"/>
      <c r="ELI26" s="208"/>
      <c r="ELJ26" s="208"/>
      <c r="ELK26" s="208"/>
      <c r="ELL26" s="208"/>
      <c r="ELM26" s="208"/>
      <c r="ELN26" s="208"/>
      <c r="ELO26" s="208"/>
      <c r="ELP26" s="208"/>
      <c r="ELQ26" s="208"/>
      <c r="ELR26" s="208"/>
      <c r="ELS26" s="208"/>
      <c r="ELT26" s="208"/>
      <c r="ELU26" s="208"/>
      <c r="ELV26" s="208"/>
      <c r="ELW26" s="208"/>
      <c r="ELX26" s="208"/>
      <c r="ELY26" s="208"/>
      <c r="ELZ26" s="208"/>
      <c r="EMA26" s="208"/>
      <c r="EMB26" s="208"/>
      <c r="EMC26" s="208"/>
      <c r="EMD26" s="208"/>
      <c r="EME26" s="208"/>
      <c r="EMF26" s="208"/>
      <c r="EMG26" s="208"/>
      <c r="EMH26" s="208"/>
      <c r="EMI26" s="208"/>
      <c r="EMJ26" s="208"/>
      <c r="EMK26" s="208"/>
      <c r="EML26" s="208"/>
      <c r="EMM26" s="208"/>
      <c r="EMN26" s="208"/>
      <c r="EMO26" s="208"/>
      <c r="EMP26" s="208"/>
      <c r="EMQ26" s="208"/>
      <c r="EMR26" s="208"/>
      <c r="EMS26" s="208"/>
      <c r="EMT26" s="208"/>
      <c r="EMU26" s="208"/>
      <c r="EMV26" s="208"/>
      <c r="EMW26" s="208"/>
      <c r="EMX26" s="208"/>
      <c r="EMY26" s="208"/>
      <c r="EMZ26" s="208"/>
      <c r="ENA26" s="208"/>
      <c r="ENB26" s="208"/>
      <c r="ENC26" s="208"/>
      <c r="END26" s="208"/>
      <c r="ENE26" s="208"/>
      <c r="ENF26" s="208"/>
      <c r="ENG26" s="208"/>
      <c r="ENH26" s="208"/>
      <c r="ENI26" s="208"/>
      <c r="ENJ26" s="208"/>
      <c r="ENK26" s="208"/>
      <c r="ENL26" s="208"/>
      <c r="ENM26" s="208"/>
      <c r="ENN26" s="208"/>
      <c r="ENO26" s="208"/>
      <c r="ENP26" s="208"/>
      <c r="ENQ26" s="208"/>
      <c r="ENR26" s="208"/>
      <c r="ENS26" s="208"/>
      <c r="ENT26" s="208"/>
      <c r="ENU26" s="208"/>
      <c r="ENV26" s="208"/>
      <c r="ENW26" s="208"/>
      <c r="ENX26" s="208"/>
      <c r="ENY26" s="208"/>
      <c r="ENZ26" s="208"/>
      <c r="EOA26" s="208"/>
      <c r="EOB26" s="208"/>
      <c r="EOC26" s="208"/>
      <c r="EOD26" s="208"/>
      <c r="EOE26" s="208"/>
      <c r="EOF26" s="208"/>
      <c r="EOG26" s="208"/>
      <c r="EOH26" s="208"/>
      <c r="EOI26" s="208"/>
      <c r="EOJ26" s="208"/>
      <c r="EOK26" s="208"/>
      <c r="EOL26" s="208"/>
      <c r="EOM26" s="208"/>
      <c r="EON26" s="208"/>
      <c r="EOO26" s="208"/>
      <c r="EOP26" s="208"/>
      <c r="EOQ26" s="208"/>
      <c r="EOR26" s="208"/>
      <c r="EOS26" s="208"/>
      <c r="EOT26" s="208"/>
      <c r="EOU26" s="208"/>
      <c r="EOV26" s="208"/>
      <c r="EOW26" s="208"/>
      <c r="EOX26" s="208"/>
      <c r="EOY26" s="208"/>
      <c r="EOZ26" s="208"/>
      <c r="EPA26" s="208"/>
      <c r="EPB26" s="208"/>
      <c r="EPC26" s="208"/>
      <c r="EPD26" s="208"/>
      <c r="EPE26" s="208"/>
      <c r="EPF26" s="208"/>
      <c r="EPG26" s="208"/>
      <c r="EPH26" s="208"/>
      <c r="EPI26" s="208"/>
      <c r="EPJ26" s="208"/>
      <c r="EPK26" s="208"/>
      <c r="EPL26" s="208"/>
      <c r="EPM26" s="208"/>
      <c r="EPN26" s="208"/>
      <c r="EPO26" s="208"/>
      <c r="EPP26" s="208"/>
      <c r="EPQ26" s="208"/>
      <c r="EPR26" s="208"/>
      <c r="EPS26" s="208"/>
      <c r="EPT26" s="208"/>
      <c r="EPU26" s="208"/>
      <c r="EPV26" s="208"/>
      <c r="EPW26" s="208"/>
      <c r="EPX26" s="208"/>
      <c r="EPY26" s="208"/>
      <c r="EPZ26" s="208"/>
      <c r="EQA26" s="208"/>
      <c r="EQB26" s="208"/>
      <c r="EQC26" s="208"/>
      <c r="EQD26" s="208"/>
      <c r="EQE26" s="208"/>
      <c r="EQF26" s="208"/>
      <c r="EQG26" s="208"/>
      <c r="EQH26" s="208"/>
      <c r="EQI26" s="208"/>
      <c r="EQJ26" s="208"/>
      <c r="EQK26" s="208"/>
      <c r="EQL26" s="208"/>
      <c r="EQM26" s="208"/>
      <c r="EQN26" s="208"/>
      <c r="EQO26" s="208"/>
      <c r="EQP26" s="208"/>
      <c r="EQQ26" s="208"/>
      <c r="EQR26" s="208"/>
      <c r="EQS26" s="208"/>
      <c r="EQT26" s="208"/>
      <c r="EQU26" s="208"/>
      <c r="EQV26" s="208"/>
      <c r="EQW26" s="208"/>
      <c r="EQX26" s="208"/>
      <c r="EQY26" s="208"/>
      <c r="EQZ26" s="208"/>
      <c r="ERA26" s="208"/>
      <c r="ERB26" s="208"/>
      <c r="ERC26" s="208"/>
      <c r="ERD26" s="208"/>
      <c r="ERE26" s="208"/>
      <c r="ERF26" s="208"/>
      <c r="ERG26" s="208"/>
      <c r="ERH26" s="208"/>
      <c r="ERI26" s="208"/>
      <c r="ERJ26" s="208"/>
      <c r="ERK26" s="208"/>
      <c r="ERL26" s="208"/>
      <c r="ERM26" s="208"/>
      <c r="ERN26" s="208"/>
      <c r="ERO26" s="208"/>
      <c r="ERP26" s="208"/>
      <c r="ERQ26" s="208"/>
      <c r="ERR26" s="208"/>
      <c r="ERS26" s="208"/>
      <c r="ERT26" s="208"/>
      <c r="ERU26" s="208"/>
      <c r="ERV26" s="208"/>
      <c r="ERW26" s="208"/>
      <c r="ERX26" s="208"/>
      <c r="ERY26" s="208"/>
      <c r="ERZ26" s="208"/>
      <c r="ESA26" s="208"/>
      <c r="ESB26" s="208"/>
      <c r="ESC26" s="208"/>
      <c r="ESD26" s="208"/>
      <c r="ESE26" s="208"/>
      <c r="ESF26" s="208"/>
      <c r="ESG26" s="208"/>
      <c r="ESH26" s="208"/>
      <c r="ESI26" s="208"/>
      <c r="ESJ26" s="208"/>
      <c r="ESK26" s="208"/>
      <c r="ESL26" s="208"/>
      <c r="ESM26" s="208"/>
      <c r="ESN26" s="208"/>
      <c r="ESO26" s="208"/>
      <c r="ESP26" s="208"/>
      <c r="ESQ26" s="208"/>
      <c r="ESR26" s="208"/>
      <c r="ESS26" s="208"/>
      <c r="EST26" s="208"/>
      <c r="ESU26" s="208"/>
      <c r="ESV26" s="208"/>
      <c r="ESW26" s="208"/>
      <c r="ESX26" s="208"/>
      <c r="ESY26" s="208"/>
      <c r="ESZ26" s="208"/>
      <c r="ETA26" s="208"/>
      <c r="ETB26" s="208"/>
      <c r="ETC26" s="208"/>
      <c r="ETD26" s="208"/>
      <c r="ETE26" s="208"/>
      <c r="ETF26" s="208"/>
      <c r="ETG26" s="208"/>
      <c r="ETH26" s="208"/>
      <c r="ETI26" s="208"/>
      <c r="ETJ26" s="208"/>
      <c r="ETK26" s="208"/>
      <c r="ETL26" s="208"/>
      <c r="ETM26" s="208"/>
      <c r="ETN26" s="208"/>
      <c r="ETO26" s="208"/>
      <c r="ETP26" s="208"/>
      <c r="ETQ26" s="208"/>
      <c r="ETR26" s="208"/>
      <c r="ETS26" s="208"/>
      <c r="ETT26" s="208"/>
      <c r="ETU26" s="208"/>
      <c r="ETV26" s="208"/>
      <c r="ETW26" s="208"/>
      <c r="ETX26" s="208"/>
      <c r="ETY26" s="208"/>
      <c r="ETZ26" s="208"/>
      <c r="EUA26" s="208"/>
      <c r="EUB26" s="208"/>
      <c r="EUC26" s="208"/>
      <c r="EUD26" s="208"/>
      <c r="EUE26" s="208"/>
      <c r="EUF26" s="208"/>
      <c r="EUG26" s="208"/>
      <c r="EUH26" s="208"/>
      <c r="EUI26" s="208"/>
      <c r="EUJ26" s="208"/>
      <c r="EUK26" s="208"/>
      <c r="EUL26" s="208"/>
      <c r="EUM26" s="208"/>
      <c r="EUN26" s="208"/>
      <c r="EUO26" s="208"/>
      <c r="EUP26" s="208"/>
      <c r="EUQ26" s="208"/>
      <c r="EUR26" s="208"/>
      <c r="EUS26" s="208"/>
      <c r="EUT26" s="208"/>
      <c r="EUU26" s="208"/>
      <c r="EUV26" s="208"/>
      <c r="EUW26" s="208"/>
      <c r="EUX26" s="208"/>
      <c r="EUY26" s="208"/>
      <c r="EUZ26" s="208"/>
      <c r="EVA26" s="208"/>
      <c r="EVB26" s="208"/>
      <c r="EVC26" s="208"/>
      <c r="EVD26" s="208"/>
      <c r="EVE26" s="208"/>
      <c r="EVF26" s="208"/>
      <c r="EVG26" s="208"/>
      <c r="EVH26" s="208"/>
      <c r="EVI26" s="208"/>
      <c r="EVJ26" s="208"/>
      <c r="EVK26" s="208"/>
      <c r="EVL26" s="208"/>
      <c r="EVM26" s="208"/>
      <c r="EVN26" s="208"/>
      <c r="EVO26" s="208"/>
      <c r="EVP26" s="208"/>
      <c r="EVQ26" s="208"/>
      <c r="EVR26" s="208"/>
      <c r="EVS26" s="208"/>
      <c r="EVT26" s="208"/>
      <c r="EVU26" s="208"/>
      <c r="EVV26" s="208"/>
      <c r="EVW26" s="208"/>
      <c r="EVX26" s="208"/>
      <c r="EVY26" s="208"/>
      <c r="EVZ26" s="208"/>
      <c r="EWA26" s="208"/>
      <c r="EWB26" s="208"/>
      <c r="EWC26" s="208"/>
      <c r="EWD26" s="208"/>
      <c r="EWE26" s="208"/>
      <c r="EWF26" s="208"/>
      <c r="EWG26" s="208"/>
      <c r="EWH26" s="208"/>
      <c r="EWI26" s="208"/>
      <c r="EWJ26" s="208"/>
      <c r="EWK26" s="208"/>
      <c r="EWL26" s="208"/>
      <c r="EWM26" s="208"/>
      <c r="EWN26" s="208"/>
      <c r="EWO26" s="208"/>
      <c r="EWP26" s="208"/>
      <c r="EWQ26" s="208"/>
      <c r="EWR26" s="208"/>
      <c r="EWS26" s="208"/>
      <c r="EWT26" s="208"/>
      <c r="EWU26" s="208"/>
      <c r="EWV26" s="208"/>
      <c r="EWW26" s="208"/>
      <c r="EWX26" s="208"/>
      <c r="EWY26" s="208"/>
      <c r="EWZ26" s="208"/>
      <c r="EXA26" s="208"/>
      <c r="EXB26" s="208"/>
      <c r="EXC26" s="208"/>
      <c r="EXD26" s="208"/>
      <c r="EXE26" s="208"/>
      <c r="EXF26" s="208"/>
      <c r="EXG26" s="208"/>
      <c r="EXH26" s="208"/>
      <c r="EXI26" s="208"/>
      <c r="EXJ26" s="208"/>
      <c r="EXK26" s="208"/>
      <c r="EXL26" s="208"/>
      <c r="EXM26" s="208"/>
      <c r="EXN26" s="208"/>
      <c r="EXO26" s="208"/>
      <c r="EXP26" s="208"/>
      <c r="EXQ26" s="208"/>
      <c r="EXR26" s="208"/>
      <c r="EXS26" s="208"/>
      <c r="EXT26" s="208"/>
      <c r="EXU26" s="208"/>
      <c r="EXV26" s="208"/>
      <c r="EXW26" s="208"/>
      <c r="EXX26" s="208"/>
      <c r="EXY26" s="208"/>
      <c r="EXZ26" s="208"/>
      <c r="EYA26" s="208"/>
      <c r="EYB26" s="208"/>
      <c r="EYC26" s="208"/>
      <c r="EYD26" s="208"/>
      <c r="EYE26" s="208"/>
      <c r="EYF26" s="208"/>
      <c r="EYG26" s="208"/>
      <c r="EYH26" s="208"/>
      <c r="EYI26" s="208"/>
      <c r="EYJ26" s="208"/>
      <c r="EYK26" s="208"/>
      <c r="EYL26" s="208"/>
      <c r="EYM26" s="208"/>
      <c r="EYN26" s="208"/>
      <c r="EYO26" s="208"/>
      <c r="EYP26" s="208"/>
      <c r="EYQ26" s="208"/>
      <c r="EYR26" s="208"/>
      <c r="EYS26" s="208"/>
      <c r="EYT26" s="208"/>
      <c r="EYU26" s="208"/>
      <c r="EYV26" s="208"/>
      <c r="EYW26" s="208"/>
      <c r="EYX26" s="208"/>
      <c r="EYY26" s="208"/>
      <c r="EYZ26" s="208"/>
      <c r="EZA26" s="208"/>
      <c r="EZB26" s="208"/>
      <c r="EZC26" s="208"/>
      <c r="EZD26" s="208"/>
      <c r="EZE26" s="208"/>
      <c r="EZF26" s="208"/>
      <c r="EZG26" s="208"/>
      <c r="EZH26" s="208"/>
      <c r="EZI26" s="208"/>
      <c r="EZJ26" s="208"/>
      <c r="EZK26" s="208"/>
      <c r="EZL26" s="208"/>
      <c r="EZM26" s="208"/>
      <c r="EZN26" s="208"/>
      <c r="EZO26" s="208"/>
      <c r="EZP26" s="208"/>
      <c r="EZQ26" s="208"/>
      <c r="EZR26" s="208"/>
      <c r="EZS26" s="208"/>
      <c r="EZT26" s="208"/>
      <c r="EZU26" s="208"/>
      <c r="EZV26" s="208"/>
      <c r="EZW26" s="208"/>
      <c r="EZX26" s="208"/>
      <c r="EZY26" s="208"/>
      <c r="EZZ26" s="208"/>
      <c r="FAA26" s="208"/>
      <c r="FAB26" s="208"/>
      <c r="FAC26" s="208"/>
      <c r="FAD26" s="208"/>
      <c r="FAE26" s="208"/>
      <c r="FAF26" s="208"/>
      <c r="FAG26" s="208"/>
      <c r="FAH26" s="208"/>
      <c r="FAI26" s="208"/>
      <c r="FAJ26" s="208"/>
      <c r="FAK26" s="208"/>
      <c r="FAL26" s="208"/>
      <c r="FAM26" s="208"/>
      <c r="FAN26" s="208"/>
      <c r="FAO26" s="208"/>
      <c r="FAP26" s="208"/>
      <c r="FAQ26" s="208"/>
      <c r="FAR26" s="208"/>
      <c r="FAS26" s="208"/>
      <c r="FAT26" s="208"/>
      <c r="FAU26" s="208"/>
      <c r="FAV26" s="208"/>
      <c r="FAW26" s="208"/>
      <c r="FAX26" s="208"/>
      <c r="FAY26" s="208"/>
      <c r="FAZ26" s="208"/>
      <c r="FBA26" s="208"/>
      <c r="FBB26" s="208"/>
      <c r="FBC26" s="208"/>
      <c r="FBD26" s="208"/>
      <c r="FBE26" s="208"/>
      <c r="FBF26" s="208"/>
      <c r="FBG26" s="208"/>
      <c r="FBH26" s="208"/>
      <c r="FBI26" s="208"/>
      <c r="FBJ26" s="208"/>
      <c r="FBK26" s="208"/>
      <c r="FBL26" s="208"/>
      <c r="FBM26" s="208"/>
      <c r="FBN26" s="208"/>
      <c r="FBO26" s="208"/>
      <c r="FBP26" s="208"/>
      <c r="FBQ26" s="208"/>
      <c r="FBR26" s="208"/>
      <c r="FBS26" s="208"/>
      <c r="FBT26" s="208"/>
      <c r="FBU26" s="208"/>
      <c r="FBV26" s="208"/>
      <c r="FBW26" s="208"/>
      <c r="FBX26" s="208"/>
      <c r="FBY26" s="208"/>
      <c r="FBZ26" s="208"/>
      <c r="FCA26" s="208"/>
      <c r="FCB26" s="208"/>
      <c r="FCC26" s="208"/>
      <c r="FCD26" s="208"/>
      <c r="FCE26" s="208"/>
      <c r="FCF26" s="208"/>
      <c r="FCG26" s="208"/>
      <c r="FCH26" s="208"/>
      <c r="FCI26" s="208"/>
      <c r="FCJ26" s="208"/>
      <c r="FCK26" s="208"/>
      <c r="FCL26" s="208"/>
      <c r="FCM26" s="208"/>
      <c r="FCN26" s="208"/>
      <c r="FCO26" s="208"/>
      <c r="FCP26" s="208"/>
      <c r="FCQ26" s="208"/>
      <c r="FCR26" s="208"/>
      <c r="FCS26" s="208"/>
      <c r="FCT26" s="208"/>
      <c r="FCU26" s="208"/>
      <c r="FCV26" s="208"/>
      <c r="FCW26" s="208"/>
      <c r="FCX26" s="208"/>
      <c r="FCY26" s="208"/>
      <c r="FCZ26" s="208"/>
      <c r="FDA26" s="208"/>
      <c r="FDB26" s="208"/>
      <c r="FDC26" s="208"/>
      <c r="FDD26" s="208"/>
      <c r="FDE26" s="208"/>
      <c r="FDF26" s="208"/>
      <c r="FDG26" s="208"/>
      <c r="FDH26" s="208"/>
      <c r="FDI26" s="208"/>
      <c r="FDJ26" s="208"/>
      <c r="FDK26" s="208"/>
      <c r="FDL26" s="208"/>
      <c r="FDM26" s="208"/>
      <c r="FDN26" s="208"/>
      <c r="FDO26" s="208"/>
      <c r="FDP26" s="208"/>
      <c r="FDQ26" s="208"/>
      <c r="FDR26" s="208"/>
      <c r="FDS26" s="208"/>
      <c r="FDT26" s="208"/>
      <c r="FDU26" s="208"/>
      <c r="FDV26" s="208"/>
      <c r="FDW26" s="208"/>
      <c r="FDX26" s="208"/>
      <c r="FDY26" s="208"/>
      <c r="FDZ26" s="208"/>
      <c r="FEA26" s="208"/>
      <c r="FEB26" s="208"/>
      <c r="FEC26" s="208"/>
      <c r="FED26" s="208"/>
      <c r="FEE26" s="208"/>
      <c r="FEF26" s="208"/>
      <c r="FEG26" s="208"/>
      <c r="FEH26" s="208"/>
      <c r="FEI26" s="208"/>
      <c r="FEJ26" s="208"/>
      <c r="FEK26" s="208"/>
      <c r="FEL26" s="208"/>
      <c r="FEM26" s="208"/>
      <c r="FEN26" s="208"/>
      <c r="FEO26" s="208"/>
      <c r="FEP26" s="208"/>
      <c r="FEQ26" s="208"/>
      <c r="FER26" s="208"/>
      <c r="FES26" s="208"/>
      <c r="FET26" s="208"/>
      <c r="FEU26" s="208"/>
      <c r="FEV26" s="208"/>
      <c r="FEW26" s="208"/>
      <c r="FEX26" s="208"/>
      <c r="FEY26" s="208"/>
      <c r="FEZ26" s="208"/>
      <c r="FFA26" s="208"/>
      <c r="FFB26" s="208"/>
      <c r="FFC26" s="208"/>
      <c r="FFD26" s="208"/>
      <c r="FFE26" s="208"/>
      <c r="FFF26" s="208"/>
      <c r="FFG26" s="208"/>
      <c r="FFH26" s="208"/>
      <c r="FFI26" s="208"/>
      <c r="FFJ26" s="208"/>
      <c r="FFK26" s="208"/>
      <c r="FFL26" s="208"/>
      <c r="FFM26" s="208"/>
      <c r="FFN26" s="208"/>
      <c r="FFO26" s="208"/>
      <c r="FFP26" s="208"/>
      <c r="FFQ26" s="208"/>
      <c r="FFR26" s="208"/>
      <c r="FFS26" s="208"/>
      <c r="FFT26" s="208"/>
      <c r="FFU26" s="208"/>
      <c r="FFV26" s="208"/>
      <c r="FFW26" s="208"/>
      <c r="FFX26" s="208"/>
      <c r="FFY26" s="208"/>
      <c r="FFZ26" s="208"/>
      <c r="FGA26" s="208"/>
      <c r="FGB26" s="208"/>
      <c r="FGC26" s="208"/>
      <c r="FGD26" s="208"/>
      <c r="FGE26" s="208"/>
      <c r="FGF26" s="208"/>
      <c r="FGG26" s="208"/>
      <c r="FGH26" s="208"/>
      <c r="FGI26" s="208"/>
      <c r="FGJ26" s="208"/>
      <c r="FGK26" s="208"/>
      <c r="FGL26" s="208"/>
      <c r="FGM26" s="208"/>
      <c r="FGN26" s="208"/>
      <c r="FGO26" s="208"/>
      <c r="FGP26" s="208"/>
      <c r="FGQ26" s="208"/>
      <c r="FGR26" s="208"/>
      <c r="FGS26" s="208"/>
      <c r="FGT26" s="208"/>
      <c r="FGU26" s="208"/>
      <c r="FGV26" s="208"/>
      <c r="FGW26" s="208"/>
      <c r="FGX26" s="208"/>
      <c r="FGY26" s="208"/>
      <c r="FGZ26" s="208"/>
      <c r="FHA26" s="208"/>
      <c r="FHB26" s="208"/>
      <c r="FHC26" s="208"/>
      <c r="FHD26" s="208"/>
      <c r="FHE26" s="208"/>
      <c r="FHF26" s="208"/>
      <c r="FHG26" s="208"/>
      <c r="FHH26" s="208"/>
      <c r="FHI26" s="208"/>
      <c r="FHJ26" s="208"/>
      <c r="FHK26" s="208"/>
      <c r="FHL26" s="208"/>
      <c r="FHM26" s="208"/>
      <c r="FHN26" s="208"/>
      <c r="FHO26" s="208"/>
      <c r="FHP26" s="208"/>
      <c r="FHQ26" s="208"/>
      <c r="FHR26" s="208"/>
      <c r="FHS26" s="208"/>
      <c r="FHT26" s="208"/>
      <c r="FHU26" s="208"/>
      <c r="FHV26" s="208"/>
      <c r="FHW26" s="208"/>
      <c r="FHX26" s="208"/>
      <c r="FHY26" s="208"/>
      <c r="FHZ26" s="208"/>
      <c r="FIA26" s="208"/>
      <c r="FIB26" s="208"/>
      <c r="FIC26" s="208"/>
      <c r="FID26" s="208"/>
      <c r="FIE26" s="208"/>
      <c r="FIF26" s="208"/>
      <c r="FIG26" s="208"/>
      <c r="FIH26" s="208"/>
      <c r="FII26" s="208"/>
      <c r="FIJ26" s="208"/>
      <c r="FIK26" s="208"/>
      <c r="FIL26" s="208"/>
      <c r="FIM26" s="208"/>
      <c r="FIN26" s="208"/>
      <c r="FIO26" s="208"/>
      <c r="FIP26" s="208"/>
      <c r="FIQ26" s="208"/>
      <c r="FIR26" s="208"/>
      <c r="FIS26" s="208"/>
      <c r="FIT26" s="208"/>
      <c r="FIU26" s="208"/>
      <c r="FIV26" s="208"/>
      <c r="FIW26" s="208"/>
      <c r="FIX26" s="208"/>
      <c r="FIY26" s="208"/>
      <c r="FIZ26" s="208"/>
      <c r="FJA26" s="208"/>
      <c r="FJB26" s="208"/>
      <c r="FJC26" s="208"/>
      <c r="FJD26" s="208"/>
      <c r="FJE26" s="208"/>
      <c r="FJF26" s="208"/>
      <c r="FJG26" s="208"/>
      <c r="FJH26" s="208"/>
      <c r="FJI26" s="208"/>
      <c r="FJJ26" s="208"/>
      <c r="FJK26" s="208"/>
      <c r="FJL26" s="208"/>
      <c r="FJM26" s="208"/>
      <c r="FJN26" s="208"/>
      <c r="FJO26" s="208"/>
      <c r="FJP26" s="208"/>
      <c r="FJQ26" s="208"/>
      <c r="FJR26" s="208"/>
      <c r="FJS26" s="208"/>
      <c r="FJT26" s="208"/>
      <c r="FJU26" s="208"/>
      <c r="FJV26" s="208"/>
      <c r="FJW26" s="208"/>
      <c r="FJX26" s="208"/>
      <c r="FJY26" s="208"/>
      <c r="FJZ26" s="208"/>
      <c r="FKA26" s="208"/>
      <c r="FKB26" s="208"/>
      <c r="FKC26" s="208"/>
      <c r="FKD26" s="208"/>
      <c r="FKE26" s="208"/>
      <c r="FKF26" s="208"/>
      <c r="FKG26" s="208"/>
      <c r="FKH26" s="208"/>
      <c r="FKI26" s="208"/>
      <c r="FKJ26" s="208"/>
      <c r="FKK26" s="208"/>
      <c r="FKL26" s="208"/>
      <c r="FKM26" s="208"/>
      <c r="FKN26" s="208"/>
      <c r="FKO26" s="208"/>
      <c r="FKP26" s="208"/>
      <c r="FKQ26" s="208"/>
      <c r="FKR26" s="208"/>
      <c r="FKS26" s="208"/>
      <c r="FKT26" s="208"/>
      <c r="FKU26" s="208"/>
      <c r="FKV26" s="208"/>
      <c r="FKW26" s="208"/>
      <c r="FKX26" s="208"/>
      <c r="FKY26" s="208"/>
      <c r="FKZ26" s="208"/>
      <c r="FLA26" s="208"/>
      <c r="FLB26" s="208"/>
      <c r="FLC26" s="208"/>
      <c r="FLD26" s="208"/>
      <c r="FLE26" s="208"/>
      <c r="FLF26" s="208"/>
      <c r="FLG26" s="208"/>
      <c r="FLH26" s="208"/>
      <c r="FLI26" s="208"/>
      <c r="FLJ26" s="208"/>
      <c r="FLK26" s="208"/>
      <c r="FLL26" s="208"/>
      <c r="FLM26" s="208"/>
      <c r="FLN26" s="208"/>
      <c r="FLO26" s="208"/>
      <c r="FLP26" s="208"/>
      <c r="FLQ26" s="208"/>
      <c r="FLR26" s="208"/>
      <c r="FLS26" s="208"/>
      <c r="FLT26" s="208"/>
      <c r="FLU26" s="208"/>
      <c r="FLV26" s="208"/>
      <c r="FLW26" s="208"/>
      <c r="FLX26" s="208"/>
      <c r="FLY26" s="208"/>
      <c r="FLZ26" s="208"/>
      <c r="FMA26" s="208"/>
      <c r="FMB26" s="208"/>
      <c r="FMC26" s="208"/>
      <c r="FMD26" s="208"/>
      <c r="FME26" s="208"/>
      <c r="FMF26" s="208"/>
      <c r="FMG26" s="208"/>
      <c r="FMH26" s="208"/>
      <c r="FMI26" s="208"/>
      <c r="FMJ26" s="208"/>
      <c r="FMK26" s="208"/>
      <c r="FML26" s="208"/>
      <c r="FMM26" s="208"/>
      <c r="FMN26" s="208"/>
      <c r="FMO26" s="208"/>
      <c r="FMP26" s="208"/>
      <c r="FMQ26" s="208"/>
      <c r="FMR26" s="208"/>
      <c r="FMS26" s="208"/>
      <c r="FMT26" s="208"/>
      <c r="FMU26" s="208"/>
      <c r="FMV26" s="208"/>
      <c r="FMW26" s="208"/>
      <c r="FMX26" s="208"/>
      <c r="FMY26" s="208"/>
      <c r="FMZ26" s="208"/>
      <c r="FNA26" s="208"/>
      <c r="FNB26" s="208"/>
      <c r="FNC26" s="208"/>
      <c r="FND26" s="208"/>
      <c r="FNE26" s="208"/>
      <c r="FNF26" s="208"/>
      <c r="FNG26" s="208"/>
      <c r="FNH26" s="208"/>
      <c r="FNI26" s="208"/>
      <c r="FNJ26" s="208"/>
      <c r="FNK26" s="208"/>
      <c r="FNL26" s="208"/>
      <c r="FNM26" s="208"/>
      <c r="FNN26" s="208"/>
      <c r="FNO26" s="208"/>
      <c r="FNP26" s="208"/>
      <c r="FNQ26" s="208"/>
      <c r="FNR26" s="208"/>
      <c r="FNS26" s="208"/>
      <c r="FNT26" s="208"/>
      <c r="FNU26" s="208"/>
      <c r="FNV26" s="208"/>
      <c r="FNW26" s="208"/>
      <c r="FNX26" s="208"/>
      <c r="FNY26" s="208"/>
      <c r="FNZ26" s="208"/>
      <c r="FOA26" s="208"/>
      <c r="FOB26" s="208"/>
      <c r="FOC26" s="208"/>
      <c r="FOD26" s="208"/>
      <c r="FOE26" s="208"/>
      <c r="FOF26" s="208"/>
      <c r="FOG26" s="208"/>
      <c r="FOH26" s="208"/>
      <c r="FOI26" s="208"/>
      <c r="FOJ26" s="208"/>
      <c r="FOK26" s="208"/>
      <c r="FOL26" s="208"/>
      <c r="FOM26" s="208"/>
      <c r="FON26" s="208"/>
      <c r="FOO26" s="208"/>
      <c r="FOP26" s="208"/>
      <c r="FOQ26" s="208"/>
      <c r="FOR26" s="208"/>
      <c r="FOS26" s="208"/>
      <c r="FOT26" s="208"/>
      <c r="FOU26" s="208"/>
      <c r="FOV26" s="208"/>
      <c r="FOW26" s="208"/>
      <c r="FOX26" s="208"/>
      <c r="FOY26" s="208"/>
      <c r="FOZ26" s="208"/>
      <c r="FPA26" s="208"/>
      <c r="FPB26" s="208"/>
      <c r="FPC26" s="208"/>
      <c r="FPD26" s="208"/>
      <c r="FPE26" s="208"/>
      <c r="FPF26" s="208"/>
      <c r="FPG26" s="208"/>
      <c r="FPH26" s="208"/>
      <c r="FPI26" s="208"/>
      <c r="FPJ26" s="208"/>
      <c r="FPK26" s="208"/>
      <c r="FPL26" s="208"/>
      <c r="FPM26" s="208"/>
      <c r="FPN26" s="208"/>
      <c r="FPO26" s="208"/>
      <c r="FPP26" s="208"/>
      <c r="FPQ26" s="208"/>
      <c r="FPR26" s="208"/>
      <c r="FPS26" s="208"/>
      <c r="FPT26" s="208"/>
      <c r="FPU26" s="208"/>
      <c r="FPV26" s="208"/>
      <c r="FPW26" s="208"/>
      <c r="FPX26" s="208"/>
      <c r="FPY26" s="208"/>
      <c r="FPZ26" s="208"/>
      <c r="FQA26" s="208"/>
      <c r="FQB26" s="208"/>
      <c r="FQC26" s="208"/>
      <c r="FQD26" s="208"/>
      <c r="FQE26" s="208"/>
      <c r="FQF26" s="208"/>
      <c r="FQG26" s="208"/>
      <c r="FQH26" s="208"/>
      <c r="FQI26" s="208"/>
      <c r="FQJ26" s="208"/>
      <c r="FQK26" s="208"/>
      <c r="FQL26" s="208"/>
      <c r="FQM26" s="208"/>
      <c r="FQN26" s="208"/>
      <c r="FQO26" s="208"/>
      <c r="FQP26" s="208"/>
      <c r="FQQ26" s="208"/>
      <c r="FQR26" s="208"/>
      <c r="FQS26" s="208"/>
      <c r="FQT26" s="208"/>
      <c r="FQU26" s="208"/>
      <c r="FQV26" s="208"/>
      <c r="FQW26" s="208"/>
      <c r="FQX26" s="208"/>
      <c r="FQY26" s="208"/>
      <c r="FQZ26" s="208"/>
      <c r="FRA26" s="208"/>
      <c r="FRB26" s="208"/>
      <c r="FRC26" s="208"/>
      <c r="FRD26" s="208"/>
      <c r="FRE26" s="208"/>
      <c r="FRF26" s="208"/>
      <c r="FRG26" s="208"/>
      <c r="FRH26" s="208"/>
      <c r="FRI26" s="208"/>
      <c r="FRJ26" s="208"/>
      <c r="FRK26" s="208"/>
      <c r="FRL26" s="208"/>
      <c r="FRM26" s="208"/>
      <c r="FRN26" s="208"/>
      <c r="FRO26" s="208"/>
      <c r="FRP26" s="208"/>
      <c r="FRQ26" s="208"/>
      <c r="FRR26" s="208"/>
      <c r="FRS26" s="208"/>
      <c r="FRT26" s="208"/>
      <c r="FRU26" s="208"/>
      <c r="FRV26" s="208"/>
      <c r="FRW26" s="208"/>
      <c r="FRX26" s="208"/>
      <c r="FRY26" s="208"/>
      <c r="FRZ26" s="208"/>
      <c r="FSA26" s="208"/>
      <c r="FSB26" s="208"/>
      <c r="FSC26" s="208"/>
      <c r="FSD26" s="208"/>
      <c r="FSE26" s="208"/>
      <c r="FSF26" s="208"/>
      <c r="FSG26" s="208"/>
      <c r="FSH26" s="208"/>
      <c r="FSI26" s="208"/>
      <c r="FSJ26" s="208"/>
      <c r="FSK26" s="208"/>
      <c r="FSL26" s="208"/>
      <c r="FSM26" s="208"/>
      <c r="FSN26" s="208"/>
      <c r="FSO26" s="208"/>
      <c r="FSP26" s="208"/>
      <c r="FSQ26" s="208"/>
      <c r="FSR26" s="208"/>
      <c r="FSS26" s="208"/>
      <c r="FST26" s="208"/>
      <c r="FSU26" s="208"/>
      <c r="FSV26" s="208"/>
      <c r="FSW26" s="208"/>
      <c r="FSX26" s="208"/>
      <c r="FSY26" s="208"/>
      <c r="FSZ26" s="208"/>
      <c r="FTA26" s="208"/>
      <c r="FTB26" s="208"/>
      <c r="FTC26" s="208"/>
      <c r="FTD26" s="208"/>
      <c r="FTE26" s="208"/>
      <c r="FTF26" s="208"/>
      <c r="FTG26" s="208"/>
      <c r="FTH26" s="208"/>
      <c r="FTI26" s="208"/>
      <c r="FTJ26" s="208"/>
      <c r="FTK26" s="208"/>
      <c r="FTL26" s="208"/>
      <c r="FTM26" s="208"/>
      <c r="FTN26" s="208"/>
      <c r="FTO26" s="208"/>
      <c r="FTP26" s="208"/>
      <c r="FTQ26" s="208"/>
      <c r="FTR26" s="208"/>
      <c r="FTS26" s="208"/>
      <c r="FTT26" s="208"/>
      <c r="FTU26" s="208"/>
      <c r="FTV26" s="208"/>
      <c r="FTW26" s="208"/>
      <c r="FTX26" s="208"/>
      <c r="FTY26" s="208"/>
      <c r="FTZ26" s="208"/>
      <c r="FUA26" s="208"/>
      <c r="FUB26" s="208"/>
      <c r="FUC26" s="208"/>
      <c r="FUD26" s="208"/>
      <c r="FUE26" s="208"/>
      <c r="FUF26" s="208"/>
      <c r="FUG26" s="208"/>
      <c r="FUH26" s="208"/>
      <c r="FUI26" s="208"/>
      <c r="FUJ26" s="208"/>
      <c r="FUK26" s="208"/>
      <c r="FUL26" s="208"/>
      <c r="FUM26" s="208"/>
      <c r="FUN26" s="208"/>
      <c r="FUO26" s="208"/>
      <c r="FUP26" s="208"/>
      <c r="FUQ26" s="208"/>
      <c r="FUR26" s="208"/>
      <c r="FUS26" s="208"/>
      <c r="FUT26" s="208"/>
      <c r="FUU26" s="208"/>
      <c r="FUV26" s="208"/>
      <c r="FUW26" s="208"/>
      <c r="FUX26" s="208"/>
      <c r="FUY26" s="208"/>
      <c r="FUZ26" s="208"/>
      <c r="FVA26" s="208"/>
      <c r="FVB26" s="208"/>
      <c r="FVC26" s="208"/>
      <c r="FVD26" s="208"/>
      <c r="FVE26" s="208"/>
      <c r="FVF26" s="208"/>
      <c r="FVG26" s="208"/>
      <c r="FVH26" s="208"/>
      <c r="FVI26" s="208"/>
      <c r="FVJ26" s="208"/>
      <c r="FVK26" s="208"/>
      <c r="FVL26" s="208"/>
      <c r="FVM26" s="208"/>
      <c r="FVN26" s="208"/>
      <c r="FVO26" s="208"/>
      <c r="FVP26" s="208"/>
      <c r="FVQ26" s="208"/>
      <c r="FVR26" s="208"/>
      <c r="FVS26" s="208"/>
      <c r="FVT26" s="208"/>
      <c r="FVU26" s="208"/>
      <c r="FVV26" s="208"/>
      <c r="FVW26" s="208"/>
      <c r="FVX26" s="208"/>
      <c r="FVY26" s="208"/>
      <c r="FVZ26" s="208"/>
      <c r="FWA26" s="208"/>
      <c r="FWB26" s="208"/>
      <c r="FWC26" s="208"/>
      <c r="FWD26" s="208"/>
      <c r="FWE26" s="208"/>
      <c r="FWF26" s="208"/>
      <c r="FWG26" s="208"/>
      <c r="FWH26" s="208"/>
      <c r="FWI26" s="208"/>
      <c r="FWJ26" s="208"/>
      <c r="FWK26" s="208"/>
      <c r="FWL26" s="208"/>
      <c r="FWM26" s="208"/>
      <c r="FWN26" s="208"/>
      <c r="FWO26" s="208"/>
      <c r="FWP26" s="208"/>
      <c r="FWQ26" s="208"/>
      <c r="FWR26" s="208"/>
      <c r="FWS26" s="208"/>
      <c r="FWT26" s="208"/>
      <c r="FWU26" s="208"/>
      <c r="FWV26" s="208"/>
      <c r="FWW26" s="208"/>
      <c r="FWX26" s="208"/>
      <c r="FWY26" s="208"/>
      <c r="FWZ26" s="208"/>
      <c r="FXA26" s="208"/>
      <c r="FXB26" s="208"/>
      <c r="FXC26" s="208"/>
      <c r="FXD26" s="208"/>
      <c r="FXE26" s="208"/>
      <c r="FXF26" s="208"/>
      <c r="FXG26" s="208"/>
      <c r="FXH26" s="208"/>
      <c r="FXI26" s="208"/>
      <c r="FXJ26" s="208"/>
      <c r="FXK26" s="208"/>
      <c r="FXL26" s="208"/>
      <c r="FXM26" s="208"/>
      <c r="FXN26" s="208"/>
      <c r="FXO26" s="208"/>
      <c r="FXP26" s="208"/>
      <c r="FXQ26" s="208"/>
      <c r="FXR26" s="208"/>
      <c r="FXS26" s="208"/>
      <c r="FXT26" s="208"/>
      <c r="FXU26" s="208"/>
      <c r="FXV26" s="208"/>
      <c r="FXW26" s="208"/>
      <c r="FXX26" s="208"/>
      <c r="FXY26" s="208"/>
      <c r="FXZ26" s="208"/>
      <c r="FYA26" s="208"/>
      <c r="FYB26" s="208"/>
      <c r="FYC26" s="208"/>
      <c r="FYD26" s="208"/>
      <c r="FYE26" s="208"/>
      <c r="FYF26" s="208"/>
      <c r="FYG26" s="208"/>
      <c r="FYH26" s="208"/>
      <c r="FYI26" s="208"/>
      <c r="FYJ26" s="208"/>
      <c r="FYK26" s="208"/>
      <c r="FYL26" s="208"/>
      <c r="FYM26" s="208"/>
      <c r="FYN26" s="208"/>
      <c r="FYO26" s="208"/>
      <c r="FYP26" s="208"/>
      <c r="FYQ26" s="208"/>
      <c r="FYR26" s="208"/>
      <c r="FYS26" s="208"/>
      <c r="FYT26" s="208"/>
      <c r="FYU26" s="208"/>
      <c r="FYV26" s="208"/>
      <c r="FYW26" s="208"/>
      <c r="FYX26" s="208"/>
      <c r="FYY26" s="208"/>
      <c r="FYZ26" s="208"/>
      <c r="FZA26" s="208"/>
      <c r="FZB26" s="208"/>
      <c r="FZC26" s="208"/>
      <c r="FZD26" s="208"/>
      <c r="FZE26" s="208"/>
      <c r="FZF26" s="208"/>
      <c r="FZG26" s="208"/>
      <c r="FZH26" s="208"/>
      <c r="FZI26" s="208"/>
      <c r="FZJ26" s="208"/>
      <c r="FZK26" s="208"/>
      <c r="FZL26" s="208"/>
      <c r="FZM26" s="208"/>
      <c r="FZN26" s="208"/>
      <c r="FZO26" s="208"/>
      <c r="FZP26" s="208"/>
      <c r="FZQ26" s="208"/>
      <c r="FZR26" s="208"/>
      <c r="FZS26" s="208"/>
      <c r="FZT26" s="208"/>
      <c r="FZU26" s="208"/>
      <c r="FZV26" s="208"/>
      <c r="FZW26" s="208"/>
      <c r="FZX26" s="208"/>
      <c r="FZY26" s="208"/>
      <c r="FZZ26" s="208"/>
      <c r="GAA26" s="208"/>
      <c r="GAB26" s="208"/>
      <c r="GAC26" s="208"/>
      <c r="GAD26" s="208"/>
      <c r="GAE26" s="208"/>
      <c r="GAF26" s="208"/>
      <c r="GAG26" s="208"/>
      <c r="GAH26" s="208"/>
      <c r="GAI26" s="208"/>
      <c r="GAJ26" s="208"/>
      <c r="GAK26" s="208"/>
      <c r="GAL26" s="208"/>
      <c r="GAM26" s="208"/>
      <c r="GAN26" s="208"/>
      <c r="GAO26" s="208"/>
      <c r="GAP26" s="208"/>
      <c r="GAQ26" s="208"/>
      <c r="GAR26" s="208"/>
      <c r="GAS26" s="208"/>
      <c r="GAT26" s="208"/>
      <c r="GAU26" s="208"/>
      <c r="GAV26" s="208"/>
      <c r="GAW26" s="208"/>
      <c r="GAX26" s="208"/>
      <c r="GAY26" s="208"/>
      <c r="GAZ26" s="208"/>
      <c r="GBA26" s="208"/>
      <c r="GBB26" s="208"/>
      <c r="GBC26" s="208"/>
      <c r="GBD26" s="208"/>
      <c r="GBE26" s="208"/>
      <c r="GBF26" s="208"/>
      <c r="GBG26" s="208"/>
      <c r="GBH26" s="208"/>
      <c r="GBI26" s="208"/>
      <c r="GBJ26" s="208"/>
      <c r="GBK26" s="208"/>
      <c r="GBL26" s="208"/>
      <c r="GBM26" s="208"/>
      <c r="GBN26" s="208"/>
      <c r="GBO26" s="208"/>
      <c r="GBP26" s="208"/>
      <c r="GBQ26" s="208"/>
      <c r="GBR26" s="208"/>
      <c r="GBS26" s="208"/>
      <c r="GBT26" s="208"/>
      <c r="GBU26" s="208"/>
      <c r="GBV26" s="208"/>
      <c r="GBW26" s="208"/>
      <c r="GBX26" s="208"/>
      <c r="GBY26" s="208"/>
      <c r="GBZ26" s="208"/>
      <c r="GCA26" s="208"/>
      <c r="GCB26" s="208"/>
      <c r="GCC26" s="208"/>
      <c r="GCD26" s="208"/>
      <c r="GCE26" s="208"/>
      <c r="GCF26" s="208"/>
      <c r="GCG26" s="208"/>
      <c r="GCH26" s="208"/>
      <c r="GCI26" s="208"/>
      <c r="GCJ26" s="208"/>
      <c r="GCK26" s="208"/>
      <c r="GCL26" s="208"/>
      <c r="GCM26" s="208"/>
      <c r="GCN26" s="208"/>
      <c r="GCO26" s="208"/>
      <c r="GCP26" s="208"/>
      <c r="GCQ26" s="208"/>
      <c r="GCR26" s="208"/>
      <c r="GCS26" s="208"/>
      <c r="GCT26" s="208"/>
      <c r="GCU26" s="208"/>
      <c r="GCV26" s="208"/>
      <c r="GCW26" s="208"/>
      <c r="GCX26" s="208"/>
      <c r="GCY26" s="208"/>
      <c r="GCZ26" s="208"/>
      <c r="GDA26" s="208"/>
      <c r="GDB26" s="208"/>
      <c r="GDC26" s="208"/>
      <c r="GDD26" s="208"/>
      <c r="GDE26" s="208"/>
      <c r="GDF26" s="208"/>
      <c r="GDG26" s="208"/>
      <c r="GDH26" s="208"/>
      <c r="GDI26" s="208"/>
      <c r="GDJ26" s="208"/>
      <c r="GDK26" s="208"/>
      <c r="GDL26" s="208"/>
      <c r="GDM26" s="208"/>
      <c r="GDN26" s="208"/>
      <c r="GDO26" s="208"/>
      <c r="GDP26" s="208"/>
      <c r="GDQ26" s="208"/>
      <c r="GDR26" s="208"/>
      <c r="GDS26" s="208"/>
      <c r="GDT26" s="208"/>
      <c r="GDU26" s="208"/>
      <c r="GDV26" s="208"/>
      <c r="GDW26" s="208"/>
      <c r="GDX26" s="208"/>
      <c r="GDY26" s="208"/>
      <c r="GDZ26" s="208"/>
      <c r="GEA26" s="208"/>
      <c r="GEB26" s="208"/>
      <c r="GEC26" s="208"/>
      <c r="GED26" s="208"/>
      <c r="GEE26" s="208"/>
      <c r="GEF26" s="208"/>
      <c r="GEG26" s="208"/>
      <c r="GEH26" s="208"/>
      <c r="GEI26" s="208"/>
      <c r="GEJ26" s="208"/>
      <c r="GEK26" s="208"/>
      <c r="GEL26" s="208"/>
      <c r="GEM26" s="208"/>
      <c r="GEN26" s="208"/>
      <c r="GEO26" s="208"/>
      <c r="GEP26" s="208"/>
      <c r="GEQ26" s="208"/>
      <c r="GER26" s="208"/>
      <c r="GES26" s="208"/>
      <c r="GET26" s="208"/>
      <c r="GEU26" s="208"/>
      <c r="GEV26" s="208"/>
      <c r="GEW26" s="208"/>
      <c r="GEX26" s="208"/>
      <c r="GEY26" s="208"/>
      <c r="GEZ26" s="208"/>
      <c r="GFA26" s="208"/>
      <c r="GFB26" s="208"/>
      <c r="GFC26" s="208"/>
      <c r="GFD26" s="208"/>
      <c r="GFE26" s="208"/>
      <c r="GFF26" s="208"/>
      <c r="GFG26" s="208"/>
      <c r="GFH26" s="208"/>
      <c r="GFI26" s="208"/>
      <c r="GFJ26" s="208"/>
      <c r="GFK26" s="208"/>
      <c r="GFL26" s="208"/>
      <c r="GFM26" s="208"/>
      <c r="GFN26" s="208"/>
      <c r="GFO26" s="208"/>
      <c r="GFP26" s="208"/>
      <c r="GFQ26" s="208"/>
      <c r="GFR26" s="208"/>
      <c r="GFS26" s="208"/>
      <c r="GFT26" s="208"/>
      <c r="GFU26" s="208"/>
      <c r="GFV26" s="208"/>
      <c r="GFW26" s="208"/>
      <c r="GFX26" s="208"/>
      <c r="GFY26" s="208"/>
      <c r="GFZ26" s="208"/>
      <c r="GGA26" s="208"/>
      <c r="GGB26" s="208"/>
      <c r="GGC26" s="208"/>
      <c r="GGD26" s="208"/>
      <c r="GGE26" s="208"/>
      <c r="GGF26" s="208"/>
      <c r="GGG26" s="208"/>
      <c r="GGH26" s="208"/>
      <c r="GGI26" s="208"/>
      <c r="GGJ26" s="208"/>
      <c r="GGK26" s="208"/>
      <c r="GGL26" s="208"/>
      <c r="GGM26" s="208"/>
      <c r="GGN26" s="208"/>
      <c r="GGO26" s="208"/>
      <c r="GGP26" s="208"/>
      <c r="GGQ26" s="208"/>
      <c r="GGR26" s="208"/>
      <c r="GGS26" s="208"/>
      <c r="GGT26" s="208"/>
      <c r="GGU26" s="208"/>
      <c r="GGV26" s="208"/>
      <c r="GGW26" s="208"/>
      <c r="GGX26" s="208"/>
      <c r="GGY26" s="208"/>
      <c r="GGZ26" s="208"/>
      <c r="GHA26" s="208"/>
      <c r="GHB26" s="208"/>
      <c r="GHC26" s="208"/>
      <c r="GHD26" s="208"/>
      <c r="GHE26" s="208"/>
      <c r="GHF26" s="208"/>
      <c r="GHG26" s="208"/>
      <c r="GHH26" s="208"/>
      <c r="GHI26" s="208"/>
      <c r="GHJ26" s="208"/>
      <c r="GHK26" s="208"/>
      <c r="GHL26" s="208"/>
      <c r="GHM26" s="208"/>
      <c r="GHN26" s="208"/>
      <c r="GHO26" s="208"/>
      <c r="GHP26" s="208"/>
      <c r="GHQ26" s="208"/>
      <c r="GHR26" s="208"/>
      <c r="GHS26" s="208"/>
      <c r="GHT26" s="208"/>
      <c r="GHU26" s="208"/>
      <c r="GHV26" s="208"/>
      <c r="GHW26" s="208"/>
      <c r="GHX26" s="208"/>
      <c r="GHY26" s="208"/>
      <c r="GHZ26" s="208"/>
      <c r="GIA26" s="208"/>
      <c r="GIB26" s="208"/>
      <c r="GIC26" s="208"/>
      <c r="GID26" s="208"/>
      <c r="GIE26" s="208"/>
      <c r="GIF26" s="208"/>
      <c r="GIG26" s="208"/>
      <c r="GIH26" s="208"/>
      <c r="GII26" s="208"/>
      <c r="GIJ26" s="208"/>
      <c r="GIK26" s="208"/>
      <c r="GIL26" s="208"/>
      <c r="GIM26" s="208"/>
      <c r="GIN26" s="208"/>
      <c r="GIO26" s="208"/>
      <c r="GIP26" s="208"/>
      <c r="GIQ26" s="208"/>
      <c r="GIR26" s="208"/>
      <c r="GIS26" s="208"/>
      <c r="GIT26" s="208"/>
      <c r="GIU26" s="208"/>
      <c r="GIV26" s="208"/>
      <c r="GIW26" s="208"/>
      <c r="GIX26" s="208"/>
      <c r="GIY26" s="208"/>
      <c r="GIZ26" s="208"/>
      <c r="GJA26" s="208"/>
      <c r="GJB26" s="208"/>
      <c r="GJC26" s="208"/>
      <c r="GJD26" s="208"/>
      <c r="GJE26" s="208"/>
      <c r="GJF26" s="208"/>
      <c r="GJG26" s="208"/>
      <c r="GJH26" s="208"/>
      <c r="GJI26" s="208"/>
      <c r="GJJ26" s="208"/>
      <c r="GJK26" s="208"/>
      <c r="GJL26" s="208"/>
      <c r="GJM26" s="208"/>
      <c r="GJN26" s="208"/>
      <c r="GJO26" s="208"/>
      <c r="GJP26" s="208"/>
      <c r="GJQ26" s="208"/>
      <c r="GJR26" s="208"/>
      <c r="GJS26" s="208"/>
      <c r="GJT26" s="208"/>
      <c r="GJU26" s="208"/>
      <c r="GJV26" s="208"/>
      <c r="GJW26" s="208"/>
      <c r="GJX26" s="208"/>
      <c r="GJY26" s="208"/>
      <c r="GJZ26" s="208"/>
      <c r="GKA26" s="208"/>
      <c r="GKB26" s="208"/>
      <c r="GKC26" s="208"/>
      <c r="GKD26" s="208"/>
      <c r="GKE26" s="208"/>
      <c r="GKF26" s="208"/>
      <c r="GKG26" s="208"/>
      <c r="GKH26" s="208"/>
      <c r="GKI26" s="208"/>
      <c r="GKJ26" s="208"/>
      <c r="GKK26" s="208"/>
      <c r="GKL26" s="208"/>
      <c r="GKM26" s="208"/>
      <c r="GKN26" s="208"/>
      <c r="GKO26" s="208"/>
      <c r="GKP26" s="208"/>
      <c r="GKQ26" s="208"/>
      <c r="GKR26" s="208"/>
      <c r="GKS26" s="208"/>
      <c r="GKT26" s="208"/>
      <c r="GKU26" s="208"/>
      <c r="GKV26" s="208"/>
      <c r="GKW26" s="208"/>
      <c r="GKX26" s="208"/>
      <c r="GKY26" s="208"/>
      <c r="GKZ26" s="208"/>
      <c r="GLA26" s="208"/>
      <c r="GLB26" s="208"/>
      <c r="GLC26" s="208"/>
      <c r="GLD26" s="208"/>
      <c r="GLE26" s="208"/>
      <c r="GLF26" s="208"/>
      <c r="GLG26" s="208"/>
      <c r="GLH26" s="208"/>
      <c r="GLI26" s="208"/>
      <c r="GLJ26" s="208"/>
      <c r="GLK26" s="208"/>
      <c r="GLL26" s="208"/>
      <c r="GLM26" s="208"/>
      <c r="GLN26" s="208"/>
      <c r="GLO26" s="208"/>
      <c r="GLP26" s="208"/>
      <c r="GLQ26" s="208"/>
      <c r="GLR26" s="208"/>
      <c r="GLS26" s="208"/>
      <c r="GLT26" s="208"/>
      <c r="GLU26" s="208"/>
      <c r="GLV26" s="208"/>
      <c r="GLW26" s="208"/>
      <c r="GLX26" s="208"/>
      <c r="GLY26" s="208"/>
      <c r="GLZ26" s="208"/>
      <c r="GMA26" s="208"/>
      <c r="GMB26" s="208"/>
      <c r="GMC26" s="208"/>
      <c r="GMD26" s="208"/>
      <c r="GME26" s="208"/>
      <c r="GMF26" s="208"/>
      <c r="GMG26" s="208"/>
      <c r="GMH26" s="208"/>
      <c r="GMI26" s="208"/>
      <c r="GMJ26" s="208"/>
      <c r="GMK26" s="208"/>
      <c r="GML26" s="208"/>
      <c r="GMM26" s="208"/>
      <c r="GMN26" s="208"/>
      <c r="GMO26" s="208"/>
      <c r="GMP26" s="208"/>
      <c r="GMQ26" s="208"/>
      <c r="GMR26" s="208"/>
      <c r="GMS26" s="208"/>
      <c r="GMT26" s="208"/>
      <c r="GMU26" s="208"/>
      <c r="GMV26" s="208"/>
      <c r="GMW26" s="208"/>
      <c r="GMX26" s="208"/>
      <c r="GMY26" s="208"/>
      <c r="GMZ26" s="208"/>
      <c r="GNA26" s="208"/>
      <c r="GNB26" s="208"/>
      <c r="GNC26" s="208"/>
      <c r="GND26" s="208"/>
      <c r="GNE26" s="208"/>
      <c r="GNF26" s="208"/>
      <c r="GNG26" s="208"/>
      <c r="GNH26" s="208"/>
      <c r="GNI26" s="208"/>
      <c r="GNJ26" s="208"/>
      <c r="GNK26" s="208"/>
      <c r="GNL26" s="208"/>
      <c r="GNM26" s="208"/>
      <c r="GNN26" s="208"/>
      <c r="GNO26" s="208"/>
      <c r="GNP26" s="208"/>
      <c r="GNQ26" s="208"/>
      <c r="GNR26" s="208"/>
      <c r="GNS26" s="208"/>
      <c r="GNT26" s="208"/>
      <c r="GNU26" s="208"/>
      <c r="GNV26" s="208"/>
      <c r="GNW26" s="208"/>
      <c r="GNX26" s="208"/>
      <c r="GNY26" s="208"/>
      <c r="GNZ26" s="208"/>
      <c r="GOA26" s="208"/>
      <c r="GOB26" s="208"/>
      <c r="GOC26" s="208"/>
      <c r="GOD26" s="208"/>
      <c r="GOE26" s="208"/>
      <c r="GOF26" s="208"/>
      <c r="GOG26" s="208"/>
      <c r="GOH26" s="208"/>
      <c r="GOI26" s="208"/>
      <c r="GOJ26" s="208"/>
      <c r="GOK26" s="208"/>
      <c r="GOL26" s="208"/>
      <c r="GOM26" s="208"/>
      <c r="GON26" s="208"/>
      <c r="GOO26" s="208"/>
      <c r="GOP26" s="208"/>
      <c r="GOQ26" s="208"/>
      <c r="GOR26" s="208"/>
      <c r="GOS26" s="208"/>
      <c r="GOT26" s="208"/>
      <c r="GOU26" s="208"/>
      <c r="GOV26" s="208"/>
      <c r="GOW26" s="208"/>
      <c r="GOX26" s="208"/>
      <c r="GOY26" s="208"/>
      <c r="GOZ26" s="208"/>
      <c r="GPA26" s="208"/>
      <c r="GPB26" s="208"/>
      <c r="GPC26" s="208"/>
      <c r="GPD26" s="208"/>
      <c r="GPE26" s="208"/>
      <c r="GPF26" s="208"/>
      <c r="GPG26" s="208"/>
      <c r="GPH26" s="208"/>
      <c r="GPI26" s="208"/>
      <c r="GPJ26" s="208"/>
      <c r="GPK26" s="208"/>
      <c r="GPL26" s="208"/>
      <c r="GPM26" s="208"/>
      <c r="GPN26" s="208"/>
      <c r="GPO26" s="208"/>
      <c r="GPP26" s="208"/>
      <c r="GPQ26" s="208"/>
      <c r="GPR26" s="208"/>
      <c r="GPS26" s="208"/>
      <c r="GPT26" s="208"/>
      <c r="GPU26" s="208"/>
      <c r="GPV26" s="208"/>
      <c r="GPW26" s="208"/>
      <c r="GPX26" s="208"/>
      <c r="GPY26" s="208"/>
      <c r="GPZ26" s="208"/>
      <c r="GQA26" s="208"/>
      <c r="GQB26" s="208"/>
      <c r="GQC26" s="208"/>
      <c r="GQD26" s="208"/>
      <c r="GQE26" s="208"/>
      <c r="GQF26" s="208"/>
      <c r="GQG26" s="208"/>
      <c r="GQH26" s="208"/>
      <c r="GQI26" s="208"/>
      <c r="GQJ26" s="208"/>
      <c r="GQK26" s="208"/>
      <c r="GQL26" s="208"/>
      <c r="GQM26" s="208"/>
      <c r="GQN26" s="208"/>
      <c r="GQO26" s="208"/>
      <c r="GQP26" s="208"/>
      <c r="GQQ26" s="208"/>
      <c r="GQR26" s="208"/>
      <c r="GQS26" s="208"/>
      <c r="GQT26" s="208"/>
      <c r="GQU26" s="208"/>
      <c r="GQV26" s="208"/>
      <c r="GQW26" s="208"/>
      <c r="GQX26" s="208"/>
      <c r="GQY26" s="208"/>
      <c r="GQZ26" s="208"/>
      <c r="GRA26" s="208"/>
      <c r="GRB26" s="208"/>
      <c r="GRC26" s="208"/>
      <c r="GRD26" s="208"/>
      <c r="GRE26" s="208"/>
      <c r="GRF26" s="208"/>
      <c r="GRG26" s="208"/>
      <c r="GRH26" s="208"/>
      <c r="GRI26" s="208"/>
      <c r="GRJ26" s="208"/>
      <c r="GRK26" s="208"/>
      <c r="GRL26" s="208"/>
      <c r="GRM26" s="208"/>
      <c r="GRN26" s="208"/>
      <c r="GRO26" s="208"/>
      <c r="GRP26" s="208"/>
      <c r="GRQ26" s="208"/>
      <c r="GRR26" s="208"/>
      <c r="GRS26" s="208"/>
      <c r="GRT26" s="208"/>
      <c r="GRU26" s="208"/>
      <c r="GRV26" s="208"/>
      <c r="GRW26" s="208"/>
      <c r="GRX26" s="208"/>
      <c r="GRY26" s="208"/>
      <c r="GRZ26" s="208"/>
      <c r="GSA26" s="208"/>
      <c r="GSB26" s="208"/>
      <c r="GSC26" s="208"/>
      <c r="GSD26" s="208"/>
      <c r="GSE26" s="208"/>
      <c r="GSF26" s="208"/>
      <c r="GSG26" s="208"/>
      <c r="GSH26" s="208"/>
      <c r="GSI26" s="208"/>
      <c r="GSJ26" s="208"/>
      <c r="GSK26" s="208"/>
      <c r="GSL26" s="208"/>
      <c r="GSM26" s="208"/>
      <c r="GSN26" s="208"/>
      <c r="GSO26" s="208"/>
      <c r="GSP26" s="208"/>
      <c r="GSQ26" s="208"/>
      <c r="GSR26" s="208"/>
      <c r="GSS26" s="208"/>
      <c r="GST26" s="208"/>
      <c r="GSU26" s="208"/>
      <c r="GSV26" s="208"/>
      <c r="GSW26" s="208"/>
      <c r="GSX26" s="208"/>
      <c r="GSY26" s="208"/>
      <c r="GSZ26" s="208"/>
      <c r="GTA26" s="208"/>
      <c r="GTB26" s="208"/>
      <c r="GTC26" s="208"/>
      <c r="GTD26" s="208"/>
      <c r="GTE26" s="208"/>
      <c r="GTF26" s="208"/>
      <c r="GTG26" s="208"/>
      <c r="GTH26" s="208"/>
      <c r="GTI26" s="208"/>
      <c r="GTJ26" s="208"/>
      <c r="GTK26" s="208"/>
      <c r="GTL26" s="208"/>
      <c r="GTM26" s="208"/>
      <c r="GTN26" s="208"/>
      <c r="GTO26" s="208"/>
      <c r="GTP26" s="208"/>
      <c r="GTQ26" s="208"/>
      <c r="GTR26" s="208"/>
      <c r="GTS26" s="208"/>
      <c r="GTT26" s="208"/>
      <c r="GTU26" s="208"/>
      <c r="GTV26" s="208"/>
      <c r="GTW26" s="208"/>
      <c r="GTX26" s="208"/>
      <c r="GTY26" s="208"/>
      <c r="GTZ26" s="208"/>
      <c r="GUA26" s="208"/>
      <c r="GUB26" s="208"/>
      <c r="GUC26" s="208"/>
      <c r="GUD26" s="208"/>
      <c r="GUE26" s="208"/>
      <c r="GUF26" s="208"/>
      <c r="GUG26" s="208"/>
      <c r="GUH26" s="208"/>
      <c r="GUI26" s="208"/>
      <c r="GUJ26" s="208"/>
      <c r="GUK26" s="208"/>
      <c r="GUL26" s="208"/>
      <c r="GUM26" s="208"/>
      <c r="GUN26" s="208"/>
      <c r="GUO26" s="208"/>
      <c r="GUP26" s="208"/>
      <c r="GUQ26" s="208"/>
      <c r="GUR26" s="208"/>
      <c r="GUS26" s="208"/>
      <c r="GUT26" s="208"/>
      <c r="GUU26" s="208"/>
      <c r="GUV26" s="208"/>
      <c r="GUW26" s="208"/>
      <c r="GUX26" s="208"/>
      <c r="GUY26" s="208"/>
      <c r="GUZ26" s="208"/>
      <c r="GVA26" s="208"/>
      <c r="GVB26" s="208"/>
      <c r="GVC26" s="208"/>
      <c r="GVD26" s="208"/>
      <c r="GVE26" s="208"/>
      <c r="GVF26" s="208"/>
      <c r="GVG26" s="208"/>
      <c r="GVH26" s="208"/>
      <c r="GVI26" s="208"/>
      <c r="GVJ26" s="208"/>
      <c r="GVK26" s="208"/>
      <c r="GVL26" s="208"/>
      <c r="GVM26" s="208"/>
      <c r="GVN26" s="208"/>
      <c r="GVO26" s="208"/>
      <c r="GVP26" s="208"/>
      <c r="GVQ26" s="208"/>
      <c r="GVR26" s="208"/>
      <c r="GVS26" s="208"/>
      <c r="GVT26" s="208"/>
      <c r="GVU26" s="208"/>
      <c r="GVV26" s="208"/>
      <c r="GVW26" s="208"/>
      <c r="GVX26" s="208"/>
      <c r="GVY26" s="208"/>
      <c r="GVZ26" s="208"/>
      <c r="GWA26" s="208"/>
      <c r="GWB26" s="208"/>
      <c r="GWC26" s="208"/>
      <c r="GWD26" s="208"/>
      <c r="GWE26" s="208"/>
      <c r="GWF26" s="208"/>
      <c r="GWG26" s="208"/>
      <c r="GWH26" s="208"/>
      <c r="GWI26" s="208"/>
      <c r="GWJ26" s="208"/>
      <c r="GWK26" s="208"/>
      <c r="GWL26" s="208"/>
      <c r="GWM26" s="208"/>
      <c r="GWN26" s="208"/>
      <c r="GWO26" s="208"/>
      <c r="GWP26" s="208"/>
      <c r="GWQ26" s="208"/>
      <c r="GWR26" s="208"/>
      <c r="GWS26" s="208"/>
      <c r="GWT26" s="208"/>
      <c r="GWU26" s="208"/>
      <c r="GWV26" s="208"/>
      <c r="GWW26" s="208"/>
      <c r="GWX26" s="208"/>
      <c r="GWY26" s="208"/>
      <c r="GWZ26" s="208"/>
      <c r="GXA26" s="208"/>
      <c r="GXB26" s="208"/>
      <c r="GXC26" s="208"/>
      <c r="GXD26" s="208"/>
      <c r="GXE26" s="208"/>
      <c r="GXF26" s="208"/>
      <c r="GXG26" s="208"/>
      <c r="GXH26" s="208"/>
      <c r="GXI26" s="208"/>
      <c r="GXJ26" s="208"/>
      <c r="GXK26" s="208"/>
      <c r="GXL26" s="208"/>
      <c r="GXM26" s="208"/>
      <c r="GXN26" s="208"/>
      <c r="GXO26" s="208"/>
      <c r="GXP26" s="208"/>
      <c r="GXQ26" s="208"/>
      <c r="GXR26" s="208"/>
      <c r="GXS26" s="208"/>
      <c r="GXT26" s="208"/>
      <c r="GXU26" s="208"/>
      <c r="GXV26" s="208"/>
      <c r="GXW26" s="208"/>
      <c r="GXX26" s="208"/>
      <c r="GXY26" s="208"/>
      <c r="GXZ26" s="208"/>
      <c r="GYA26" s="208"/>
      <c r="GYB26" s="208"/>
      <c r="GYC26" s="208"/>
      <c r="GYD26" s="208"/>
      <c r="GYE26" s="208"/>
      <c r="GYF26" s="208"/>
      <c r="GYG26" s="208"/>
      <c r="GYH26" s="208"/>
      <c r="GYI26" s="208"/>
      <c r="GYJ26" s="208"/>
      <c r="GYK26" s="208"/>
      <c r="GYL26" s="208"/>
      <c r="GYM26" s="208"/>
      <c r="GYN26" s="208"/>
      <c r="GYO26" s="208"/>
      <c r="GYP26" s="208"/>
      <c r="GYQ26" s="208"/>
      <c r="GYR26" s="208"/>
      <c r="GYS26" s="208"/>
      <c r="GYT26" s="208"/>
      <c r="GYU26" s="208"/>
      <c r="GYV26" s="208"/>
      <c r="GYW26" s="208"/>
      <c r="GYX26" s="208"/>
      <c r="GYY26" s="208"/>
      <c r="GYZ26" s="208"/>
      <c r="GZA26" s="208"/>
      <c r="GZB26" s="208"/>
      <c r="GZC26" s="208"/>
      <c r="GZD26" s="208"/>
      <c r="GZE26" s="208"/>
      <c r="GZF26" s="208"/>
      <c r="GZG26" s="208"/>
      <c r="GZH26" s="208"/>
      <c r="GZI26" s="208"/>
      <c r="GZJ26" s="208"/>
      <c r="GZK26" s="208"/>
      <c r="GZL26" s="208"/>
      <c r="GZM26" s="208"/>
      <c r="GZN26" s="208"/>
      <c r="GZO26" s="208"/>
      <c r="GZP26" s="208"/>
      <c r="GZQ26" s="208"/>
      <c r="GZR26" s="208"/>
      <c r="GZS26" s="208"/>
      <c r="GZT26" s="208"/>
      <c r="GZU26" s="208"/>
      <c r="GZV26" s="208"/>
      <c r="GZW26" s="208"/>
      <c r="GZX26" s="208"/>
      <c r="GZY26" s="208"/>
      <c r="GZZ26" s="208"/>
      <c r="HAA26" s="208"/>
      <c r="HAB26" s="208"/>
      <c r="HAC26" s="208"/>
      <c r="HAD26" s="208"/>
      <c r="HAE26" s="208"/>
      <c r="HAF26" s="208"/>
      <c r="HAG26" s="208"/>
      <c r="HAH26" s="208"/>
      <c r="HAI26" s="208"/>
      <c r="HAJ26" s="208"/>
      <c r="HAK26" s="208"/>
      <c r="HAL26" s="208"/>
      <c r="HAM26" s="208"/>
      <c r="HAN26" s="208"/>
      <c r="HAO26" s="208"/>
      <c r="HAP26" s="208"/>
      <c r="HAQ26" s="208"/>
      <c r="HAR26" s="208"/>
      <c r="HAS26" s="208"/>
      <c r="HAT26" s="208"/>
      <c r="HAU26" s="208"/>
      <c r="HAV26" s="208"/>
      <c r="HAW26" s="208"/>
      <c r="HAX26" s="208"/>
      <c r="HAY26" s="208"/>
      <c r="HAZ26" s="208"/>
      <c r="HBA26" s="208"/>
      <c r="HBB26" s="208"/>
      <c r="HBC26" s="208"/>
      <c r="HBD26" s="208"/>
      <c r="HBE26" s="208"/>
      <c r="HBF26" s="208"/>
      <c r="HBG26" s="208"/>
      <c r="HBH26" s="208"/>
      <c r="HBI26" s="208"/>
      <c r="HBJ26" s="208"/>
      <c r="HBK26" s="208"/>
      <c r="HBL26" s="208"/>
      <c r="HBM26" s="208"/>
      <c r="HBN26" s="208"/>
      <c r="HBO26" s="208"/>
      <c r="HBP26" s="208"/>
      <c r="HBQ26" s="208"/>
      <c r="HBR26" s="208"/>
      <c r="HBS26" s="208"/>
      <c r="HBT26" s="208"/>
      <c r="HBU26" s="208"/>
      <c r="HBV26" s="208"/>
      <c r="HBW26" s="208"/>
      <c r="HBX26" s="208"/>
      <c r="HBY26" s="208"/>
      <c r="HBZ26" s="208"/>
      <c r="HCA26" s="208"/>
      <c r="HCB26" s="208"/>
      <c r="HCC26" s="208"/>
      <c r="HCD26" s="208"/>
      <c r="HCE26" s="208"/>
      <c r="HCF26" s="208"/>
      <c r="HCG26" s="208"/>
      <c r="HCH26" s="208"/>
      <c r="HCI26" s="208"/>
      <c r="HCJ26" s="208"/>
      <c r="HCK26" s="208"/>
      <c r="HCL26" s="208"/>
      <c r="HCM26" s="208"/>
      <c r="HCN26" s="208"/>
      <c r="HCO26" s="208"/>
      <c r="HCP26" s="208"/>
      <c r="HCQ26" s="208"/>
      <c r="HCR26" s="208"/>
      <c r="HCS26" s="208"/>
      <c r="HCT26" s="208"/>
      <c r="HCU26" s="208"/>
      <c r="HCV26" s="208"/>
      <c r="HCW26" s="208"/>
      <c r="HCX26" s="208"/>
      <c r="HCY26" s="208"/>
      <c r="HCZ26" s="208"/>
      <c r="HDA26" s="208"/>
      <c r="HDB26" s="208"/>
      <c r="HDC26" s="208"/>
      <c r="HDD26" s="208"/>
      <c r="HDE26" s="208"/>
      <c r="HDF26" s="208"/>
      <c r="HDG26" s="208"/>
      <c r="HDH26" s="208"/>
      <c r="HDI26" s="208"/>
      <c r="HDJ26" s="208"/>
      <c r="HDK26" s="208"/>
      <c r="HDL26" s="208"/>
      <c r="HDM26" s="208"/>
      <c r="HDN26" s="208"/>
      <c r="HDO26" s="208"/>
      <c r="HDP26" s="208"/>
      <c r="HDQ26" s="208"/>
      <c r="HDR26" s="208"/>
      <c r="HDS26" s="208"/>
      <c r="HDT26" s="208"/>
      <c r="HDU26" s="208"/>
      <c r="HDV26" s="208"/>
      <c r="HDW26" s="208"/>
      <c r="HDX26" s="208"/>
      <c r="HDY26" s="208"/>
      <c r="HDZ26" s="208"/>
      <c r="HEA26" s="208"/>
      <c r="HEB26" s="208"/>
      <c r="HEC26" s="208"/>
      <c r="HED26" s="208"/>
      <c r="HEE26" s="208"/>
      <c r="HEF26" s="208"/>
      <c r="HEG26" s="208"/>
      <c r="HEH26" s="208"/>
      <c r="HEI26" s="208"/>
      <c r="HEJ26" s="208"/>
      <c r="HEK26" s="208"/>
      <c r="HEL26" s="208"/>
      <c r="HEM26" s="208"/>
      <c r="HEN26" s="208"/>
      <c r="HEO26" s="208"/>
      <c r="HEP26" s="208"/>
      <c r="HEQ26" s="208"/>
      <c r="HER26" s="208"/>
      <c r="HES26" s="208"/>
      <c r="HET26" s="208"/>
      <c r="HEU26" s="208"/>
      <c r="HEV26" s="208"/>
      <c r="HEW26" s="208"/>
      <c r="HEX26" s="208"/>
      <c r="HEY26" s="208"/>
      <c r="HEZ26" s="208"/>
      <c r="HFA26" s="208"/>
      <c r="HFB26" s="208"/>
      <c r="HFC26" s="208"/>
      <c r="HFD26" s="208"/>
      <c r="HFE26" s="208"/>
      <c r="HFF26" s="208"/>
      <c r="HFG26" s="208"/>
      <c r="HFH26" s="208"/>
      <c r="HFI26" s="208"/>
      <c r="HFJ26" s="208"/>
      <c r="HFK26" s="208"/>
      <c r="HFL26" s="208"/>
      <c r="HFM26" s="208"/>
      <c r="HFN26" s="208"/>
      <c r="HFO26" s="208"/>
      <c r="HFP26" s="208"/>
      <c r="HFQ26" s="208"/>
      <c r="HFR26" s="208"/>
      <c r="HFS26" s="208"/>
      <c r="HFT26" s="208"/>
      <c r="HFU26" s="208"/>
      <c r="HFV26" s="208"/>
      <c r="HFW26" s="208"/>
      <c r="HFX26" s="208"/>
      <c r="HFY26" s="208"/>
      <c r="HFZ26" s="208"/>
      <c r="HGA26" s="208"/>
      <c r="HGB26" s="208"/>
      <c r="HGC26" s="208"/>
      <c r="HGD26" s="208"/>
      <c r="HGE26" s="208"/>
      <c r="HGF26" s="208"/>
      <c r="HGG26" s="208"/>
      <c r="HGH26" s="208"/>
      <c r="HGI26" s="208"/>
      <c r="HGJ26" s="208"/>
      <c r="HGK26" s="208"/>
      <c r="HGL26" s="208"/>
      <c r="HGM26" s="208"/>
      <c r="HGN26" s="208"/>
      <c r="HGO26" s="208"/>
      <c r="HGP26" s="208"/>
      <c r="HGQ26" s="208"/>
      <c r="HGR26" s="208"/>
      <c r="HGS26" s="208"/>
      <c r="HGT26" s="208"/>
      <c r="HGU26" s="208"/>
      <c r="HGV26" s="208"/>
      <c r="HGW26" s="208"/>
      <c r="HGX26" s="208"/>
      <c r="HGY26" s="208"/>
      <c r="HGZ26" s="208"/>
      <c r="HHA26" s="208"/>
      <c r="HHB26" s="208"/>
      <c r="HHC26" s="208"/>
      <c r="HHD26" s="208"/>
      <c r="HHE26" s="208"/>
      <c r="HHF26" s="208"/>
      <c r="HHG26" s="208"/>
      <c r="HHH26" s="208"/>
      <c r="HHI26" s="208"/>
      <c r="HHJ26" s="208"/>
      <c r="HHK26" s="208"/>
      <c r="HHL26" s="208"/>
      <c r="HHM26" s="208"/>
      <c r="HHN26" s="208"/>
      <c r="HHO26" s="208"/>
      <c r="HHP26" s="208"/>
      <c r="HHQ26" s="208"/>
      <c r="HHR26" s="208"/>
      <c r="HHS26" s="208"/>
      <c r="HHT26" s="208"/>
      <c r="HHU26" s="208"/>
      <c r="HHV26" s="208"/>
      <c r="HHW26" s="208"/>
      <c r="HHX26" s="208"/>
      <c r="HHY26" s="208"/>
      <c r="HHZ26" s="208"/>
      <c r="HIA26" s="208"/>
      <c r="HIB26" s="208"/>
      <c r="HIC26" s="208"/>
      <c r="HID26" s="208"/>
      <c r="HIE26" s="208"/>
      <c r="HIF26" s="208"/>
      <c r="HIG26" s="208"/>
      <c r="HIH26" s="208"/>
      <c r="HII26" s="208"/>
      <c r="HIJ26" s="208"/>
      <c r="HIK26" s="208"/>
      <c r="HIL26" s="208"/>
      <c r="HIM26" s="208"/>
      <c r="HIN26" s="208"/>
      <c r="HIO26" s="208"/>
      <c r="HIP26" s="208"/>
      <c r="HIQ26" s="208"/>
      <c r="HIR26" s="208"/>
      <c r="HIS26" s="208"/>
      <c r="HIT26" s="208"/>
      <c r="HIU26" s="208"/>
      <c r="HIV26" s="208"/>
      <c r="HIW26" s="208"/>
      <c r="HIX26" s="208"/>
      <c r="HIY26" s="208"/>
      <c r="HIZ26" s="208"/>
      <c r="HJA26" s="208"/>
      <c r="HJB26" s="208"/>
      <c r="HJC26" s="208"/>
      <c r="HJD26" s="208"/>
      <c r="HJE26" s="208"/>
      <c r="HJF26" s="208"/>
      <c r="HJG26" s="208"/>
      <c r="HJH26" s="208"/>
      <c r="HJI26" s="208"/>
      <c r="HJJ26" s="208"/>
      <c r="HJK26" s="208"/>
      <c r="HJL26" s="208"/>
      <c r="HJM26" s="208"/>
      <c r="HJN26" s="208"/>
      <c r="HJO26" s="208"/>
      <c r="HJP26" s="208"/>
      <c r="HJQ26" s="208"/>
      <c r="HJR26" s="208"/>
      <c r="HJS26" s="208"/>
      <c r="HJT26" s="208"/>
      <c r="HJU26" s="208"/>
      <c r="HJV26" s="208"/>
      <c r="HJW26" s="208"/>
      <c r="HJX26" s="208"/>
      <c r="HJY26" s="208"/>
      <c r="HJZ26" s="208"/>
      <c r="HKA26" s="208"/>
      <c r="HKB26" s="208"/>
      <c r="HKC26" s="208"/>
      <c r="HKD26" s="208"/>
      <c r="HKE26" s="208"/>
      <c r="HKF26" s="208"/>
      <c r="HKG26" s="208"/>
      <c r="HKH26" s="208"/>
      <c r="HKI26" s="208"/>
      <c r="HKJ26" s="208"/>
      <c r="HKK26" s="208"/>
      <c r="HKL26" s="208"/>
      <c r="HKM26" s="208"/>
      <c r="HKN26" s="208"/>
      <c r="HKO26" s="208"/>
      <c r="HKP26" s="208"/>
      <c r="HKQ26" s="208"/>
      <c r="HKR26" s="208"/>
      <c r="HKS26" s="208"/>
      <c r="HKT26" s="208"/>
      <c r="HKU26" s="208"/>
      <c r="HKV26" s="208"/>
      <c r="HKW26" s="208"/>
      <c r="HKX26" s="208"/>
      <c r="HKY26" s="208"/>
      <c r="HKZ26" s="208"/>
      <c r="HLA26" s="208"/>
      <c r="HLB26" s="208"/>
      <c r="HLC26" s="208"/>
      <c r="HLD26" s="208"/>
      <c r="HLE26" s="208"/>
      <c r="HLF26" s="208"/>
      <c r="HLG26" s="208"/>
      <c r="HLH26" s="208"/>
      <c r="HLI26" s="208"/>
      <c r="HLJ26" s="208"/>
      <c r="HLK26" s="208"/>
      <c r="HLL26" s="208"/>
      <c r="HLM26" s="208"/>
      <c r="HLN26" s="208"/>
      <c r="HLO26" s="208"/>
      <c r="HLP26" s="208"/>
      <c r="HLQ26" s="208"/>
      <c r="HLR26" s="208"/>
      <c r="HLS26" s="208"/>
      <c r="HLT26" s="208"/>
      <c r="HLU26" s="208"/>
      <c r="HLV26" s="208"/>
      <c r="HLW26" s="208"/>
      <c r="HLX26" s="208"/>
      <c r="HLY26" s="208"/>
      <c r="HLZ26" s="208"/>
      <c r="HMA26" s="208"/>
      <c r="HMB26" s="208"/>
      <c r="HMC26" s="208"/>
      <c r="HMD26" s="208"/>
      <c r="HME26" s="208"/>
      <c r="HMF26" s="208"/>
      <c r="HMG26" s="208"/>
      <c r="HMH26" s="208"/>
      <c r="HMI26" s="208"/>
      <c r="HMJ26" s="208"/>
      <c r="HMK26" s="208"/>
      <c r="HML26" s="208"/>
      <c r="HMM26" s="208"/>
      <c r="HMN26" s="208"/>
      <c r="HMO26" s="208"/>
      <c r="HMP26" s="208"/>
      <c r="HMQ26" s="208"/>
      <c r="HMR26" s="208"/>
      <c r="HMS26" s="208"/>
      <c r="HMT26" s="208"/>
      <c r="HMU26" s="208"/>
      <c r="HMV26" s="208"/>
      <c r="HMW26" s="208"/>
      <c r="HMX26" s="208"/>
      <c r="HMY26" s="208"/>
      <c r="HMZ26" s="208"/>
      <c r="HNA26" s="208"/>
      <c r="HNB26" s="208"/>
      <c r="HNC26" s="208"/>
      <c r="HND26" s="208"/>
      <c r="HNE26" s="208"/>
      <c r="HNF26" s="208"/>
      <c r="HNG26" s="208"/>
      <c r="HNH26" s="208"/>
      <c r="HNI26" s="208"/>
      <c r="HNJ26" s="208"/>
      <c r="HNK26" s="208"/>
      <c r="HNL26" s="208"/>
      <c r="HNM26" s="208"/>
      <c r="HNN26" s="208"/>
      <c r="HNO26" s="208"/>
      <c r="HNP26" s="208"/>
      <c r="HNQ26" s="208"/>
      <c r="HNR26" s="208"/>
      <c r="HNS26" s="208"/>
      <c r="HNT26" s="208"/>
      <c r="HNU26" s="208"/>
      <c r="HNV26" s="208"/>
      <c r="HNW26" s="208"/>
      <c r="HNX26" s="208"/>
      <c r="HNY26" s="208"/>
      <c r="HNZ26" s="208"/>
      <c r="HOA26" s="208"/>
      <c r="HOB26" s="208"/>
      <c r="HOC26" s="208"/>
      <c r="HOD26" s="208"/>
      <c r="HOE26" s="208"/>
      <c r="HOF26" s="208"/>
      <c r="HOG26" s="208"/>
      <c r="HOH26" s="208"/>
      <c r="HOI26" s="208"/>
      <c r="HOJ26" s="208"/>
      <c r="HOK26" s="208"/>
      <c r="HOL26" s="208"/>
      <c r="HOM26" s="208"/>
      <c r="HON26" s="208"/>
      <c r="HOO26" s="208"/>
      <c r="HOP26" s="208"/>
      <c r="HOQ26" s="208"/>
      <c r="HOR26" s="208"/>
      <c r="HOS26" s="208"/>
      <c r="HOT26" s="208"/>
      <c r="HOU26" s="208"/>
      <c r="HOV26" s="208"/>
      <c r="HOW26" s="208"/>
      <c r="HOX26" s="208"/>
      <c r="HOY26" s="208"/>
      <c r="HOZ26" s="208"/>
      <c r="HPA26" s="208"/>
      <c r="HPB26" s="208"/>
      <c r="HPC26" s="208"/>
      <c r="HPD26" s="208"/>
      <c r="HPE26" s="208"/>
      <c r="HPF26" s="208"/>
      <c r="HPG26" s="208"/>
      <c r="HPH26" s="208"/>
      <c r="HPI26" s="208"/>
      <c r="HPJ26" s="208"/>
      <c r="HPK26" s="208"/>
      <c r="HPL26" s="208"/>
      <c r="HPM26" s="208"/>
      <c r="HPN26" s="208"/>
      <c r="HPO26" s="208"/>
      <c r="HPP26" s="208"/>
      <c r="HPQ26" s="208"/>
      <c r="HPR26" s="208"/>
      <c r="HPS26" s="208"/>
      <c r="HPT26" s="208"/>
      <c r="HPU26" s="208"/>
      <c r="HPV26" s="208"/>
      <c r="HPW26" s="208"/>
      <c r="HPX26" s="208"/>
      <c r="HPY26" s="208"/>
      <c r="HPZ26" s="208"/>
      <c r="HQA26" s="208"/>
      <c r="HQB26" s="208"/>
      <c r="HQC26" s="208"/>
      <c r="HQD26" s="208"/>
      <c r="HQE26" s="208"/>
      <c r="HQF26" s="208"/>
      <c r="HQG26" s="208"/>
      <c r="HQH26" s="208"/>
      <c r="HQI26" s="208"/>
      <c r="HQJ26" s="208"/>
      <c r="HQK26" s="208"/>
      <c r="HQL26" s="208"/>
      <c r="HQM26" s="208"/>
      <c r="HQN26" s="208"/>
      <c r="HQO26" s="208"/>
      <c r="HQP26" s="208"/>
      <c r="HQQ26" s="208"/>
      <c r="HQR26" s="208"/>
      <c r="HQS26" s="208"/>
      <c r="HQT26" s="208"/>
      <c r="HQU26" s="208"/>
      <c r="HQV26" s="208"/>
      <c r="HQW26" s="208"/>
      <c r="HQX26" s="208"/>
      <c r="HQY26" s="208"/>
      <c r="HQZ26" s="208"/>
      <c r="HRA26" s="208"/>
      <c r="HRB26" s="208"/>
      <c r="HRC26" s="208"/>
      <c r="HRD26" s="208"/>
      <c r="HRE26" s="208"/>
      <c r="HRF26" s="208"/>
      <c r="HRG26" s="208"/>
      <c r="HRH26" s="208"/>
      <c r="HRI26" s="208"/>
      <c r="HRJ26" s="208"/>
      <c r="HRK26" s="208"/>
      <c r="HRL26" s="208"/>
      <c r="HRM26" s="208"/>
      <c r="HRN26" s="208"/>
      <c r="HRO26" s="208"/>
      <c r="HRP26" s="208"/>
      <c r="HRQ26" s="208"/>
      <c r="HRR26" s="208"/>
      <c r="HRS26" s="208"/>
      <c r="HRT26" s="208"/>
      <c r="HRU26" s="208"/>
      <c r="HRV26" s="208"/>
      <c r="HRW26" s="208"/>
      <c r="HRX26" s="208"/>
      <c r="HRY26" s="208"/>
      <c r="HRZ26" s="208"/>
      <c r="HSA26" s="208"/>
      <c r="HSB26" s="208"/>
      <c r="HSC26" s="208"/>
      <c r="HSD26" s="208"/>
      <c r="HSE26" s="208"/>
      <c r="HSF26" s="208"/>
      <c r="HSG26" s="208"/>
      <c r="HSH26" s="208"/>
      <c r="HSI26" s="208"/>
      <c r="HSJ26" s="208"/>
      <c r="HSK26" s="208"/>
      <c r="HSL26" s="208"/>
      <c r="HSM26" s="208"/>
      <c r="HSN26" s="208"/>
      <c r="HSO26" s="208"/>
      <c r="HSP26" s="208"/>
      <c r="HSQ26" s="208"/>
      <c r="HSR26" s="208"/>
      <c r="HSS26" s="208"/>
      <c r="HST26" s="208"/>
      <c r="HSU26" s="208"/>
      <c r="HSV26" s="208"/>
      <c r="HSW26" s="208"/>
      <c r="HSX26" s="208"/>
      <c r="HSY26" s="208"/>
      <c r="HSZ26" s="208"/>
      <c r="HTA26" s="208"/>
      <c r="HTB26" s="208"/>
      <c r="HTC26" s="208"/>
      <c r="HTD26" s="208"/>
      <c r="HTE26" s="208"/>
      <c r="HTF26" s="208"/>
      <c r="HTG26" s="208"/>
      <c r="HTH26" s="208"/>
      <c r="HTI26" s="208"/>
      <c r="HTJ26" s="208"/>
      <c r="HTK26" s="208"/>
      <c r="HTL26" s="208"/>
      <c r="HTM26" s="208"/>
      <c r="HTN26" s="208"/>
      <c r="HTO26" s="208"/>
      <c r="HTP26" s="208"/>
      <c r="HTQ26" s="208"/>
      <c r="HTR26" s="208"/>
      <c r="HTS26" s="208"/>
      <c r="HTT26" s="208"/>
      <c r="HTU26" s="208"/>
      <c r="HTV26" s="208"/>
      <c r="HTW26" s="208"/>
      <c r="HTX26" s="208"/>
      <c r="HTY26" s="208"/>
      <c r="HTZ26" s="208"/>
      <c r="HUA26" s="208"/>
      <c r="HUB26" s="208"/>
      <c r="HUC26" s="208"/>
      <c r="HUD26" s="208"/>
      <c r="HUE26" s="208"/>
      <c r="HUF26" s="208"/>
      <c r="HUG26" s="208"/>
      <c r="HUH26" s="208"/>
      <c r="HUI26" s="208"/>
      <c r="HUJ26" s="208"/>
      <c r="HUK26" s="208"/>
      <c r="HUL26" s="208"/>
      <c r="HUM26" s="208"/>
      <c r="HUN26" s="208"/>
      <c r="HUO26" s="208"/>
      <c r="HUP26" s="208"/>
      <c r="HUQ26" s="208"/>
      <c r="HUR26" s="208"/>
      <c r="HUS26" s="208"/>
      <c r="HUT26" s="208"/>
      <c r="HUU26" s="208"/>
      <c r="HUV26" s="208"/>
      <c r="HUW26" s="208"/>
      <c r="HUX26" s="208"/>
      <c r="HUY26" s="208"/>
      <c r="HUZ26" s="208"/>
      <c r="HVA26" s="208"/>
      <c r="HVB26" s="208"/>
      <c r="HVC26" s="208"/>
      <c r="HVD26" s="208"/>
      <c r="HVE26" s="208"/>
      <c r="HVF26" s="208"/>
      <c r="HVG26" s="208"/>
      <c r="HVH26" s="208"/>
      <c r="HVI26" s="208"/>
      <c r="HVJ26" s="208"/>
      <c r="HVK26" s="208"/>
      <c r="HVL26" s="208"/>
      <c r="HVM26" s="208"/>
      <c r="HVN26" s="208"/>
      <c r="HVO26" s="208"/>
      <c r="HVP26" s="208"/>
      <c r="HVQ26" s="208"/>
      <c r="HVR26" s="208"/>
      <c r="HVS26" s="208"/>
      <c r="HVT26" s="208"/>
      <c r="HVU26" s="208"/>
      <c r="HVV26" s="208"/>
      <c r="HVW26" s="208"/>
      <c r="HVX26" s="208"/>
      <c r="HVY26" s="208"/>
      <c r="HVZ26" s="208"/>
      <c r="HWA26" s="208"/>
      <c r="HWB26" s="208"/>
      <c r="HWC26" s="208"/>
      <c r="HWD26" s="208"/>
      <c r="HWE26" s="208"/>
      <c r="HWF26" s="208"/>
      <c r="HWG26" s="208"/>
      <c r="HWH26" s="208"/>
      <c r="HWI26" s="208"/>
      <c r="HWJ26" s="208"/>
      <c r="HWK26" s="208"/>
      <c r="HWL26" s="208"/>
      <c r="HWM26" s="208"/>
      <c r="HWN26" s="208"/>
      <c r="HWO26" s="208"/>
      <c r="HWP26" s="208"/>
      <c r="HWQ26" s="208"/>
      <c r="HWR26" s="208"/>
      <c r="HWS26" s="208"/>
      <c r="HWT26" s="208"/>
      <c r="HWU26" s="208"/>
      <c r="HWV26" s="208"/>
      <c r="HWW26" s="208"/>
      <c r="HWX26" s="208"/>
      <c r="HWY26" s="208"/>
      <c r="HWZ26" s="208"/>
      <c r="HXA26" s="208"/>
      <c r="HXB26" s="208"/>
      <c r="HXC26" s="208"/>
      <c r="HXD26" s="208"/>
      <c r="HXE26" s="208"/>
      <c r="HXF26" s="208"/>
      <c r="HXG26" s="208"/>
      <c r="HXH26" s="208"/>
      <c r="HXI26" s="208"/>
      <c r="HXJ26" s="208"/>
      <c r="HXK26" s="208"/>
      <c r="HXL26" s="208"/>
      <c r="HXM26" s="208"/>
      <c r="HXN26" s="208"/>
      <c r="HXO26" s="208"/>
      <c r="HXP26" s="208"/>
      <c r="HXQ26" s="208"/>
      <c r="HXR26" s="208"/>
      <c r="HXS26" s="208"/>
      <c r="HXT26" s="208"/>
      <c r="HXU26" s="208"/>
      <c r="HXV26" s="208"/>
      <c r="HXW26" s="208"/>
      <c r="HXX26" s="208"/>
      <c r="HXY26" s="208"/>
      <c r="HXZ26" s="208"/>
      <c r="HYA26" s="208"/>
      <c r="HYB26" s="208"/>
      <c r="HYC26" s="208"/>
      <c r="HYD26" s="208"/>
      <c r="HYE26" s="208"/>
      <c r="HYF26" s="208"/>
      <c r="HYG26" s="208"/>
      <c r="HYH26" s="208"/>
      <c r="HYI26" s="208"/>
      <c r="HYJ26" s="208"/>
      <c r="HYK26" s="208"/>
      <c r="HYL26" s="208"/>
      <c r="HYM26" s="208"/>
      <c r="HYN26" s="208"/>
      <c r="HYO26" s="208"/>
      <c r="HYP26" s="208"/>
      <c r="HYQ26" s="208"/>
      <c r="HYR26" s="208"/>
      <c r="HYS26" s="208"/>
      <c r="HYT26" s="208"/>
      <c r="HYU26" s="208"/>
      <c r="HYV26" s="208"/>
      <c r="HYW26" s="208"/>
      <c r="HYX26" s="208"/>
      <c r="HYY26" s="208"/>
      <c r="HYZ26" s="208"/>
      <c r="HZA26" s="208"/>
      <c r="HZB26" s="208"/>
      <c r="HZC26" s="208"/>
      <c r="HZD26" s="208"/>
      <c r="HZE26" s="208"/>
      <c r="HZF26" s="208"/>
      <c r="HZG26" s="208"/>
      <c r="HZH26" s="208"/>
      <c r="HZI26" s="208"/>
      <c r="HZJ26" s="208"/>
      <c r="HZK26" s="208"/>
      <c r="HZL26" s="208"/>
      <c r="HZM26" s="208"/>
      <c r="HZN26" s="208"/>
      <c r="HZO26" s="208"/>
      <c r="HZP26" s="208"/>
      <c r="HZQ26" s="208"/>
      <c r="HZR26" s="208"/>
      <c r="HZS26" s="208"/>
      <c r="HZT26" s="208"/>
      <c r="HZU26" s="208"/>
      <c r="HZV26" s="208"/>
      <c r="HZW26" s="208"/>
      <c r="HZX26" s="208"/>
      <c r="HZY26" s="208"/>
      <c r="HZZ26" s="208"/>
      <c r="IAA26" s="208"/>
      <c r="IAB26" s="208"/>
      <c r="IAC26" s="208"/>
      <c r="IAD26" s="208"/>
      <c r="IAE26" s="208"/>
      <c r="IAF26" s="208"/>
      <c r="IAG26" s="208"/>
      <c r="IAH26" s="208"/>
      <c r="IAI26" s="208"/>
      <c r="IAJ26" s="208"/>
      <c r="IAK26" s="208"/>
      <c r="IAL26" s="208"/>
      <c r="IAM26" s="208"/>
      <c r="IAN26" s="208"/>
      <c r="IAO26" s="208"/>
      <c r="IAP26" s="208"/>
      <c r="IAQ26" s="208"/>
      <c r="IAR26" s="208"/>
      <c r="IAS26" s="208"/>
      <c r="IAT26" s="208"/>
      <c r="IAU26" s="208"/>
      <c r="IAV26" s="208"/>
      <c r="IAW26" s="208"/>
      <c r="IAX26" s="208"/>
      <c r="IAY26" s="208"/>
      <c r="IAZ26" s="208"/>
      <c r="IBA26" s="208"/>
      <c r="IBB26" s="208"/>
      <c r="IBC26" s="208"/>
      <c r="IBD26" s="208"/>
      <c r="IBE26" s="208"/>
      <c r="IBF26" s="208"/>
      <c r="IBG26" s="208"/>
      <c r="IBH26" s="208"/>
      <c r="IBI26" s="208"/>
      <c r="IBJ26" s="208"/>
      <c r="IBK26" s="208"/>
      <c r="IBL26" s="208"/>
      <c r="IBM26" s="208"/>
      <c r="IBN26" s="208"/>
      <c r="IBO26" s="208"/>
      <c r="IBP26" s="208"/>
      <c r="IBQ26" s="208"/>
      <c r="IBR26" s="208"/>
      <c r="IBS26" s="208"/>
      <c r="IBT26" s="208"/>
      <c r="IBU26" s="208"/>
      <c r="IBV26" s="208"/>
      <c r="IBW26" s="208"/>
      <c r="IBX26" s="208"/>
      <c r="IBY26" s="208"/>
      <c r="IBZ26" s="208"/>
      <c r="ICA26" s="208"/>
      <c r="ICB26" s="208"/>
      <c r="ICC26" s="208"/>
      <c r="ICD26" s="208"/>
      <c r="ICE26" s="208"/>
      <c r="ICF26" s="208"/>
      <c r="ICG26" s="208"/>
      <c r="ICH26" s="208"/>
      <c r="ICI26" s="208"/>
      <c r="ICJ26" s="208"/>
      <c r="ICK26" s="208"/>
      <c r="ICL26" s="208"/>
      <c r="ICM26" s="208"/>
      <c r="ICN26" s="208"/>
      <c r="ICO26" s="208"/>
      <c r="ICP26" s="208"/>
      <c r="ICQ26" s="208"/>
      <c r="ICR26" s="208"/>
      <c r="ICS26" s="208"/>
      <c r="ICT26" s="208"/>
      <c r="ICU26" s="208"/>
      <c r="ICV26" s="208"/>
      <c r="ICW26" s="208"/>
      <c r="ICX26" s="208"/>
      <c r="ICY26" s="208"/>
      <c r="ICZ26" s="208"/>
      <c r="IDA26" s="208"/>
      <c r="IDB26" s="208"/>
      <c r="IDC26" s="208"/>
      <c r="IDD26" s="208"/>
      <c r="IDE26" s="208"/>
      <c r="IDF26" s="208"/>
      <c r="IDG26" s="208"/>
      <c r="IDH26" s="208"/>
      <c r="IDI26" s="208"/>
      <c r="IDJ26" s="208"/>
      <c r="IDK26" s="208"/>
      <c r="IDL26" s="208"/>
      <c r="IDM26" s="208"/>
      <c r="IDN26" s="208"/>
      <c r="IDO26" s="208"/>
      <c r="IDP26" s="208"/>
      <c r="IDQ26" s="208"/>
      <c r="IDR26" s="208"/>
      <c r="IDS26" s="208"/>
      <c r="IDT26" s="208"/>
      <c r="IDU26" s="208"/>
      <c r="IDV26" s="208"/>
      <c r="IDW26" s="208"/>
      <c r="IDX26" s="208"/>
      <c r="IDY26" s="208"/>
      <c r="IDZ26" s="208"/>
      <c r="IEA26" s="208"/>
      <c r="IEB26" s="208"/>
      <c r="IEC26" s="208"/>
      <c r="IED26" s="208"/>
      <c r="IEE26" s="208"/>
      <c r="IEF26" s="208"/>
      <c r="IEG26" s="208"/>
      <c r="IEH26" s="208"/>
      <c r="IEI26" s="208"/>
      <c r="IEJ26" s="208"/>
      <c r="IEK26" s="208"/>
      <c r="IEL26" s="208"/>
      <c r="IEM26" s="208"/>
      <c r="IEN26" s="208"/>
      <c r="IEO26" s="208"/>
      <c r="IEP26" s="208"/>
      <c r="IEQ26" s="208"/>
      <c r="IER26" s="208"/>
      <c r="IES26" s="208"/>
      <c r="IET26" s="208"/>
      <c r="IEU26" s="208"/>
      <c r="IEV26" s="208"/>
      <c r="IEW26" s="208"/>
      <c r="IEX26" s="208"/>
      <c r="IEY26" s="208"/>
      <c r="IEZ26" s="208"/>
      <c r="IFA26" s="208"/>
      <c r="IFB26" s="208"/>
      <c r="IFC26" s="208"/>
      <c r="IFD26" s="208"/>
      <c r="IFE26" s="208"/>
      <c r="IFF26" s="208"/>
      <c r="IFG26" s="208"/>
      <c r="IFH26" s="208"/>
      <c r="IFI26" s="208"/>
      <c r="IFJ26" s="208"/>
      <c r="IFK26" s="208"/>
      <c r="IFL26" s="208"/>
      <c r="IFM26" s="208"/>
      <c r="IFN26" s="208"/>
      <c r="IFO26" s="208"/>
      <c r="IFP26" s="208"/>
      <c r="IFQ26" s="208"/>
      <c r="IFR26" s="208"/>
      <c r="IFS26" s="208"/>
      <c r="IFT26" s="208"/>
      <c r="IFU26" s="208"/>
      <c r="IFV26" s="208"/>
      <c r="IFW26" s="208"/>
      <c r="IFX26" s="208"/>
      <c r="IFY26" s="208"/>
      <c r="IFZ26" s="208"/>
      <c r="IGA26" s="208"/>
      <c r="IGB26" s="208"/>
      <c r="IGC26" s="208"/>
      <c r="IGD26" s="208"/>
      <c r="IGE26" s="208"/>
      <c r="IGF26" s="208"/>
      <c r="IGG26" s="208"/>
      <c r="IGH26" s="208"/>
      <c r="IGI26" s="208"/>
      <c r="IGJ26" s="208"/>
      <c r="IGK26" s="208"/>
      <c r="IGL26" s="208"/>
      <c r="IGM26" s="208"/>
      <c r="IGN26" s="208"/>
      <c r="IGO26" s="208"/>
      <c r="IGP26" s="208"/>
      <c r="IGQ26" s="208"/>
      <c r="IGR26" s="208"/>
      <c r="IGS26" s="208"/>
      <c r="IGT26" s="208"/>
      <c r="IGU26" s="208"/>
      <c r="IGV26" s="208"/>
      <c r="IGW26" s="208"/>
      <c r="IGX26" s="208"/>
      <c r="IGY26" s="208"/>
      <c r="IGZ26" s="208"/>
      <c r="IHA26" s="208"/>
      <c r="IHB26" s="208"/>
      <c r="IHC26" s="208"/>
      <c r="IHD26" s="208"/>
      <c r="IHE26" s="208"/>
      <c r="IHF26" s="208"/>
      <c r="IHG26" s="208"/>
      <c r="IHH26" s="208"/>
      <c r="IHI26" s="208"/>
      <c r="IHJ26" s="208"/>
      <c r="IHK26" s="208"/>
      <c r="IHL26" s="208"/>
      <c r="IHM26" s="208"/>
      <c r="IHN26" s="208"/>
      <c r="IHO26" s="208"/>
      <c r="IHP26" s="208"/>
      <c r="IHQ26" s="208"/>
      <c r="IHR26" s="208"/>
      <c r="IHS26" s="208"/>
      <c r="IHT26" s="208"/>
      <c r="IHU26" s="208"/>
      <c r="IHV26" s="208"/>
      <c r="IHW26" s="208"/>
      <c r="IHX26" s="208"/>
      <c r="IHY26" s="208"/>
      <c r="IHZ26" s="208"/>
      <c r="IIA26" s="208"/>
      <c r="IIB26" s="208"/>
      <c r="IIC26" s="208"/>
      <c r="IID26" s="208"/>
      <c r="IIE26" s="208"/>
      <c r="IIF26" s="208"/>
      <c r="IIG26" s="208"/>
      <c r="IIH26" s="208"/>
      <c r="III26" s="208"/>
      <c r="IIJ26" s="208"/>
      <c r="IIK26" s="208"/>
      <c r="IIL26" s="208"/>
      <c r="IIM26" s="208"/>
      <c r="IIN26" s="208"/>
      <c r="IIO26" s="208"/>
      <c r="IIP26" s="208"/>
      <c r="IIQ26" s="208"/>
      <c r="IIR26" s="208"/>
      <c r="IIS26" s="208"/>
      <c r="IIT26" s="208"/>
      <c r="IIU26" s="208"/>
      <c r="IIV26" s="208"/>
      <c r="IIW26" s="208"/>
      <c r="IIX26" s="208"/>
      <c r="IIY26" s="208"/>
      <c r="IIZ26" s="208"/>
      <c r="IJA26" s="208"/>
      <c r="IJB26" s="208"/>
      <c r="IJC26" s="208"/>
      <c r="IJD26" s="208"/>
      <c r="IJE26" s="208"/>
      <c r="IJF26" s="208"/>
      <c r="IJG26" s="208"/>
      <c r="IJH26" s="208"/>
      <c r="IJI26" s="208"/>
      <c r="IJJ26" s="208"/>
      <c r="IJK26" s="208"/>
      <c r="IJL26" s="208"/>
      <c r="IJM26" s="208"/>
      <c r="IJN26" s="208"/>
      <c r="IJO26" s="208"/>
      <c r="IJP26" s="208"/>
      <c r="IJQ26" s="208"/>
      <c r="IJR26" s="208"/>
      <c r="IJS26" s="208"/>
      <c r="IJT26" s="208"/>
      <c r="IJU26" s="208"/>
      <c r="IJV26" s="208"/>
      <c r="IJW26" s="208"/>
      <c r="IJX26" s="208"/>
      <c r="IJY26" s="208"/>
      <c r="IJZ26" s="208"/>
      <c r="IKA26" s="208"/>
      <c r="IKB26" s="208"/>
      <c r="IKC26" s="208"/>
      <c r="IKD26" s="208"/>
      <c r="IKE26" s="208"/>
      <c r="IKF26" s="208"/>
      <c r="IKG26" s="208"/>
      <c r="IKH26" s="208"/>
      <c r="IKI26" s="208"/>
      <c r="IKJ26" s="208"/>
      <c r="IKK26" s="208"/>
      <c r="IKL26" s="208"/>
      <c r="IKM26" s="208"/>
      <c r="IKN26" s="208"/>
      <c r="IKO26" s="208"/>
      <c r="IKP26" s="208"/>
      <c r="IKQ26" s="208"/>
      <c r="IKR26" s="208"/>
      <c r="IKS26" s="208"/>
      <c r="IKT26" s="208"/>
      <c r="IKU26" s="208"/>
      <c r="IKV26" s="208"/>
      <c r="IKW26" s="208"/>
      <c r="IKX26" s="208"/>
      <c r="IKY26" s="208"/>
      <c r="IKZ26" s="208"/>
      <c r="ILA26" s="208"/>
      <c r="ILB26" s="208"/>
      <c r="ILC26" s="208"/>
      <c r="ILD26" s="208"/>
      <c r="ILE26" s="208"/>
      <c r="ILF26" s="208"/>
      <c r="ILG26" s="208"/>
      <c r="ILH26" s="208"/>
      <c r="ILI26" s="208"/>
      <c r="ILJ26" s="208"/>
      <c r="ILK26" s="208"/>
      <c r="ILL26" s="208"/>
      <c r="ILM26" s="208"/>
      <c r="ILN26" s="208"/>
      <c r="ILO26" s="208"/>
      <c r="ILP26" s="208"/>
      <c r="ILQ26" s="208"/>
      <c r="ILR26" s="208"/>
      <c r="ILS26" s="208"/>
      <c r="ILT26" s="208"/>
      <c r="ILU26" s="208"/>
      <c r="ILV26" s="208"/>
      <c r="ILW26" s="208"/>
      <c r="ILX26" s="208"/>
      <c r="ILY26" s="208"/>
      <c r="ILZ26" s="208"/>
      <c r="IMA26" s="208"/>
      <c r="IMB26" s="208"/>
      <c r="IMC26" s="208"/>
      <c r="IMD26" s="208"/>
      <c r="IME26" s="208"/>
      <c r="IMF26" s="208"/>
      <c r="IMG26" s="208"/>
      <c r="IMH26" s="208"/>
      <c r="IMI26" s="208"/>
      <c r="IMJ26" s="208"/>
      <c r="IMK26" s="208"/>
      <c r="IML26" s="208"/>
      <c r="IMM26" s="208"/>
      <c r="IMN26" s="208"/>
      <c r="IMO26" s="208"/>
      <c r="IMP26" s="208"/>
      <c r="IMQ26" s="208"/>
      <c r="IMR26" s="208"/>
      <c r="IMS26" s="208"/>
      <c r="IMT26" s="208"/>
      <c r="IMU26" s="208"/>
      <c r="IMV26" s="208"/>
      <c r="IMW26" s="208"/>
      <c r="IMX26" s="208"/>
      <c r="IMY26" s="208"/>
      <c r="IMZ26" s="208"/>
      <c r="INA26" s="208"/>
      <c r="INB26" s="208"/>
      <c r="INC26" s="208"/>
      <c r="IND26" s="208"/>
      <c r="INE26" s="208"/>
      <c r="INF26" s="208"/>
      <c r="ING26" s="208"/>
      <c r="INH26" s="208"/>
      <c r="INI26" s="208"/>
      <c r="INJ26" s="208"/>
      <c r="INK26" s="208"/>
      <c r="INL26" s="208"/>
      <c r="INM26" s="208"/>
      <c r="INN26" s="208"/>
      <c r="INO26" s="208"/>
      <c r="INP26" s="208"/>
      <c r="INQ26" s="208"/>
      <c r="INR26" s="208"/>
      <c r="INS26" s="208"/>
      <c r="INT26" s="208"/>
      <c r="INU26" s="208"/>
      <c r="INV26" s="208"/>
      <c r="INW26" s="208"/>
      <c r="INX26" s="208"/>
      <c r="INY26" s="208"/>
      <c r="INZ26" s="208"/>
      <c r="IOA26" s="208"/>
      <c r="IOB26" s="208"/>
      <c r="IOC26" s="208"/>
      <c r="IOD26" s="208"/>
      <c r="IOE26" s="208"/>
      <c r="IOF26" s="208"/>
      <c r="IOG26" s="208"/>
      <c r="IOH26" s="208"/>
      <c r="IOI26" s="208"/>
      <c r="IOJ26" s="208"/>
      <c r="IOK26" s="208"/>
      <c r="IOL26" s="208"/>
      <c r="IOM26" s="208"/>
      <c r="ION26" s="208"/>
      <c r="IOO26" s="208"/>
      <c r="IOP26" s="208"/>
      <c r="IOQ26" s="208"/>
      <c r="IOR26" s="208"/>
      <c r="IOS26" s="208"/>
      <c r="IOT26" s="208"/>
      <c r="IOU26" s="208"/>
      <c r="IOV26" s="208"/>
      <c r="IOW26" s="208"/>
      <c r="IOX26" s="208"/>
      <c r="IOY26" s="208"/>
      <c r="IOZ26" s="208"/>
      <c r="IPA26" s="208"/>
      <c r="IPB26" s="208"/>
      <c r="IPC26" s="208"/>
      <c r="IPD26" s="208"/>
      <c r="IPE26" s="208"/>
      <c r="IPF26" s="208"/>
      <c r="IPG26" s="208"/>
      <c r="IPH26" s="208"/>
      <c r="IPI26" s="208"/>
      <c r="IPJ26" s="208"/>
      <c r="IPK26" s="208"/>
      <c r="IPL26" s="208"/>
      <c r="IPM26" s="208"/>
      <c r="IPN26" s="208"/>
      <c r="IPO26" s="208"/>
      <c r="IPP26" s="208"/>
      <c r="IPQ26" s="208"/>
      <c r="IPR26" s="208"/>
      <c r="IPS26" s="208"/>
      <c r="IPT26" s="208"/>
      <c r="IPU26" s="208"/>
      <c r="IPV26" s="208"/>
      <c r="IPW26" s="208"/>
      <c r="IPX26" s="208"/>
      <c r="IPY26" s="208"/>
      <c r="IPZ26" s="208"/>
      <c r="IQA26" s="208"/>
      <c r="IQB26" s="208"/>
      <c r="IQC26" s="208"/>
      <c r="IQD26" s="208"/>
      <c r="IQE26" s="208"/>
      <c r="IQF26" s="208"/>
      <c r="IQG26" s="208"/>
      <c r="IQH26" s="208"/>
      <c r="IQI26" s="208"/>
      <c r="IQJ26" s="208"/>
      <c r="IQK26" s="208"/>
      <c r="IQL26" s="208"/>
      <c r="IQM26" s="208"/>
      <c r="IQN26" s="208"/>
      <c r="IQO26" s="208"/>
      <c r="IQP26" s="208"/>
      <c r="IQQ26" s="208"/>
      <c r="IQR26" s="208"/>
      <c r="IQS26" s="208"/>
      <c r="IQT26" s="208"/>
      <c r="IQU26" s="208"/>
      <c r="IQV26" s="208"/>
      <c r="IQW26" s="208"/>
      <c r="IQX26" s="208"/>
      <c r="IQY26" s="208"/>
      <c r="IQZ26" s="208"/>
      <c r="IRA26" s="208"/>
      <c r="IRB26" s="208"/>
      <c r="IRC26" s="208"/>
      <c r="IRD26" s="208"/>
      <c r="IRE26" s="208"/>
      <c r="IRF26" s="208"/>
      <c r="IRG26" s="208"/>
      <c r="IRH26" s="208"/>
      <c r="IRI26" s="208"/>
      <c r="IRJ26" s="208"/>
      <c r="IRK26" s="208"/>
      <c r="IRL26" s="208"/>
      <c r="IRM26" s="208"/>
      <c r="IRN26" s="208"/>
      <c r="IRO26" s="208"/>
      <c r="IRP26" s="208"/>
      <c r="IRQ26" s="208"/>
      <c r="IRR26" s="208"/>
      <c r="IRS26" s="208"/>
      <c r="IRT26" s="208"/>
      <c r="IRU26" s="208"/>
      <c r="IRV26" s="208"/>
      <c r="IRW26" s="208"/>
      <c r="IRX26" s="208"/>
      <c r="IRY26" s="208"/>
      <c r="IRZ26" s="208"/>
      <c r="ISA26" s="208"/>
      <c r="ISB26" s="208"/>
      <c r="ISC26" s="208"/>
      <c r="ISD26" s="208"/>
      <c r="ISE26" s="208"/>
      <c r="ISF26" s="208"/>
      <c r="ISG26" s="208"/>
      <c r="ISH26" s="208"/>
      <c r="ISI26" s="208"/>
      <c r="ISJ26" s="208"/>
      <c r="ISK26" s="208"/>
      <c r="ISL26" s="208"/>
      <c r="ISM26" s="208"/>
      <c r="ISN26" s="208"/>
      <c r="ISO26" s="208"/>
      <c r="ISP26" s="208"/>
      <c r="ISQ26" s="208"/>
      <c r="ISR26" s="208"/>
      <c r="ISS26" s="208"/>
      <c r="IST26" s="208"/>
      <c r="ISU26" s="208"/>
      <c r="ISV26" s="208"/>
      <c r="ISW26" s="208"/>
      <c r="ISX26" s="208"/>
      <c r="ISY26" s="208"/>
      <c r="ISZ26" s="208"/>
      <c r="ITA26" s="208"/>
      <c r="ITB26" s="208"/>
      <c r="ITC26" s="208"/>
      <c r="ITD26" s="208"/>
      <c r="ITE26" s="208"/>
      <c r="ITF26" s="208"/>
      <c r="ITG26" s="208"/>
      <c r="ITH26" s="208"/>
      <c r="ITI26" s="208"/>
      <c r="ITJ26" s="208"/>
      <c r="ITK26" s="208"/>
      <c r="ITL26" s="208"/>
      <c r="ITM26" s="208"/>
      <c r="ITN26" s="208"/>
      <c r="ITO26" s="208"/>
      <c r="ITP26" s="208"/>
      <c r="ITQ26" s="208"/>
      <c r="ITR26" s="208"/>
      <c r="ITS26" s="208"/>
      <c r="ITT26" s="208"/>
      <c r="ITU26" s="208"/>
      <c r="ITV26" s="208"/>
      <c r="ITW26" s="208"/>
      <c r="ITX26" s="208"/>
      <c r="ITY26" s="208"/>
      <c r="ITZ26" s="208"/>
      <c r="IUA26" s="208"/>
      <c r="IUB26" s="208"/>
      <c r="IUC26" s="208"/>
      <c r="IUD26" s="208"/>
      <c r="IUE26" s="208"/>
      <c r="IUF26" s="208"/>
      <c r="IUG26" s="208"/>
      <c r="IUH26" s="208"/>
      <c r="IUI26" s="208"/>
      <c r="IUJ26" s="208"/>
      <c r="IUK26" s="208"/>
      <c r="IUL26" s="208"/>
      <c r="IUM26" s="208"/>
      <c r="IUN26" s="208"/>
      <c r="IUO26" s="208"/>
      <c r="IUP26" s="208"/>
      <c r="IUQ26" s="208"/>
      <c r="IUR26" s="208"/>
      <c r="IUS26" s="208"/>
      <c r="IUT26" s="208"/>
      <c r="IUU26" s="208"/>
      <c r="IUV26" s="208"/>
      <c r="IUW26" s="208"/>
      <c r="IUX26" s="208"/>
      <c r="IUY26" s="208"/>
      <c r="IUZ26" s="208"/>
      <c r="IVA26" s="208"/>
      <c r="IVB26" s="208"/>
      <c r="IVC26" s="208"/>
      <c r="IVD26" s="208"/>
      <c r="IVE26" s="208"/>
      <c r="IVF26" s="208"/>
      <c r="IVG26" s="208"/>
      <c r="IVH26" s="208"/>
      <c r="IVI26" s="208"/>
      <c r="IVJ26" s="208"/>
      <c r="IVK26" s="208"/>
      <c r="IVL26" s="208"/>
      <c r="IVM26" s="208"/>
      <c r="IVN26" s="208"/>
      <c r="IVO26" s="208"/>
      <c r="IVP26" s="208"/>
      <c r="IVQ26" s="208"/>
      <c r="IVR26" s="208"/>
      <c r="IVS26" s="208"/>
      <c r="IVT26" s="208"/>
      <c r="IVU26" s="208"/>
      <c r="IVV26" s="208"/>
      <c r="IVW26" s="208"/>
      <c r="IVX26" s="208"/>
      <c r="IVY26" s="208"/>
      <c r="IVZ26" s="208"/>
      <c r="IWA26" s="208"/>
      <c r="IWB26" s="208"/>
      <c r="IWC26" s="208"/>
      <c r="IWD26" s="208"/>
      <c r="IWE26" s="208"/>
      <c r="IWF26" s="208"/>
      <c r="IWG26" s="208"/>
      <c r="IWH26" s="208"/>
      <c r="IWI26" s="208"/>
      <c r="IWJ26" s="208"/>
      <c r="IWK26" s="208"/>
      <c r="IWL26" s="208"/>
      <c r="IWM26" s="208"/>
      <c r="IWN26" s="208"/>
      <c r="IWO26" s="208"/>
      <c r="IWP26" s="208"/>
      <c r="IWQ26" s="208"/>
      <c r="IWR26" s="208"/>
      <c r="IWS26" s="208"/>
      <c r="IWT26" s="208"/>
      <c r="IWU26" s="208"/>
      <c r="IWV26" s="208"/>
      <c r="IWW26" s="208"/>
      <c r="IWX26" s="208"/>
      <c r="IWY26" s="208"/>
      <c r="IWZ26" s="208"/>
      <c r="IXA26" s="208"/>
      <c r="IXB26" s="208"/>
      <c r="IXC26" s="208"/>
      <c r="IXD26" s="208"/>
      <c r="IXE26" s="208"/>
      <c r="IXF26" s="208"/>
      <c r="IXG26" s="208"/>
      <c r="IXH26" s="208"/>
      <c r="IXI26" s="208"/>
      <c r="IXJ26" s="208"/>
      <c r="IXK26" s="208"/>
      <c r="IXL26" s="208"/>
      <c r="IXM26" s="208"/>
      <c r="IXN26" s="208"/>
      <c r="IXO26" s="208"/>
      <c r="IXP26" s="208"/>
      <c r="IXQ26" s="208"/>
      <c r="IXR26" s="208"/>
      <c r="IXS26" s="208"/>
      <c r="IXT26" s="208"/>
      <c r="IXU26" s="208"/>
      <c r="IXV26" s="208"/>
      <c r="IXW26" s="208"/>
      <c r="IXX26" s="208"/>
      <c r="IXY26" s="208"/>
      <c r="IXZ26" s="208"/>
      <c r="IYA26" s="208"/>
      <c r="IYB26" s="208"/>
      <c r="IYC26" s="208"/>
      <c r="IYD26" s="208"/>
      <c r="IYE26" s="208"/>
      <c r="IYF26" s="208"/>
      <c r="IYG26" s="208"/>
      <c r="IYH26" s="208"/>
      <c r="IYI26" s="208"/>
      <c r="IYJ26" s="208"/>
      <c r="IYK26" s="208"/>
      <c r="IYL26" s="208"/>
      <c r="IYM26" s="208"/>
      <c r="IYN26" s="208"/>
      <c r="IYO26" s="208"/>
      <c r="IYP26" s="208"/>
      <c r="IYQ26" s="208"/>
      <c r="IYR26" s="208"/>
      <c r="IYS26" s="208"/>
      <c r="IYT26" s="208"/>
      <c r="IYU26" s="208"/>
      <c r="IYV26" s="208"/>
      <c r="IYW26" s="208"/>
      <c r="IYX26" s="208"/>
      <c r="IYY26" s="208"/>
      <c r="IYZ26" s="208"/>
      <c r="IZA26" s="208"/>
      <c r="IZB26" s="208"/>
      <c r="IZC26" s="208"/>
      <c r="IZD26" s="208"/>
      <c r="IZE26" s="208"/>
      <c r="IZF26" s="208"/>
      <c r="IZG26" s="208"/>
      <c r="IZH26" s="208"/>
      <c r="IZI26" s="208"/>
      <c r="IZJ26" s="208"/>
      <c r="IZK26" s="208"/>
      <c r="IZL26" s="208"/>
      <c r="IZM26" s="208"/>
      <c r="IZN26" s="208"/>
      <c r="IZO26" s="208"/>
      <c r="IZP26" s="208"/>
      <c r="IZQ26" s="208"/>
      <c r="IZR26" s="208"/>
      <c r="IZS26" s="208"/>
      <c r="IZT26" s="208"/>
      <c r="IZU26" s="208"/>
      <c r="IZV26" s="208"/>
      <c r="IZW26" s="208"/>
      <c r="IZX26" s="208"/>
      <c r="IZY26" s="208"/>
      <c r="IZZ26" s="208"/>
      <c r="JAA26" s="208"/>
      <c r="JAB26" s="208"/>
      <c r="JAC26" s="208"/>
      <c r="JAD26" s="208"/>
      <c r="JAE26" s="208"/>
      <c r="JAF26" s="208"/>
      <c r="JAG26" s="208"/>
      <c r="JAH26" s="208"/>
      <c r="JAI26" s="208"/>
      <c r="JAJ26" s="208"/>
      <c r="JAK26" s="208"/>
      <c r="JAL26" s="208"/>
      <c r="JAM26" s="208"/>
      <c r="JAN26" s="208"/>
      <c r="JAO26" s="208"/>
      <c r="JAP26" s="208"/>
      <c r="JAQ26" s="208"/>
      <c r="JAR26" s="208"/>
      <c r="JAS26" s="208"/>
      <c r="JAT26" s="208"/>
      <c r="JAU26" s="208"/>
      <c r="JAV26" s="208"/>
      <c r="JAW26" s="208"/>
      <c r="JAX26" s="208"/>
      <c r="JAY26" s="208"/>
      <c r="JAZ26" s="208"/>
      <c r="JBA26" s="208"/>
      <c r="JBB26" s="208"/>
      <c r="JBC26" s="208"/>
      <c r="JBD26" s="208"/>
      <c r="JBE26" s="208"/>
      <c r="JBF26" s="208"/>
      <c r="JBG26" s="208"/>
      <c r="JBH26" s="208"/>
      <c r="JBI26" s="208"/>
      <c r="JBJ26" s="208"/>
      <c r="JBK26" s="208"/>
      <c r="JBL26" s="208"/>
      <c r="JBM26" s="208"/>
      <c r="JBN26" s="208"/>
      <c r="JBO26" s="208"/>
      <c r="JBP26" s="208"/>
      <c r="JBQ26" s="208"/>
      <c r="JBR26" s="208"/>
      <c r="JBS26" s="208"/>
      <c r="JBT26" s="208"/>
      <c r="JBU26" s="208"/>
      <c r="JBV26" s="208"/>
      <c r="JBW26" s="208"/>
      <c r="JBX26" s="208"/>
      <c r="JBY26" s="208"/>
      <c r="JBZ26" s="208"/>
      <c r="JCA26" s="208"/>
      <c r="JCB26" s="208"/>
      <c r="JCC26" s="208"/>
      <c r="JCD26" s="208"/>
      <c r="JCE26" s="208"/>
      <c r="JCF26" s="208"/>
      <c r="JCG26" s="208"/>
      <c r="JCH26" s="208"/>
      <c r="JCI26" s="208"/>
      <c r="JCJ26" s="208"/>
      <c r="JCK26" s="208"/>
      <c r="JCL26" s="208"/>
      <c r="JCM26" s="208"/>
      <c r="JCN26" s="208"/>
      <c r="JCO26" s="208"/>
      <c r="JCP26" s="208"/>
      <c r="JCQ26" s="208"/>
      <c r="JCR26" s="208"/>
      <c r="JCS26" s="208"/>
      <c r="JCT26" s="208"/>
      <c r="JCU26" s="208"/>
      <c r="JCV26" s="208"/>
      <c r="JCW26" s="208"/>
      <c r="JCX26" s="208"/>
      <c r="JCY26" s="208"/>
      <c r="JCZ26" s="208"/>
      <c r="JDA26" s="208"/>
      <c r="JDB26" s="208"/>
      <c r="JDC26" s="208"/>
      <c r="JDD26" s="208"/>
      <c r="JDE26" s="208"/>
      <c r="JDF26" s="208"/>
      <c r="JDG26" s="208"/>
      <c r="JDH26" s="208"/>
      <c r="JDI26" s="208"/>
      <c r="JDJ26" s="208"/>
      <c r="JDK26" s="208"/>
      <c r="JDL26" s="208"/>
      <c r="JDM26" s="208"/>
      <c r="JDN26" s="208"/>
      <c r="JDO26" s="208"/>
      <c r="JDP26" s="208"/>
      <c r="JDQ26" s="208"/>
      <c r="JDR26" s="208"/>
      <c r="JDS26" s="208"/>
      <c r="JDT26" s="208"/>
      <c r="JDU26" s="208"/>
      <c r="JDV26" s="208"/>
      <c r="JDW26" s="208"/>
      <c r="JDX26" s="208"/>
      <c r="JDY26" s="208"/>
      <c r="JDZ26" s="208"/>
      <c r="JEA26" s="208"/>
      <c r="JEB26" s="208"/>
      <c r="JEC26" s="208"/>
      <c r="JED26" s="208"/>
      <c r="JEE26" s="208"/>
      <c r="JEF26" s="208"/>
      <c r="JEG26" s="208"/>
      <c r="JEH26" s="208"/>
      <c r="JEI26" s="208"/>
      <c r="JEJ26" s="208"/>
      <c r="JEK26" s="208"/>
      <c r="JEL26" s="208"/>
      <c r="JEM26" s="208"/>
      <c r="JEN26" s="208"/>
      <c r="JEO26" s="208"/>
      <c r="JEP26" s="208"/>
      <c r="JEQ26" s="208"/>
      <c r="JER26" s="208"/>
      <c r="JES26" s="208"/>
      <c r="JET26" s="208"/>
      <c r="JEU26" s="208"/>
      <c r="JEV26" s="208"/>
      <c r="JEW26" s="208"/>
      <c r="JEX26" s="208"/>
      <c r="JEY26" s="208"/>
      <c r="JEZ26" s="208"/>
      <c r="JFA26" s="208"/>
      <c r="JFB26" s="208"/>
      <c r="JFC26" s="208"/>
      <c r="JFD26" s="208"/>
      <c r="JFE26" s="208"/>
      <c r="JFF26" s="208"/>
      <c r="JFG26" s="208"/>
      <c r="JFH26" s="208"/>
      <c r="JFI26" s="208"/>
      <c r="JFJ26" s="208"/>
      <c r="JFK26" s="208"/>
      <c r="JFL26" s="208"/>
      <c r="JFM26" s="208"/>
      <c r="JFN26" s="208"/>
      <c r="JFO26" s="208"/>
      <c r="JFP26" s="208"/>
      <c r="JFQ26" s="208"/>
      <c r="JFR26" s="208"/>
      <c r="JFS26" s="208"/>
      <c r="JFT26" s="208"/>
      <c r="JFU26" s="208"/>
      <c r="JFV26" s="208"/>
      <c r="JFW26" s="208"/>
      <c r="JFX26" s="208"/>
      <c r="JFY26" s="208"/>
      <c r="JFZ26" s="208"/>
      <c r="JGA26" s="208"/>
      <c r="JGB26" s="208"/>
      <c r="JGC26" s="208"/>
      <c r="JGD26" s="208"/>
      <c r="JGE26" s="208"/>
      <c r="JGF26" s="208"/>
      <c r="JGG26" s="208"/>
      <c r="JGH26" s="208"/>
      <c r="JGI26" s="208"/>
      <c r="JGJ26" s="208"/>
      <c r="JGK26" s="208"/>
      <c r="JGL26" s="208"/>
      <c r="JGM26" s="208"/>
      <c r="JGN26" s="208"/>
      <c r="JGO26" s="208"/>
      <c r="JGP26" s="208"/>
      <c r="JGQ26" s="208"/>
      <c r="JGR26" s="208"/>
      <c r="JGS26" s="208"/>
      <c r="JGT26" s="208"/>
      <c r="JGU26" s="208"/>
      <c r="JGV26" s="208"/>
      <c r="JGW26" s="208"/>
      <c r="JGX26" s="208"/>
      <c r="JGY26" s="208"/>
      <c r="JGZ26" s="208"/>
      <c r="JHA26" s="208"/>
      <c r="JHB26" s="208"/>
      <c r="JHC26" s="208"/>
      <c r="JHD26" s="208"/>
      <c r="JHE26" s="208"/>
      <c r="JHF26" s="208"/>
      <c r="JHG26" s="208"/>
      <c r="JHH26" s="208"/>
      <c r="JHI26" s="208"/>
      <c r="JHJ26" s="208"/>
      <c r="JHK26" s="208"/>
      <c r="JHL26" s="208"/>
      <c r="JHM26" s="208"/>
      <c r="JHN26" s="208"/>
      <c r="JHO26" s="208"/>
      <c r="JHP26" s="208"/>
      <c r="JHQ26" s="208"/>
      <c r="JHR26" s="208"/>
      <c r="JHS26" s="208"/>
      <c r="JHT26" s="208"/>
      <c r="JHU26" s="208"/>
      <c r="JHV26" s="208"/>
      <c r="JHW26" s="208"/>
      <c r="JHX26" s="208"/>
      <c r="JHY26" s="208"/>
      <c r="JHZ26" s="208"/>
      <c r="JIA26" s="208"/>
      <c r="JIB26" s="208"/>
      <c r="JIC26" s="208"/>
      <c r="JID26" s="208"/>
      <c r="JIE26" s="208"/>
      <c r="JIF26" s="208"/>
      <c r="JIG26" s="208"/>
      <c r="JIH26" s="208"/>
      <c r="JII26" s="208"/>
      <c r="JIJ26" s="208"/>
      <c r="JIK26" s="208"/>
      <c r="JIL26" s="208"/>
      <c r="JIM26" s="208"/>
      <c r="JIN26" s="208"/>
      <c r="JIO26" s="208"/>
      <c r="JIP26" s="208"/>
      <c r="JIQ26" s="208"/>
      <c r="JIR26" s="208"/>
      <c r="JIS26" s="208"/>
      <c r="JIT26" s="208"/>
      <c r="JIU26" s="208"/>
      <c r="JIV26" s="208"/>
      <c r="JIW26" s="208"/>
      <c r="JIX26" s="208"/>
      <c r="JIY26" s="208"/>
      <c r="JIZ26" s="208"/>
      <c r="JJA26" s="208"/>
      <c r="JJB26" s="208"/>
      <c r="JJC26" s="208"/>
      <c r="JJD26" s="208"/>
      <c r="JJE26" s="208"/>
      <c r="JJF26" s="208"/>
      <c r="JJG26" s="208"/>
      <c r="JJH26" s="208"/>
      <c r="JJI26" s="208"/>
      <c r="JJJ26" s="208"/>
      <c r="JJK26" s="208"/>
      <c r="JJL26" s="208"/>
      <c r="JJM26" s="208"/>
      <c r="JJN26" s="208"/>
      <c r="JJO26" s="208"/>
      <c r="JJP26" s="208"/>
      <c r="JJQ26" s="208"/>
      <c r="JJR26" s="208"/>
      <c r="JJS26" s="208"/>
      <c r="JJT26" s="208"/>
      <c r="JJU26" s="208"/>
      <c r="JJV26" s="208"/>
      <c r="JJW26" s="208"/>
      <c r="JJX26" s="208"/>
      <c r="JJY26" s="208"/>
      <c r="JJZ26" s="208"/>
      <c r="JKA26" s="208"/>
      <c r="JKB26" s="208"/>
      <c r="JKC26" s="208"/>
      <c r="JKD26" s="208"/>
      <c r="JKE26" s="208"/>
      <c r="JKF26" s="208"/>
      <c r="JKG26" s="208"/>
      <c r="JKH26" s="208"/>
      <c r="JKI26" s="208"/>
      <c r="JKJ26" s="208"/>
      <c r="JKK26" s="208"/>
      <c r="JKL26" s="208"/>
      <c r="JKM26" s="208"/>
      <c r="JKN26" s="208"/>
      <c r="JKO26" s="208"/>
      <c r="JKP26" s="208"/>
      <c r="JKQ26" s="208"/>
      <c r="JKR26" s="208"/>
      <c r="JKS26" s="208"/>
      <c r="JKT26" s="208"/>
      <c r="JKU26" s="208"/>
      <c r="JKV26" s="208"/>
      <c r="JKW26" s="208"/>
      <c r="JKX26" s="208"/>
      <c r="JKY26" s="208"/>
      <c r="JKZ26" s="208"/>
      <c r="JLA26" s="208"/>
      <c r="JLB26" s="208"/>
      <c r="JLC26" s="208"/>
      <c r="JLD26" s="208"/>
      <c r="JLE26" s="208"/>
      <c r="JLF26" s="208"/>
      <c r="JLG26" s="208"/>
      <c r="JLH26" s="208"/>
      <c r="JLI26" s="208"/>
      <c r="JLJ26" s="208"/>
      <c r="JLK26" s="208"/>
      <c r="JLL26" s="208"/>
      <c r="JLM26" s="208"/>
      <c r="JLN26" s="208"/>
      <c r="JLO26" s="208"/>
      <c r="JLP26" s="208"/>
      <c r="JLQ26" s="208"/>
      <c r="JLR26" s="208"/>
      <c r="JLS26" s="208"/>
      <c r="JLT26" s="208"/>
      <c r="JLU26" s="208"/>
      <c r="JLV26" s="208"/>
      <c r="JLW26" s="208"/>
      <c r="JLX26" s="208"/>
      <c r="JLY26" s="208"/>
      <c r="JLZ26" s="208"/>
      <c r="JMA26" s="208"/>
      <c r="JMB26" s="208"/>
      <c r="JMC26" s="208"/>
      <c r="JMD26" s="208"/>
      <c r="JME26" s="208"/>
      <c r="JMF26" s="208"/>
      <c r="JMG26" s="208"/>
      <c r="JMH26" s="208"/>
      <c r="JMI26" s="208"/>
      <c r="JMJ26" s="208"/>
      <c r="JMK26" s="208"/>
      <c r="JML26" s="208"/>
      <c r="JMM26" s="208"/>
      <c r="JMN26" s="208"/>
      <c r="JMO26" s="208"/>
      <c r="JMP26" s="208"/>
      <c r="JMQ26" s="208"/>
      <c r="JMR26" s="208"/>
      <c r="JMS26" s="208"/>
      <c r="JMT26" s="208"/>
      <c r="JMU26" s="208"/>
      <c r="JMV26" s="208"/>
      <c r="JMW26" s="208"/>
      <c r="JMX26" s="208"/>
      <c r="JMY26" s="208"/>
      <c r="JMZ26" s="208"/>
      <c r="JNA26" s="208"/>
      <c r="JNB26" s="208"/>
      <c r="JNC26" s="208"/>
      <c r="JND26" s="208"/>
      <c r="JNE26" s="208"/>
      <c r="JNF26" s="208"/>
      <c r="JNG26" s="208"/>
      <c r="JNH26" s="208"/>
      <c r="JNI26" s="208"/>
      <c r="JNJ26" s="208"/>
      <c r="JNK26" s="208"/>
      <c r="JNL26" s="208"/>
      <c r="JNM26" s="208"/>
      <c r="JNN26" s="208"/>
      <c r="JNO26" s="208"/>
      <c r="JNP26" s="208"/>
      <c r="JNQ26" s="208"/>
      <c r="JNR26" s="208"/>
      <c r="JNS26" s="208"/>
      <c r="JNT26" s="208"/>
      <c r="JNU26" s="208"/>
      <c r="JNV26" s="208"/>
      <c r="JNW26" s="208"/>
      <c r="JNX26" s="208"/>
      <c r="JNY26" s="208"/>
      <c r="JNZ26" s="208"/>
      <c r="JOA26" s="208"/>
      <c r="JOB26" s="208"/>
      <c r="JOC26" s="208"/>
      <c r="JOD26" s="208"/>
      <c r="JOE26" s="208"/>
      <c r="JOF26" s="208"/>
      <c r="JOG26" s="208"/>
      <c r="JOH26" s="208"/>
      <c r="JOI26" s="208"/>
      <c r="JOJ26" s="208"/>
      <c r="JOK26" s="208"/>
      <c r="JOL26" s="208"/>
      <c r="JOM26" s="208"/>
      <c r="JON26" s="208"/>
      <c r="JOO26" s="208"/>
      <c r="JOP26" s="208"/>
      <c r="JOQ26" s="208"/>
      <c r="JOR26" s="208"/>
      <c r="JOS26" s="208"/>
      <c r="JOT26" s="208"/>
      <c r="JOU26" s="208"/>
      <c r="JOV26" s="208"/>
      <c r="JOW26" s="208"/>
      <c r="JOX26" s="208"/>
      <c r="JOY26" s="208"/>
      <c r="JOZ26" s="208"/>
      <c r="JPA26" s="208"/>
      <c r="JPB26" s="208"/>
      <c r="JPC26" s="208"/>
      <c r="JPD26" s="208"/>
      <c r="JPE26" s="208"/>
      <c r="JPF26" s="208"/>
      <c r="JPG26" s="208"/>
      <c r="JPH26" s="208"/>
      <c r="JPI26" s="208"/>
      <c r="JPJ26" s="208"/>
      <c r="JPK26" s="208"/>
      <c r="JPL26" s="208"/>
      <c r="JPM26" s="208"/>
      <c r="JPN26" s="208"/>
      <c r="JPO26" s="208"/>
      <c r="JPP26" s="208"/>
      <c r="JPQ26" s="208"/>
      <c r="JPR26" s="208"/>
      <c r="JPS26" s="208"/>
      <c r="JPT26" s="208"/>
      <c r="JPU26" s="208"/>
      <c r="JPV26" s="208"/>
      <c r="JPW26" s="208"/>
      <c r="JPX26" s="208"/>
      <c r="JPY26" s="208"/>
      <c r="JPZ26" s="208"/>
      <c r="JQA26" s="208"/>
      <c r="JQB26" s="208"/>
      <c r="JQC26" s="208"/>
      <c r="JQD26" s="208"/>
      <c r="JQE26" s="208"/>
      <c r="JQF26" s="208"/>
      <c r="JQG26" s="208"/>
      <c r="JQH26" s="208"/>
      <c r="JQI26" s="208"/>
      <c r="JQJ26" s="208"/>
      <c r="JQK26" s="208"/>
      <c r="JQL26" s="208"/>
      <c r="JQM26" s="208"/>
      <c r="JQN26" s="208"/>
      <c r="JQO26" s="208"/>
      <c r="JQP26" s="208"/>
      <c r="JQQ26" s="208"/>
      <c r="JQR26" s="208"/>
      <c r="JQS26" s="208"/>
      <c r="JQT26" s="208"/>
      <c r="JQU26" s="208"/>
      <c r="JQV26" s="208"/>
      <c r="JQW26" s="208"/>
      <c r="JQX26" s="208"/>
      <c r="JQY26" s="208"/>
      <c r="JQZ26" s="208"/>
      <c r="JRA26" s="208"/>
      <c r="JRB26" s="208"/>
      <c r="JRC26" s="208"/>
      <c r="JRD26" s="208"/>
      <c r="JRE26" s="208"/>
      <c r="JRF26" s="208"/>
      <c r="JRG26" s="208"/>
      <c r="JRH26" s="208"/>
      <c r="JRI26" s="208"/>
      <c r="JRJ26" s="208"/>
      <c r="JRK26" s="208"/>
      <c r="JRL26" s="208"/>
      <c r="JRM26" s="208"/>
      <c r="JRN26" s="208"/>
      <c r="JRO26" s="208"/>
      <c r="JRP26" s="208"/>
      <c r="JRQ26" s="208"/>
      <c r="JRR26" s="208"/>
      <c r="JRS26" s="208"/>
      <c r="JRT26" s="208"/>
      <c r="JRU26" s="208"/>
      <c r="JRV26" s="208"/>
      <c r="JRW26" s="208"/>
      <c r="JRX26" s="208"/>
      <c r="JRY26" s="208"/>
      <c r="JRZ26" s="208"/>
      <c r="JSA26" s="208"/>
      <c r="JSB26" s="208"/>
      <c r="JSC26" s="208"/>
      <c r="JSD26" s="208"/>
      <c r="JSE26" s="208"/>
      <c r="JSF26" s="208"/>
      <c r="JSG26" s="208"/>
      <c r="JSH26" s="208"/>
      <c r="JSI26" s="208"/>
      <c r="JSJ26" s="208"/>
      <c r="JSK26" s="208"/>
      <c r="JSL26" s="208"/>
      <c r="JSM26" s="208"/>
      <c r="JSN26" s="208"/>
      <c r="JSO26" s="208"/>
      <c r="JSP26" s="208"/>
      <c r="JSQ26" s="208"/>
      <c r="JSR26" s="208"/>
      <c r="JSS26" s="208"/>
      <c r="JST26" s="208"/>
      <c r="JSU26" s="208"/>
      <c r="JSV26" s="208"/>
      <c r="JSW26" s="208"/>
      <c r="JSX26" s="208"/>
      <c r="JSY26" s="208"/>
      <c r="JSZ26" s="208"/>
      <c r="JTA26" s="208"/>
      <c r="JTB26" s="208"/>
      <c r="JTC26" s="208"/>
      <c r="JTD26" s="208"/>
      <c r="JTE26" s="208"/>
      <c r="JTF26" s="208"/>
      <c r="JTG26" s="208"/>
      <c r="JTH26" s="208"/>
      <c r="JTI26" s="208"/>
      <c r="JTJ26" s="208"/>
      <c r="JTK26" s="208"/>
      <c r="JTL26" s="208"/>
      <c r="JTM26" s="208"/>
      <c r="JTN26" s="208"/>
      <c r="JTO26" s="208"/>
      <c r="JTP26" s="208"/>
      <c r="JTQ26" s="208"/>
      <c r="JTR26" s="208"/>
      <c r="JTS26" s="208"/>
      <c r="JTT26" s="208"/>
      <c r="JTU26" s="208"/>
      <c r="JTV26" s="208"/>
      <c r="JTW26" s="208"/>
      <c r="JTX26" s="208"/>
      <c r="JTY26" s="208"/>
      <c r="JTZ26" s="208"/>
      <c r="JUA26" s="208"/>
      <c r="JUB26" s="208"/>
      <c r="JUC26" s="208"/>
      <c r="JUD26" s="208"/>
      <c r="JUE26" s="208"/>
      <c r="JUF26" s="208"/>
      <c r="JUG26" s="208"/>
      <c r="JUH26" s="208"/>
      <c r="JUI26" s="208"/>
      <c r="JUJ26" s="208"/>
      <c r="JUK26" s="208"/>
      <c r="JUL26" s="208"/>
      <c r="JUM26" s="208"/>
      <c r="JUN26" s="208"/>
      <c r="JUO26" s="208"/>
      <c r="JUP26" s="208"/>
      <c r="JUQ26" s="208"/>
      <c r="JUR26" s="208"/>
      <c r="JUS26" s="208"/>
      <c r="JUT26" s="208"/>
      <c r="JUU26" s="208"/>
      <c r="JUV26" s="208"/>
      <c r="JUW26" s="208"/>
      <c r="JUX26" s="208"/>
      <c r="JUY26" s="208"/>
      <c r="JUZ26" s="208"/>
      <c r="JVA26" s="208"/>
      <c r="JVB26" s="208"/>
      <c r="JVC26" s="208"/>
      <c r="JVD26" s="208"/>
      <c r="JVE26" s="208"/>
      <c r="JVF26" s="208"/>
      <c r="JVG26" s="208"/>
      <c r="JVH26" s="208"/>
      <c r="JVI26" s="208"/>
      <c r="JVJ26" s="208"/>
      <c r="JVK26" s="208"/>
      <c r="JVL26" s="208"/>
      <c r="JVM26" s="208"/>
      <c r="JVN26" s="208"/>
      <c r="JVO26" s="208"/>
      <c r="JVP26" s="208"/>
      <c r="JVQ26" s="208"/>
      <c r="JVR26" s="208"/>
      <c r="JVS26" s="208"/>
      <c r="JVT26" s="208"/>
      <c r="JVU26" s="208"/>
      <c r="JVV26" s="208"/>
      <c r="JVW26" s="208"/>
      <c r="JVX26" s="208"/>
      <c r="JVY26" s="208"/>
      <c r="JVZ26" s="208"/>
      <c r="JWA26" s="208"/>
      <c r="JWB26" s="208"/>
      <c r="JWC26" s="208"/>
      <c r="JWD26" s="208"/>
      <c r="JWE26" s="208"/>
      <c r="JWF26" s="208"/>
      <c r="JWG26" s="208"/>
      <c r="JWH26" s="208"/>
      <c r="JWI26" s="208"/>
      <c r="JWJ26" s="208"/>
      <c r="JWK26" s="208"/>
      <c r="JWL26" s="208"/>
      <c r="JWM26" s="208"/>
      <c r="JWN26" s="208"/>
      <c r="JWO26" s="208"/>
      <c r="JWP26" s="208"/>
      <c r="JWQ26" s="208"/>
      <c r="JWR26" s="208"/>
      <c r="JWS26" s="208"/>
      <c r="JWT26" s="208"/>
      <c r="JWU26" s="208"/>
      <c r="JWV26" s="208"/>
      <c r="JWW26" s="208"/>
      <c r="JWX26" s="208"/>
      <c r="JWY26" s="208"/>
      <c r="JWZ26" s="208"/>
      <c r="JXA26" s="208"/>
      <c r="JXB26" s="208"/>
      <c r="JXC26" s="208"/>
      <c r="JXD26" s="208"/>
      <c r="JXE26" s="208"/>
      <c r="JXF26" s="208"/>
      <c r="JXG26" s="208"/>
      <c r="JXH26" s="208"/>
      <c r="JXI26" s="208"/>
      <c r="JXJ26" s="208"/>
      <c r="JXK26" s="208"/>
      <c r="JXL26" s="208"/>
      <c r="JXM26" s="208"/>
      <c r="JXN26" s="208"/>
      <c r="JXO26" s="208"/>
      <c r="JXP26" s="208"/>
      <c r="JXQ26" s="208"/>
      <c r="JXR26" s="208"/>
      <c r="JXS26" s="208"/>
      <c r="JXT26" s="208"/>
      <c r="JXU26" s="208"/>
      <c r="JXV26" s="208"/>
      <c r="JXW26" s="208"/>
      <c r="JXX26" s="208"/>
      <c r="JXY26" s="208"/>
      <c r="JXZ26" s="208"/>
      <c r="JYA26" s="208"/>
      <c r="JYB26" s="208"/>
      <c r="JYC26" s="208"/>
      <c r="JYD26" s="208"/>
      <c r="JYE26" s="208"/>
      <c r="JYF26" s="208"/>
      <c r="JYG26" s="208"/>
      <c r="JYH26" s="208"/>
      <c r="JYI26" s="208"/>
      <c r="JYJ26" s="208"/>
      <c r="JYK26" s="208"/>
      <c r="JYL26" s="208"/>
      <c r="JYM26" s="208"/>
      <c r="JYN26" s="208"/>
      <c r="JYO26" s="208"/>
      <c r="JYP26" s="208"/>
      <c r="JYQ26" s="208"/>
      <c r="JYR26" s="208"/>
      <c r="JYS26" s="208"/>
      <c r="JYT26" s="208"/>
      <c r="JYU26" s="208"/>
      <c r="JYV26" s="208"/>
      <c r="JYW26" s="208"/>
      <c r="JYX26" s="208"/>
      <c r="JYY26" s="208"/>
      <c r="JYZ26" s="208"/>
      <c r="JZA26" s="208"/>
      <c r="JZB26" s="208"/>
      <c r="JZC26" s="208"/>
      <c r="JZD26" s="208"/>
      <c r="JZE26" s="208"/>
      <c r="JZF26" s="208"/>
      <c r="JZG26" s="208"/>
      <c r="JZH26" s="208"/>
      <c r="JZI26" s="208"/>
      <c r="JZJ26" s="208"/>
      <c r="JZK26" s="208"/>
      <c r="JZL26" s="208"/>
      <c r="JZM26" s="208"/>
      <c r="JZN26" s="208"/>
      <c r="JZO26" s="208"/>
      <c r="JZP26" s="208"/>
      <c r="JZQ26" s="208"/>
      <c r="JZR26" s="208"/>
      <c r="JZS26" s="208"/>
      <c r="JZT26" s="208"/>
      <c r="JZU26" s="208"/>
      <c r="JZV26" s="208"/>
      <c r="JZW26" s="208"/>
      <c r="JZX26" s="208"/>
      <c r="JZY26" s="208"/>
      <c r="JZZ26" s="208"/>
      <c r="KAA26" s="208"/>
      <c r="KAB26" s="208"/>
      <c r="KAC26" s="208"/>
      <c r="KAD26" s="208"/>
      <c r="KAE26" s="208"/>
      <c r="KAF26" s="208"/>
      <c r="KAG26" s="208"/>
      <c r="KAH26" s="208"/>
      <c r="KAI26" s="208"/>
      <c r="KAJ26" s="208"/>
      <c r="KAK26" s="208"/>
      <c r="KAL26" s="208"/>
      <c r="KAM26" s="208"/>
      <c r="KAN26" s="208"/>
      <c r="KAO26" s="208"/>
      <c r="KAP26" s="208"/>
      <c r="KAQ26" s="208"/>
      <c r="KAR26" s="208"/>
      <c r="KAS26" s="208"/>
      <c r="KAT26" s="208"/>
      <c r="KAU26" s="208"/>
      <c r="KAV26" s="208"/>
      <c r="KAW26" s="208"/>
      <c r="KAX26" s="208"/>
      <c r="KAY26" s="208"/>
      <c r="KAZ26" s="208"/>
      <c r="KBA26" s="208"/>
      <c r="KBB26" s="208"/>
      <c r="KBC26" s="208"/>
      <c r="KBD26" s="208"/>
      <c r="KBE26" s="208"/>
      <c r="KBF26" s="208"/>
      <c r="KBG26" s="208"/>
      <c r="KBH26" s="208"/>
      <c r="KBI26" s="208"/>
      <c r="KBJ26" s="208"/>
      <c r="KBK26" s="208"/>
      <c r="KBL26" s="208"/>
      <c r="KBM26" s="208"/>
      <c r="KBN26" s="208"/>
      <c r="KBO26" s="208"/>
      <c r="KBP26" s="208"/>
      <c r="KBQ26" s="208"/>
      <c r="KBR26" s="208"/>
      <c r="KBS26" s="208"/>
      <c r="KBT26" s="208"/>
      <c r="KBU26" s="208"/>
      <c r="KBV26" s="208"/>
      <c r="KBW26" s="208"/>
      <c r="KBX26" s="208"/>
      <c r="KBY26" s="208"/>
      <c r="KBZ26" s="208"/>
      <c r="KCA26" s="208"/>
      <c r="KCB26" s="208"/>
      <c r="KCC26" s="208"/>
      <c r="KCD26" s="208"/>
      <c r="KCE26" s="208"/>
      <c r="KCF26" s="208"/>
      <c r="KCG26" s="208"/>
      <c r="KCH26" s="208"/>
      <c r="KCI26" s="208"/>
      <c r="KCJ26" s="208"/>
      <c r="KCK26" s="208"/>
      <c r="KCL26" s="208"/>
      <c r="KCM26" s="208"/>
      <c r="KCN26" s="208"/>
      <c r="KCO26" s="208"/>
      <c r="KCP26" s="208"/>
      <c r="KCQ26" s="208"/>
      <c r="KCR26" s="208"/>
      <c r="KCS26" s="208"/>
      <c r="KCT26" s="208"/>
      <c r="KCU26" s="208"/>
      <c r="KCV26" s="208"/>
      <c r="KCW26" s="208"/>
      <c r="KCX26" s="208"/>
      <c r="KCY26" s="208"/>
      <c r="KCZ26" s="208"/>
      <c r="KDA26" s="208"/>
      <c r="KDB26" s="208"/>
      <c r="KDC26" s="208"/>
      <c r="KDD26" s="208"/>
      <c r="KDE26" s="208"/>
      <c r="KDF26" s="208"/>
      <c r="KDG26" s="208"/>
      <c r="KDH26" s="208"/>
      <c r="KDI26" s="208"/>
      <c r="KDJ26" s="208"/>
      <c r="KDK26" s="208"/>
      <c r="KDL26" s="208"/>
      <c r="KDM26" s="208"/>
      <c r="KDN26" s="208"/>
      <c r="KDO26" s="208"/>
      <c r="KDP26" s="208"/>
      <c r="KDQ26" s="208"/>
      <c r="KDR26" s="208"/>
      <c r="KDS26" s="208"/>
      <c r="KDT26" s="208"/>
      <c r="KDU26" s="208"/>
      <c r="KDV26" s="208"/>
      <c r="KDW26" s="208"/>
      <c r="KDX26" s="208"/>
      <c r="KDY26" s="208"/>
      <c r="KDZ26" s="208"/>
      <c r="KEA26" s="208"/>
      <c r="KEB26" s="208"/>
      <c r="KEC26" s="208"/>
      <c r="KED26" s="208"/>
      <c r="KEE26" s="208"/>
      <c r="KEF26" s="208"/>
      <c r="KEG26" s="208"/>
      <c r="KEH26" s="208"/>
      <c r="KEI26" s="208"/>
      <c r="KEJ26" s="208"/>
      <c r="KEK26" s="208"/>
      <c r="KEL26" s="208"/>
      <c r="KEM26" s="208"/>
      <c r="KEN26" s="208"/>
      <c r="KEO26" s="208"/>
      <c r="KEP26" s="208"/>
      <c r="KEQ26" s="208"/>
      <c r="KER26" s="208"/>
      <c r="KES26" s="208"/>
      <c r="KET26" s="208"/>
      <c r="KEU26" s="208"/>
      <c r="KEV26" s="208"/>
      <c r="KEW26" s="208"/>
      <c r="KEX26" s="208"/>
      <c r="KEY26" s="208"/>
      <c r="KEZ26" s="208"/>
      <c r="KFA26" s="208"/>
      <c r="KFB26" s="208"/>
      <c r="KFC26" s="208"/>
      <c r="KFD26" s="208"/>
      <c r="KFE26" s="208"/>
      <c r="KFF26" s="208"/>
      <c r="KFG26" s="208"/>
      <c r="KFH26" s="208"/>
      <c r="KFI26" s="208"/>
      <c r="KFJ26" s="208"/>
      <c r="KFK26" s="208"/>
      <c r="KFL26" s="208"/>
      <c r="KFM26" s="208"/>
      <c r="KFN26" s="208"/>
      <c r="KFO26" s="208"/>
      <c r="KFP26" s="208"/>
      <c r="KFQ26" s="208"/>
      <c r="KFR26" s="208"/>
      <c r="KFS26" s="208"/>
      <c r="KFT26" s="208"/>
      <c r="KFU26" s="208"/>
      <c r="KFV26" s="208"/>
      <c r="KFW26" s="208"/>
      <c r="KFX26" s="208"/>
      <c r="KFY26" s="208"/>
      <c r="KFZ26" s="208"/>
      <c r="KGA26" s="208"/>
      <c r="KGB26" s="208"/>
      <c r="KGC26" s="208"/>
      <c r="KGD26" s="208"/>
      <c r="KGE26" s="208"/>
      <c r="KGF26" s="208"/>
      <c r="KGG26" s="208"/>
      <c r="KGH26" s="208"/>
      <c r="KGI26" s="208"/>
      <c r="KGJ26" s="208"/>
      <c r="KGK26" s="208"/>
      <c r="KGL26" s="208"/>
      <c r="KGM26" s="208"/>
      <c r="KGN26" s="208"/>
      <c r="KGO26" s="208"/>
      <c r="KGP26" s="208"/>
      <c r="KGQ26" s="208"/>
      <c r="KGR26" s="208"/>
      <c r="KGS26" s="208"/>
      <c r="KGT26" s="208"/>
      <c r="KGU26" s="208"/>
      <c r="KGV26" s="208"/>
      <c r="KGW26" s="208"/>
      <c r="KGX26" s="208"/>
      <c r="KGY26" s="208"/>
      <c r="KGZ26" s="208"/>
      <c r="KHA26" s="208"/>
      <c r="KHB26" s="208"/>
      <c r="KHC26" s="208"/>
      <c r="KHD26" s="208"/>
      <c r="KHE26" s="208"/>
      <c r="KHF26" s="208"/>
      <c r="KHG26" s="208"/>
      <c r="KHH26" s="208"/>
      <c r="KHI26" s="208"/>
      <c r="KHJ26" s="208"/>
      <c r="KHK26" s="208"/>
      <c r="KHL26" s="208"/>
      <c r="KHM26" s="208"/>
      <c r="KHN26" s="208"/>
      <c r="KHO26" s="208"/>
      <c r="KHP26" s="208"/>
      <c r="KHQ26" s="208"/>
      <c r="KHR26" s="208"/>
      <c r="KHS26" s="208"/>
      <c r="KHT26" s="208"/>
      <c r="KHU26" s="208"/>
      <c r="KHV26" s="208"/>
      <c r="KHW26" s="208"/>
      <c r="KHX26" s="208"/>
      <c r="KHY26" s="208"/>
      <c r="KHZ26" s="208"/>
      <c r="KIA26" s="208"/>
      <c r="KIB26" s="208"/>
      <c r="KIC26" s="208"/>
      <c r="KID26" s="208"/>
      <c r="KIE26" s="208"/>
      <c r="KIF26" s="208"/>
      <c r="KIG26" s="208"/>
      <c r="KIH26" s="208"/>
      <c r="KII26" s="208"/>
      <c r="KIJ26" s="208"/>
      <c r="KIK26" s="208"/>
      <c r="KIL26" s="208"/>
      <c r="KIM26" s="208"/>
      <c r="KIN26" s="208"/>
      <c r="KIO26" s="208"/>
      <c r="KIP26" s="208"/>
      <c r="KIQ26" s="208"/>
      <c r="KIR26" s="208"/>
      <c r="KIS26" s="208"/>
      <c r="KIT26" s="208"/>
      <c r="KIU26" s="208"/>
      <c r="KIV26" s="208"/>
      <c r="KIW26" s="208"/>
      <c r="KIX26" s="208"/>
      <c r="KIY26" s="208"/>
      <c r="KIZ26" s="208"/>
      <c r="KJA26" s="208"/>
      <c r="KJB26" s="208"/>
      <c r="KJC26" s="208"/>
      <c r="KJD26" s="208"/>
      <c r="KJE26" s="208"/>
      <c r="KJF26" s="208"/>
      <c r="KJG26" s="208"/>
      <c r="KJH26" s="208"/>
      <c r="KJI26" s="208"/>
      <c r="KJJ26" s="208"/>
      <c r="KJK26" s="208"/>
      <c r="KJL26" s="208"/>
      <c r="KJM26" s="208"/>
      <c r="KJN26" s="208"/>
      <c r="KJO26" s="208"/>
      <c r="KJP26" s="208"/>
      <c r="KJQ26" s="208"/>
      <c r="KJR26" s="208"/>
      <c r="KJS26" s="208"/>
      <c r="KJT26" s="208"/>
      <c r="KJU26" s="208"/>
      <c r="KJV26" s="208"/>
      <c r="KJW26" s="208"/>
      <c r="KJX26" s="208"/>
      <c r="KJY26" s="208"/>
      <c r="KJZ26" s="208"/>
      <c r="KKA26" s="208"/>
      <c r="KKB26" s="208"/>
      <c r="KKC26" s="208"/>
      <c r="KKD26" s="208"/>
      <c r="KKE26" s="208"/>
      <c r="KKF26" s="208"/>
      <c r="KKG26" s="208"/>
      <c r="KKH26" s="208"/>
      <c r="KKI26" s="208"/>
      <c r="KKJ26" s="208"/>
      <c r="KKK26" s="208"/>
      <c r="KKL26" s="208"/>
      <c r="KKM26" s="208"/>
      <c r="KKN26" s="208"/>
      <c r="KKO26" s="208"/>
      <c r="KKP26" s="208"/>
      <c r="KKQ26" s="208"/>
      <c r="KKR26" s="208"/>
      <c r="KKS26" s="208"/>
      <c r="KKT26" s="208"/>
      <c r="KKU26" s="208"/>
      <c r="KKV26" s="208"/>
      <c r="KKW26" s="208"/>
      <c r="KKX26" s="208"/>
      <c r="KKY26" s="208"/>
      <c r="KKZ26" s="208"/>
      <c r="KLA26" s="208"/>
      <c r="KLB26" s="208"/>
      <c r="KLC26" s="208"/>
      <c r="KLD26" s="208"/>
      <c r="KLE26" s="208"/>
      <c r="KLF26" s="208"/>
      <c r="KLG26" s="208"/>
      <c r="KLH26" s="208"/>
      <c r="KLI26" s="208"/>
      <c r="KLJ26" s="208"/>
      <c r="KLK26" s="208"/>
      <c r="KLL26" s="208"/>
      <c r="KLM26" s="208"/>
      <c r="KLN26" s="208"/>
      <c r="KLO26" s="208"/>
      <c r="KLP26" s="208"/>
      <c r="KLQ26" s="208"/>
      <c r="KLR26" s="208"/>
      <c r="KLS26" s="208"/>
      <c r="KLT26" s="208"/>
      <c r="KLU26" s="208"/>
      <c r="KLV26" s="208"/>
      <c r="KLW26" s="208"/>
      <c r="KLX26" s="208"/>
      <c r="KLY26" s="208"/>
      <c r="KLZ26" s="208"/>
      <c r="KMA26" s="208"/>
      <c r="KMB26" s="208"/>
      <c r="KMC26" s="208"/>
      <c r="KMD26" s="208"/>
      <c r="KME26" s="208"/>
      <c r="KMF26" s="208"/>
      <c r="KMG26" s="208"/>
      <c r="KMH26" s="208"/>
      <c r="KMI26" s="208"/>
      <c r="KMJ26" s="208"/>
      <c r="KMK26" s="208"/>
      <c r="KML26" s="208"/>
      <c r="KMM26" s="208"/>
      <c r="KMN26" s="208"/>
      <c r="KMO26" s="208"/>
      <c r="KMP26" s="208"/>
      <c r="KMQ26" s="208"/>
      <c r="KMR26" s="208"/>
      <c r="KMS26" s="208"/>
      <c r="KMT26" s="208"/>
      <c r="KMU26" s="208"/>
      <c r="KMV26" s="208"/>
      <c r="KMW26" s="208"/>
      <c r="KMX26" s="208"/>
      <c r="KMY26" s="208"/>
      <c r="KMZ26" s="208"/>
      <c r="KNA26" s="208"/>
      <c r="KNB26" s="208"/>
      <c r="KNC26" s="208"/>
      <c r="KND26" s="208"/>
      <c r="KNE26" s="208"/>
      <c r="KNF26" s="208"/>
      <c r="KNG26" s="208"/>
      <c r="KNH26" s="208"/>
      <c r="KNI26" s="208"/>
      <c r="KNJ26" s="208"/>
      <c r="KNK26" s="208"/>
      <c r="KNL26" s="208"/>
      <c r="KNM26" s="208"/>
      <c r="KNN26" s="208"/>
      <c r="KNO26" s="208"/>
      <c r="KNP26" s="208"/>
      <c r="KNQ26" s="208"/>
      <c r="KNR26" s="208"/>
      <c r="KNS26" s="208"/>
      <c r="KNT26" s="208"/>
      <c r="KNU26" s="208"/>
      <c r="KNV26" s="208"/>
      <c r="KNW26" s="208"/>
      <c r="KNX26" s="208"/>
      <c r="KNY26" s="208"/>
      <c r="KNZ26" s="208"/>
      <c r="KOA26" s="208"/>
      <c r="KOB26" s="208"/>
      <c r="KOC26" s="208"/>
      <c r="KOD26" s="208"/>
      <c r="KOE26" s="208"/>
      <c r="KOF26" s="208"/>
      <c r="KOG26" s="208"/>
      <c r="KOH26" s="208"/>
      <c r="KOI26" s="208"/>
      <c r="KOJ26" s="208"/>
      <c r="KOK26" s="208"/>
      <c r="KOL26" s="208"/>
      <c r="KOM26" s="208"/>
      <c r="KON26" s="208"/>
      <c r="KOO26" s="208"/>
      <c r="KOP26" s="208"/>
      <c r="KOQ26" s="208"/>
      <c r="KOR26" s="208"/>
      <c r="KOS26" s="208"/>
      <c r="KOT26" s="208"/>
      <c r="KOU26" s="208"/>
      <c r="KOV26" s="208"/>
      <c r="KOW26" s="208"/>
      <c r="KOX26" s="208"/>
      <c r="KOY26" s="208"/>
      <c r="KOZ26" s="208"/>
      <c r="KPA26" s="208"/>
      <c r="KPB26" s="208"/>
      <c r="KPC26" s="208"/>
      <c r="KPD26" s="208"/>
      <c r="KPE26" s="208"/>
      <c r="KPF26" s="208"/>
      <c r="KPG26" s="208"/>
      <c r="KPH26" s="208"/>
      <c r="KPI26" s="208"/>
      <c r="KPJ26" s="208"/>
      <c r="KPK26" s="208"/>
      <c r="KPL26" s="208"/>
      <c r="KPM26" s="208"/>
      <c r="KPN26" s="208"/>
      <c r="KPO26" s="208"/>
      <c r="KPP26" s="208"/>
      <c r="KPQ26" s="208"/>
      <c r="KPR26" s="208"/>
      <c r="KPS26" s="208"/>
      <c r="KPT26" s="208"/>
      <c r="KPU26" s="208"/>
      <c r="KPV26" s="208"/>
      <c r="KPW26" s="208"/>
      <c r="KPX26" s="208"/>
      <c r="KPY26" s="208"/>
      <c r="KPZ26" s="208"/>
      <c r="KQA26" s="208"/>
      <c r="KQB26" s="208"/>
      <c r="KQC26" s="208"/>
      <c r="KQD26" s="208"/>
      <c r="KQE26" s="208"/>
      <c r="KQF26" s="208"/>
      <c r="KQG26" s="208"/>
      <c r="KQH26" s="208"/>
      <c r="KQI26" s="208"/>
      <c r="KQJ26" s="208"/>
      <c r="KQK26" s="208"/>
      <c r="KQL26" s="208"/>
      <c r="KQM26" s="208"/>
      <c r="KQN26" s="208"/>
      <c r="KQO26" s="208"/>
      <c r="KQP26" s="208"/>
      <c r="KQQ26" s="208"/>
      <c r="KQR26" s="208"/>
      <c r="KQS26" s="208"/>
      <c r="KQT26" s="208"/>
      <c r="KQU26" s="208"/>
      <c r="KQV26" s="208"/>
      <c r="KQW26" s="208"/>
      <c r="KQX26" s="208"/>
      <c r="KQY26" s="208"/>
      <c r="KQZ26" s="208"/>
      <c r="KRA26" s="208"/>
      <c r="KRB26" s="208"/>
      <c r="KRC26" s="208"/>
      <c r="KRD26" s="208"/>
      <c r="KRE26" s="208"/>
      <c r="KRF26" s="208"/>
      <c r="KRG26" s="208"/>
      <c r="KRH26" s="208"/>
      <c r="KRI26" s="208"/>
      <c r="KRJ26" s="208"/>
      <c r="KRK26" s="208"/>
      <c r="KRL26" s="208"/>
      <c r="KRM26" s="208"/>
      <c r="KRN26" s="208"/>
      <c r="KRO26" s="208"/>
      <c r="KRP26" s="208"/>
      <c r="KRQ26" s="208"/>
      <c r="KRR26" s="208"/>
      <c r="KRS26" s="208"/>
      <c r="KRT26" s="208"/>
      <c r="KRU26" s="208"/>
      <c r="KRV26" s="208"/>
      <c r="KRW26" s="208"/>
      <c r="KRX26" s="208"/>
      <c r="KRY26" s="208"/>
      <c r="KRZ26" s="208"/>
      <c r="KSA26" s="208"/>
      <c r="KSB26" s="208"/>
      <c r="KSC26" s="208"/>
      <c r="KSD26" s="208"/>
      <c r="KSE26" s="208"/>
      <c r="KSF26" s="208"/>
      <c r="KSG26" s="208"/>
      <c r="KSH26" s="208"/>
      <c r="KSI26" s="208"/>
      <c r="KSJ26" s="208"/>
      <c r="KSK26" s="208"/>
      <c r="KSL26" s="208"/>
      <c r="KSM26" s="208"/>
      <c r="KSN26" s="208"/>
      <c r="KSO26" s="208"/>
      <c r="KSP26" s="208"/>
      <c r="KSQ26" s="208"/>
      <c r="KSR26" s="208"/>
      <c r="KSS26" s="208"/>
      <c r="KST26" s="208"/>
      <c r="KSU26" s="208"/>
      <c r="KSV26" s="208"/>
      <c r="KSW26" s="208"/>
      <c r="KSX26" s="208"/>
      <c r="KSY26" s="208"/>
      <c r="KSZ26" s="208"/>
      <c r="KTA26" s="208"/>
      <c r="KTB26" s="208"/>
      <c r="KTC26" s="208"/>
      <c r="KTD26" s="208"/>
      <c r="KTE26" s="208"/>
      <c r="KTF26" s="208"/>
      <c r="KTG26" s="208"/>
      <c r="KTH26" s="208"/>
      <c r="KTI26" s="208"/>
      <c r="KTJ26" s="208"/>
      <c r="KTK26" s="208"/>
      <c r="KTL26" s="208"/>
      <c r="KTM26" s="208"/>
      <c r="KTN26" s="208"/>
      <c r="KTO26" s="208"/>
      <c r="KTP26" s="208"/>
      <c r="KTQ26" s="208"/>
      <c r="KTR26" s="208"/>
      <c r="KTS26" s="208"/>
      <c r="KTT26" s="208"/>
      <c r="KTU26" s="208"/>
      <c r="KTV26" s="208"/>
      <c r="KTW26" s="208"/>
      <c r="KTX26" s="208"/>
      <c r="KTY26" s="208"/>
      <c r="KTZ26" s="208"/>
      <c r="KUA26" s="208"/>
      <c r="KUB26" s="208"/>
      <c r="KUC26" s="208"/>
      <c r="KUD26" s="208"/>
      <c r="KUE26" s="208"/>
      <c r="KUF26" s="208"/>
      <c r="KUG26" s="208"/>
      <c r="KUH26" s="208"/>
      <c r="KUI26" s="208"/>
      <c r="KUJ26" s="208"/>
      <c r="KUK26" s="208"/>
      <c r="KUL26" s="208"/>
      <c r="KUM26" s="208"/>
      <c r="KUN26" s="208"/>
      <c r="KUO26" s="208"/>
      <c r="KUP26" s="208"/>
      <c r="KUQ26" s="208"/>
      <c r="KUR26" s="208"/>
      <c r="KUS26" s="208"/>
      <c r="KUT26" s="208"/>
      <c r="KUU26" s="208"/>
      <c r="KUV26" s="208"/>
      <c r="KUW26" s="208"/>
      <c r="KUX26" s="208"/>
      <c r="KUY26" s="208"/>
      <c r="KUZ26" s="208"/>
      <c r="KVA26" s="208"/>
      <c r="KVB26" s="208"/>
      <c r="KVC26" s="208"/>
      <c r="KVD26" s="208"/>
      <c r="KVE26" s="208"/>
      <c r="KVF26" s="208"/>
      <c r="KVG26" s="208"/>
      <c r="KVH26" s="208"/>
      <c r="KVI26" s="208"/>
      <c r="KVJ26" s="208"/>
      <c r="KVK26" s="208"/>
      <c r="KVL26" s="208"/>
      <c r="KVM26" s="208"/>
      <c r="KVN26" s="208"/>
      <c r="KVO26" s="208"/>
      <c r="KVP26" s="208"/>
      <c r="KVQ26" s="208"/>
      <c r="KVR26" s="208"/>
      <c r="KVS26" s="208"/>
      <c r="KVT26" s="208"/>
      <c r="KVU26" s="208"/>
      <c r="KVV26" s="208"/>
      <c r="KVW26" s="208"/>
      <c r="KVX26" s="208"/>
      <c r="KVY26" s="208"/>
      <c r="KVZ26" s="208"/>
      <c r="KWA26" s="208"/>
      <c r="KWB26" s="208"/>
      <c r="KWC26" s="208"/>
      <c r="KWD26" s="208"/>
      <c r="KWE26" s="208"/>
      <c r="KWF26" s="208"/>
      <c r="KWG26" s="208"/>
      <c r="KWH26" s="208"/>
      <c r="KWI26" s="208"/>
      <c r="KWJ26" s="208"/>
      <c r="KWK26" s="208"/>
      <c r="KWL26" s="208"/>
      <c r="KWM26" s="208"/>
      <c r="KWN26" s="208"/>
      <c r="KWO26" s="208"/>
      <c r="KWP26" s="208"/>
      <c r="KWQ26" s="208"/>
      <c r="KWR26" s="208"/>
      <c r="KWS26" s="208"/>
      <c r="KWT26" s="208"/>
      <c r="KWU26" s="208"/>
      <c r="KWV26" s="208"/>
      <c r="KWW26" s="208"/>
      <c r="KWX26" s="208"/>
      <c r="KWY26" s="208"/>
      <c r="KWZ26" s="208"/>
      <c r="KXA26" s="208"/>
      <c r="KXB26" s="208"/>
      <c r="KXC26" s="208"/>
      <c r="KXD26" s="208"/>
      <c r="KXE26" s="208"/>
      <c r="KXF26" s="208"/>
      <c r="KXG26" s="208"/>
      <c r="KXH26" s="208"/>
      <c r="KXI26" s="208"/>
      <c r="KXJ26" s="208"/>
      <c r="KXK26" s="208"/>
      <c r="KXL26" s="208"/>
      <c r="KXM26" s="208"/>
      <c r="KXN26" s="208"/>
      <c r="KXO26" s="208"/>
      <c r="KXP26" s="208"/>
      <c r="KXQ26" s="208"/>
      <c r="KXR26" s="208"/>
      <c r="KXS26" s="208"/>
      <c r="KXT26" s="208"/>
      <c r="KXU26" s="208"/>
      <c r="KXV26" s="208"/>
      <c r="KXW26" s="208"/>
      <c r="KXX26" s="208"/>
      <c r="KXY26" s="208"/>
      <c r="KXZ26" s="208"/>
      <c r="KYA26" s="208"/>
      <c r="KYB26" s="208"/>
      <c r="KYC26" s="208"/>
      <c r="KYD26" s="208"/>
      <c r="KYE26" s="208"/>
      <c r="KYF26" s="208"/>
      <c r="KYG26" s="208"/>
      <c r="KYH26" s="208"/>
      <c r="KYI26" s="208"/>
      <c r="KYJ26" s="208"/>
      <c r="KYK26" s="208"/>
      <c r="KYL26" s="208"/>
      <c r="KYM26" s="208"/>
      <c r="KYN26" s="208"/>
      <c r="KYO26" s="208"/>
      <c r="KYP26" s="208"/>
      <c r="KYQ26" s="208"/>
      <c r="KYR26" s="208"/>
      <c r="KYS26" s="208"/>
      <c r="KYT26" s="208"/>
      <c r="KYU26" s="208"/>
      <c r="KYV26" s="208"/>
      <c r="KYW26" s="208"/>
      <c r="KYX26" s="208"/>
      <c r="KYY26" s="208"/>
      <c r="KYZ26" s="208"/>
      <c r="KZA26" s="208"/>
      <c r="KZB26" s="208"/>
      <c r="KZC26" s="208"/>
      <c r="KZD26" s="208"/>
      <c r="KZE26" s="208"/>
      <c r="KZF26" s="208"/>
      <c r="KZG26" s="208"/>
      <c r="KZH26" s="208"/>
      <c r="KZI26" s="208"/>
      <c r="KZJ26" s="208"/>
      <c r="KZK26" s="208"/>
      <c r="KZL26" s="208"/>
      <c r="KZM26" s="208"/>
      <c r="KZN26" s="208"/>
      <c r="KZO26" s="208"/>
      <c r="KZP26" s="208"/>
      <c r="KZQ26" s="208"/>
      <c r="KZR26" s="208"/>
      <c r="KZS26" s="208"/>
      <c r="KZT26" s="208"/>
      <c r="KZU26" s="208"/>
      <c r="KZV26" s="208"/>
      <c r="KZW26" s="208"/>
      <c r="KZX26" s="208"/>
      <c r="KZY26" s="208"/>
      <c r="KZZ26" s="208"/>
      <c r="LAA26" s="208"/>
      <c r="LAB26" s="208"/>
      <c r="LAC26" s="208"/>
      <c r="LAD26" s="208"/>
      <c r="LAE26" s="208"/>
      <c r="LAF26" s="208"/>
      <c r="LAG26" s="208"/>
      <c r="LAH26" s="208"/>
      <c r="LAI26" s="208"/>
      <c r="LAJ26" s="208"/>
      <c r="LAK26" s="208"/>
      <c r="LAL26" s="208"/>
      <c r="LAM26" s="208"/>
      <c r="LAN26" s="208"/>
      <c r="LAO26" s="208"/>
      <c r="LAP26" s="208"/>
      <c r="LAQ26" s="208"/>
      <c r="LAR26" s="208"/>
      <c r="LAS26" s="208"/>
      <c r="LAT26" s="208"/>
      <c r="LAU26" s="208"/>
      <c r="LAV26" s="208"/>
      <c r="LAW26" s="208"/>
      <c r="LAX26" s="208"/>
      <c r="LAY26" s="208"/>
      <c r="LAZ26" s="208"/>
      <c r="LBA26" s="208"/>
      <c r="LBB26" s="208"/>
      <c r="LBC26" s="208"/>
      <c r="LBD26" s="208"/>
      <c r="LBE26" s="208"/>
      <c r="LBF26" s="208"/>
      <c r="LBG26" s="208"/>
      <c r="LBH26" s="208"/>
      <c r="LBI26" s="208"/>
      <c r="LBJ26" s="208"/>
      <c r="LBK26" s="208"/>
      <c r="LBL26" s="208"/>
      <c r="LBM26" s="208"/>
      <c r="LBN26" s="208"/>
      <c r="LBO26" s="208"/>
      <c r="LBP26" s="208"/>
      <c r="LBQ26" s="208"/>
      <c r="LBR26" s="208"/>
      <c r="LBS26" s="208"/>
      <c r="LBT26" s="208"/>
      <c r="LBU26" s="208"/>
      <c r="LBV26" s="208"/>
      <c r="LBW26" s="208"/>
      <c r="LBX26" s="208"/>
      <c r="LBY26" s="208"/>
      <c r="LBZ26" s="208"/>
      <c r="LCA26" s="208"/>
      <c r="LCB26" s="208"/>
      <c r="LCC26" s="208"/>
      <c r="LCD26" s="208"/>
      <c r="LCE26" s="208"/>
      <c r="LCF26" s="208"/>
      <c r="LCG26" s="208"/>
      <c r="LCH26" s="208"/>
      <c r="LCI26" s="208"/>
      <c r="LCJ26" s="208"/>
      <c r="LCK26" s="208"/>
      <c r="LCL26" s="208"/>
      <c r="LCM26" s="208"/>
      <c r="LCN26" s="208"/>
      <c r="LCO26" s="208"/>
      <c r="LCP26" s="208"/>
      <c r="LCQ26" s="208"/>
      <c r="LCR26" s="208"/>
      <c r="LCS26" s="208"/>
      <c r="LCT26" s="208"/>
      <c r="LCU26" s="208"/>
      <c r="LCV26" s="208"/>
      <c r="LCW26" s="208"/>
      <c r="LCX26" s="208"/>
      <c r="LCY26" s="208"/>
      <c r="LCZ26" s="208"/>
      <c r="LDA26" s="208"/>
      <c r="LDB26" s="208"/>
      <c r="LDC26" s="208"/>
      <c r="LDD26" s="208"/>
      <c r="LDE26" s="208"/>
      <c r="LDF26" s="208"/>
      <c r="LDG26" s="208"/>
      <c r="LDH26" s="208"/>
      <c r="LDI26" s="208"/>
      <c r="LDJ26" s="208"/>
      <c r="LDK26" s="208"/>
      <c r="LDL26" s="208"/>
      <c r="LDM26" s="208"/>
      <c r="LDN26" s="208"/>
      <c r="LDO26" s="208"/>
      <c r="LDP26" s="208"/>
      <c r="LDQ26" s="208"/>
      <c r="LDR26" s="208"/>
      <c r="LDS26" s="208"/>
      <c r="LDT26" s="208"/>
      <c r="LDU26" s="208"/>
      <c r="LDV26" s="208"/>
      <c r="LDW26" s="208"/>
      <c r="LDX26" s="208"/>
      <c r="LDY26" s="208"/>
      <c r="LDZ26" s="208"/>
      <c r="LEA26" s="208"/>
      <c r="LEB26" s="208"/>
      <c r="LEC26" s="208"/>
      <c r="LED26" s="208"/>
      <c r="LEE26" s="208"/>
      <c r="LEF26" s="208"/>
      <c r="LEG26" s="208"/>
      <c r="LEH26" s="208"/>
      <c r="LEI26" s="208"/>
      <c r="LEJ26" s="208"/>
      <c r="LEK26" s="208"/>
      <c r="LEL26" s="208"/>
      <c r="LEM26" s="208"/>
      <c r="LEN26" s="208"/>
      <c r="LEO26" s="208"/>
      <c r="LEP26" s="208"/>
      <c r="LEQ26" s="208"/>
      <c r="LER26" s="208"/>
      <c r="LES26" s="208"/>
      <c r="LET26" s="208"/>
      <c r="LEU26" s="208"/>
      <c r="LEV26" s="208"/>
      <c r="LEW26" s="208"/>
      <c r="LEX26" s="208"/>
      <c r="LEY26" s="208"/>
      <c r="LEZ26" s="208"/>
      <c r="LFA26" s="208"/>
      <c r="LFB26" s="208"/>
      <c r="LFC26" s="208"/>
      <c r="LFD26" s="208"/>
      <c r="LFE26" s="208"/>
      <c r="LFF26" s="208"/>
      <c r="LFG26" s="208"/>
      <c r="LFH26" s="208"/>
      <c r="LFI26" s="208"/>
      <c r="LFJ26" s="208"/>
      <c r="LFK26" s="208"/>
      <c r="LFL26" s="208"/>
      <c r="LFM26" s="208"/>
      <c r="LFN26" s="208"/>
      <c r="LFO26" s="208"/>
      <c r="LFP26" s="208"/>
      <c r="LFQ26" s="208"/>
      <c r="LFR26" s="208"/>
      <c r="LFS26" s="208"/>
      <c r="LFT26" s="208"/>
      <c r="LFU26" s="208"/>
      <c r="LFV26" s="208"/>
      <c r="LFW26" s="208"/>
      <c r="LFX26" s="208"/>
      <c r="LFY26" s="208"/>
      <c r="LFZ26" s="208"/>
      <c r="LGA26" s="208"/>
      <c r="LGB26" s="208"/>
      <c r="LGC26" s="208"/>
      <c r="LGD26" s="208"/>
      <c r="LGE26" s="208"/>
      <c r="LGF26" s="208"/>
      <c r="LGG26" s="208"/>
      <c r="LGH26" s="208"/>
      <c r="LGI26" s="208"/>
      <c r="LGJ26" s="208"/>
      <c r="LGK26" s="208"/>
      <c r="LGL26" s="208"/>
      <c r="LGM26" s="208"/>
      <c r="LGN26" s="208"/>
      <c r="LGO26" s="208"/>
      <c r="LGP26" s="208"/>
      <c r="LGQ26" s="208"/>
      <c r="LGR26" s="208"/>
      <c r="LGS26" s="208"/>
      <c r="LGT26" s="208"/>
      <c r="LGU26" s="208"/>
      <c r="LGV26" s="208"/>
      <c r="LGW26" s="208"/>
      <c r="LGX26" s="208"/>
      <c r="LGY26" s="208"/>
      <c r="LGZ26" s="208"/>
      <c r="LHA26" s="208"/>
      <c r="LHB26" s="208"/>
      <c r="LHC26" s="208"/>
      <c r="LHD26" s="208"/>
      <c r="LHE26" s="208"/>
      <c r="LHF26" s="208"/>
      <c r="LHG26" s="208"/>
      <c r="LHH26" s="208"/>
      <c r="LHI26" s="208"/>
      <c r="LHJ26" s="208"/>
      <c r="LHK26" s="208"/>
      <c r="LHL26" s="208"/>
      <c r="LHM26" s="208"/>
      <c r="LHN26" s="208"/>
      <c r="LHO26" s="208"/>
      <c r="LHP26" s="208"/>
      <c r="LHQ26" s="208"/>
      <c r="LHR26" s="208"/>
      <c r="LHS26" s="208"/>
      <c r="LHT26" s="208"/>
      <c r="LHU26" s="208"/>
      <c r="LHV26" s="208"/>
      <c r="LHW26" s="208"/>
      <c r="LHX26" s="208"/>
      <c r="LHY26" s="208"/>
      <c r="LHZ26" s="208"/>
      <c r="LIA26" s="208"/>
      <c r="LIB26" s="208"/>
      <c r="LIC26" s="208"/>
      <c r="LID26" s="208"/>
      <c r="LIE26" s="208"/>
      <c r="LIF26" s="208"/>
      <c r="LIG26" s="208"/>
      <c r="LIH26" s="208"/>
      <c r="LII26" s="208"/>
      <c r="LIJ26" s="208"/>
      <c r="LIK26" s="208"/>
      <c r="LIL26" s="208"/>
      <c r="LIM26" s="208"/>
      <c r="LIN26" s="208"/>
      <c r="LIO26" s="208"/>
      <c r="LIP26" s="208"/>
      <c r="LIQ26" s="208"/>
      <c r="LIR26" s="208"/>
      <c r="LIS26" s="208"/>
      <c r="LIT26" s="208"/>
      <c r="LIU26" s="208"/>
      <c r="LIV26" s="208"/>
      <c r="LIW26" s="208"/>
      <c r="LIX26" s="208"/>
      <c r="LIY26" s="208"/>
      <c r="LIZ26" s="208"/>
      <c r="LJA26" s="208"/>
      <c r="LJB26" s="208"/>
      <c r="LJC26" s="208"/>
      <c r="LJD26" s="208"/>
      <c r="LJE26" s="208"/>
      <c r="LJF26" s="208"/>
      <c r="LJG26" s="208"/>
      <c r="LJH26" s="208"/>
      <c r="LJI26" s="208"/>
      <c r="LJJ26" s="208"/>
      <c r="LJK26" s="208"/>
      <c r="LJL26" s="208"/>
      <c r="LJM26" s="208"/>
      <c r="LJN26" s="208"/>
      <c r="LJO26" s="208"/>
      <c r="LJP26" s="208"/>
      <c r="LJQ26" s="208"/>
      <c r="LJR26" s="208"/>
      <c r="LJS26" s="208"/>
      <c r="LJT26" s="208"/>
      <c r="LJU26" s="208"/>
      <c r="LJV26" s="208"/>
      <c r="LJW26" s="208"/>
      <c r="LJX26" s="208"/>
      <c r="LJY26" s="208"/>
      <c r="LJZ26" s="208"/>
      <c r="LKA26" s="208"/>
      <c r="LKB26" s="208"/>
      <c r="LKC26" s="208"/>
      <c r="LKD26" s="208"/>
      <c r="LKE26" s="208"/>
      <c r="LKF26" s="208"/>
      <c r="LKG26" s="208"/>
      <c r="LKH26" s="208"/>
      <c r="LKI26" s="208"/>
      <c r="LKJ26" s="208"/>
      <c r="LKK26" s="208"/>
      <c r="LKL26" s="208"/>
      <c r="LKM26" s="208"/>
      <c r="LKN26" s="208"/>
      <c r="LKO26" s="208"/>
      <c r="LKP26" s="208"/>
      <c r="LKQ26" s="208"/>
      <c r="LKR26" s="208"/>
      <c r="LKS26" s="208"/>
      <c r="LKT26" s="208"/>
      <c r="LKU26" s="208"/>
      <c r="LKV26" s="208"/>
      <c r="LKW26" s="208"/>
      <c r="LKX26" s="208"/>
      <c r="LKY26" s="208"/>
      <c r="LKZ26" s="208"/>
      <c r="LLA26" s="208"/>
      <c r="LLB26" s="208"/>
      <c r="LLC26" s="208"/>
      <c r="LLD26" s="208"/>
      <c r="LLE26" s="208"/>
      <c r="LLF26" s="208"/>
      <c r="LLG26" s="208"/>
      <c r="LLH26" s="208"/>
      <c r="LLI26" s="208"/>
      <c r="LLJ26" s="208"/>
      <c r="LLK26" s="208"/>
      <c r="LLL26" s="208"/>
      <c r="LLM26" s="208"/>
      <c r="LLN26" s="208"/>
      <c r="LLO26" s="208"/>
      <c r="LLP26" s="208"/>
      <c r="LLQ26" s="208"/>
      <c r="LLR26" s="208"/>
      <c r="LLS26" s="208"/>
      <c r="LLT26" s="208"/>
      <c r="LLU26" s="208"/>
      <c r="LLV26" s="208"/>
      <c r="LLW26" s="208"/>
      <c r="LLX26" s="208"/>
      <c r="LLY26" s="208"/>
      <c r="LLZ26" s="208"/>
      <c r="LMA26" s="208"/>
      <c r="LMB26" s="208"/>
      <c r="LMC26" s="208"/>
      <c r="LMD26" s="208"/>
      <c r="LME26" s="208"/>
      <c r="LMF26" s="208"/>
      <c r="LMG26" s="208"/>
      <c r="LMH26" s="208"/>
      <c r="LMI26" s="208"/>
      <c r="LMJ26" s="208"/>
      <c r="LMK26" s="208"/>
      <c r="LML26" s="208"/>
      <c r="LMM26" s="208"/>
      <c r="LMN26" s="208"/>
      <c r="LMO26" s="208"/>
      <c r="LMP26" s="208"/>
      <c r="LMQ26" s="208"/>
      <c r="LMR26" s="208"/>
      <c r="LMS26" s="208"/>
      <c r="LMT26" s="208"/>
      <c r="LMU26" s="208"/>
      <c r="LMV26" s="208"/>
      <c r="LMW26" s="208"/>
      <c r="LMX26" s="208"/>
      <c r="LMY26" s="208"/>
      <c r="LMZ26" s="208"/>
      <c r="LNA26" s="208"/>
      <c r="LNB26" s="208"/>
      <c r="LNC26" s="208"/>
      <c r="LND26" s="208"/>
      <c r="LNE26" s="208"/>
      <c r="LNF26" s="208"/>
      <c r="LNG26" s="208"/>
      <c r="LNH26" s="208"/>
      <c r="LNI26" s="208"/>
      <c r="LNJ26" s="208"/>
      <c r="LNK26" s="208"/>
      <c r="LNL26" s="208"/>
      <c r="LNM26" s="208"/>
      <c r="LNN26" s="208"/>
      <c r="LNO26" s="208"/>
      <c r="LNP26" s="208"/>
      <c r="LNQ26" s="208"/>
      <c r="LNR26" s="208"/>
      <c r="LNS26" s="208"/>
      <c r="LNT26" s="208"/>
      <c r="LNU26" s="208"/>
      <c r="LNV26" s="208"/>
      <c r="LNW26" s="208"/>
      <c r="LNX26" s="208"/>
      <c r="LNY26" s="208"/>
      <c r="LNZ26" s="208"/>
      <c r="LOA26" s="208"/>
      <c r="LOB26" s="208"/>
      <c r="LOC26" s="208"/>
      <c r="LOD26" s="208"/>
      <c r="LOE26" s="208"/>
      <c r="LOF26" s="208"/>
      <c r="LOG26" s="208"/>
      <c r="LOH26" s="208"/>
      <c r="LOI26" s="208"/>
      <c r="LOJ26" s="208"/>
      <c r="LOK26" s="208"/>
      <c r="LOL26" s="208"/>
      <c r="LOM26" s="208"/>
      <c r="LON26" s="208"/>
      <c r="LOO26" s="208"/>
      <c r="LOP26" s="208"/>
      <c r="LOQ26" s="208"/>
      <c r="LOR26" s="208"/>
      <c r="LOS26" s="208"/>
      <c r="LOT26" s="208"/>
      <c r="LOU26" s="208"/>
      <c r="LOV26" s="208"/>
      <c r="LOW26" s="208"/>
      <c r="LOX26" s="208"/>
      <c r="LOY26" s="208"/>
      <c r="LOZ26" s="208"/>
      <c r="LPA26" s="208"/>
      <c r="LPB26" s="208"/>
      <c r="LPC26" s="208"/>
      <c r="LPD26" s="208"/>
      <c r="LPE26" s="208"/>
      <c r="LPF26" s="208"/>
      <c r="LPG26" s="208"/>
      <c r="LPH26" s="208"/>
      <c r="LPI26" s="208"/>
      <c r="LPJ26" s="208"/>
      <c r="LPK26" s="208"/>
      <c r="LPL26" s="208"/>
      <c r="LPM26" s="208"/>
      <c r="LPN26" s="208"/>
      <c r="LPO26" s="208"/>
      <c r="LPP26" s="208"/>
      <c r="LPQ26" s="208"/>
      <c r="LPR26" s="208"/>
      <c r="LPS26" s="208"/>
      <c r="LPT26" s="208"/>
      <c r="LPU26" s="208"/>
      <c r="LPV26" s="208"/>
      <c r="LPW26" s="208"/>
      <c r="LPX26" s="208"/>
      <c r="LPY26" s="208"/>
      <c r="LPZ26" s="208"/>
      <c r="LQA26" s="208"/>
      <c r="LQB26" s="208"/>
      <c r="LQC26" s="208"/>
      <c r="LQD26" s="208"/>
      <c r="LQE26" s="208"/>
      <c r="LQF26" s="208"/>
      <c r="LQG26" s="208"/>
      <c r="LQH26" s="208"/>
      <c r="LQI26" s="208"/>
      <c r="LQJ26" s="208"/>
      <c r="LQK26" s="208"/>
      <c r="LQL26" s="208"/>
      <c r="LQM26" s="208"/>
      <c r="LQN26" s="208"/>
      <c r="LQO26" s="208"/>
      <c r="LQP26" s="208"/>
      <c r="LQQ26" s="208"/>
      <c r="LQR26" s="208"/>
      <c r="LQS26" s="208"/>
      <c r="LQT26" s="208"/>
      <c r="LQU26" s="208"/>
      <c r="LQV26" s="208"/>
      <c r="LQW26" s="208"/>
      <c r="LQX26" s="208"/>
      <c r="LQY26" s="208"/>
      <c r="LQZ26" s="208"/>
      <c r="LRA26" s="208"/>
      <c r="LRB26" s="208"/>
      <c r="LRC26" s="208"/>
      <c r="LRD26" s="208"/>
      <c r="LRE26" s="208"/>
      <c r="LRF26" s="208"/>
      <c r="LRG26" s="208"/>
      <c r="LRH26" s="208"/>
      <c r="LRI26" s="208"/>
      <c r="LRJ26" s="208"/>
      <c r="LRK26" s="208"/>
      <c r="LRL26" s="208"/>
      <c r="LRM26" s="208"/>
      <c r="LRN26" s="208"/>
      <c r="LRO26" s="208"/>
      <c r="LRP26" s="208"/>
      <c r="LRQ26" s="208"/>
      <c r="LRR26" s="208"/>
      <c r="LRS26" s="208"/>
      <c r="LRT26" s="208"/>
      <c r="LRU26" s="208"/>
      <c r="LRV26" s="208"/>
      <c r="LRW26" s="208"/>
      <c r="LRX26" s="208"/>
      <c r="LRY26" s="208"/>
      <c r="LRZ26" s="208"/>
      <c r="LSA26" s="208"/>
      <c r="LSB26" s="208"/>
      <c r="LSC26" s="208"/>
      <c r="LSD26" s="208"/>
      <c r="LSE26" s="208"/>
      <c r="LSF26" s="208"/>
      <c r="LSG26" s="208"/>
      <c r="LSH26" s="208"/>
      <c r="LSI26" s="208"/>
      <c r="LSJ26" s="208"/>
      <c r="LSK26" s="208"/>
      <c r="LSL26" s="208"/>
      <c r="LSM26" s="208"/>
      <c r="LSN26" s="208"/>
      <c r="LSO26" s="208"/>
      <c r="LSP26" s="208"/>
      <c r="LSQ26" s="208"/>
      <c r="LSR26" s="208"/>
      <c r="LSS26" s="208"/>
      <c r="LST26" s="208"/>
      <c r="LSU26" s="208"/>
      <c r="LSV26" s="208"/>
      <c r="LSW26" s="208"/>
      <c r="LSX26" s="208"/>
      <c r="LSY26" s="208"/>
      <c r="LSZ26" s="208"/>
      <c r="LTA26" s="208"/>
      <c r="LTB26" s="208"/>
      <c r="LTC26" s="208"/>
      <c r="LTD26" s="208"/>
      <c r="LTE26" s="208"/>
      <c r="LTF26" s="208"/>
      <c r="LTG26" s="208"/>
      <c r="LTH26" s="208"/>
      <c r="LTI26" s="208"/>
      <c r="LTJ26" s="208"/>
      <c r="LTK26" s="208"/>
      <c r="LTL26" s="208"/>
      <c r="LTM26" s="208"/>
      <c r="LTN26" s="208"/>
      <c r="LTO26" s="208"/>
      <c r="LTP26" s="208"/>
      <c r="LTQ26" s="208"/>
      <c r="LTR26" s="208"/>
      <c r="LTS26" s="208"/>
      <c r="LTT26" s="208"/>
      <c r="LTU26" s="208"/>
      <c r="LTV26" s="208"/>
      <c r="LTW26" s="208"/>
      <c r="LTX26" s="208"/>
      <c r="LTY26" s="208"/>
      <c r="LTZ26" s="208"/>
      <c r="LUA26" s="208"/>
      <c r="LUB26" s="208"/>
      <c r="LUC26" s="208"/>
      <c r="LUD26" s="208"/>
      <c r="LUE26" s="208"/>
      <c r="LUF26" s="208"/>
      <c r="LUG26" s="208"/>
      <c r="LUH26" s="208"/>
      <c r="LUI26" s="208"/>
      <c r="LUJ26" s="208"/>
      <c r="LUK26" s="208"/>
      <c r="LUL26" s="208"/>
      <c r="LUM26" s="208"/>
      <c r="LUN26" s="208"/>
      <c r="LUO26" s="208"/>
      <c r="LUP26" s="208"/>
      <c r="LUQ26" s="208"/>
      <c r="LUR26" s="208"/>
      <c r="LUS26" s="208"/>
      <c r="LUT26" s="208"/>
      <c r="LUU26" s="208"/>
      <c r="LUV26" s="208"/>
      <c r="LUW26" s="208"/>
      <c r="LUX26" s="208"/>
      <c r="LUY26" s="208"/>
      <c r="LUZ26" s="208"/>
      <c r="LVA26" s="208"/>
      <c r="LVB26" s="208"/>
      <c r="LVC26" s="208"/>
      <c r="LVD26" s="208"/>
      <c r="LVE26" s="208"/>
      <c r="LVF26" s="208"/>
      <c r="LVG26" s="208"/>
      <c r="LVH26" s="208"/>
      <c r="LVI26" s="208"/>
      <c r="LVJ26" s="208"/>
      <c r="LVK26" s="208"/>
      <c r="LVL26" s="208"/>
      <c r="LVM26" s="208"/>
      <c r="LVN26" s="208"/>
      <c r="LVO26" s="208"/>
      <c r="LVP26" s="208"/>
      <c r="LVQ26" s="208"/>
      <c r="LVR26" s="208"/>
      <c r="LVS26" s="208"/>
      <c r="LVT26" s="208"/>
      <c r="LVU26" s="208"/>
      <c r="LVV26" s="208"/>
      <c r="LVW26" s="208"/>
      <c r="LVX26" s="208"/>
      <c r="LVY26" s="208"/>
      <c r="LVZ26" s="208"/>
      <c r="LWA26" s="208"/>
      <c r="LWB26" s="208"/>
      <c r="LWC26" s="208"/>
      <c r="LWD26" s="208"/>
      <c r="LWE26" s="208"/>
      <c r="LWF26" s="208"/>
      <c r="LWG26" s="208"/>
      <c r="LWH26" s="208"/>
      <c r="LWI26" s="208"/>
      <c r="LWJ26" s="208"/>
      <c r="LWK26" s="208"/>
      <c r="LWL26" s="208"/>
      <c r="LWM26" s="208"/>
      <c r="LWN26" s="208"/>
      <c r="LWO26" s="208"/>
      <c r="LWP26" s="208"/>
      <c r="LWQ26" s="208"/>
      <c r="LWR26" s="208"/>
      <c r="LWS26" s="208"/>
      <c r="LWT26" s="208"/>
      <c r="LWU26" s="208"/>
      <c r="LWV26" s="208"/>
      <c r="LWW26" s="208"/>
      <c r="LWX26" s="208"/>
      <c r="LWY26" s="208"/>
      <c r="LWZ26" s="208"/>
      <c r="LXA26" s="208"/>
      <c r="LXB26" s="208"/>
      <c r="LXC26" s="208"/>
      <c r="LXD26" s="208"/>
      <c r="LXE26" s="208"/>
      <c r="LXF26" s="208"/>
      <c r="LXG26" s="208"/>
      <c r="LXH26" s="208"/>
      <c r="LXI26" s="208"/>
      <c r="LXJ26" s="208"/>
      <c r="LXK26" s="208"/>
      <c r="LXL26" s="208"/>
      <c r="LXM26" s="208"/>
      <c r="LXN26" s="208"/>
      <c r="LXO26" s="208"/>
      <c r="LXP26" s="208"/>
      <c r="LXQ26" s="208"/>
      <c r="LXR26" s="208"/>
      <c r="LXS26" s="208"/>
      <c r="LXT26" s="208"/>
      <c r="LXU26" s="208"/>
      <c r="LXV26" s="208"/>
      <c r="LXW26" s="208"/>
      <c r="LXX26" s="208"/>
      <c r="LXY26" s="208"/>
      <c r="LXZ26" s="208"/>
      <c r="LYA26" s="208"/>
      <c r="LYB26" s="208"/>
      <c r="LYC26" s="208"/>
      <c r="LYD26" s="208"/>
      <c r="LYE26" s="208"/>
      <c r="LYF26" s="208"/>
      <c r="LYG26" s="208"/>
      <c r="LYH26" s="208"/>
      <c r="LYI26" s="208"/>
      <c r="LYJ26" s="208"/>
      <c r="LYK26" s="208"/>
      <c r="LYL26" s="208"/>
      <c r="LYM26" s="208"/>
      <c r="LYN26" s="208"/>
      <c r="LYO26" s="208"/>
      <c r="LYP26" s="208"/>
      <c r="LYQ26" s="208"/>
      <c r="LYR26" s="208"/>
      <c r="LYS26" s="208"/>
      <c r="LYT26" s="208"/>
      <c r="LYU26" s="208"/>
      <c r="LYV26" s="208"/>
      <c r="LYW26" s="208"/>
      <c r="LYX26" s="208"/>
      <c r="LYY26" s="208"/>
      <c r="LYZ26" s="208"/>
      <c r="LZA26" s="208"/>
      <c r="LZB26" s="208"/>
      <c r="LZC26" s="208"/>
      <c r="LZD26" s="208"/>
      <c r="LZE26" s="208"/>
      <c r="LZF26" s="208"/>
      <c r="LZG26" s="208"/>
      <c r="LZH26" s="208"/>
      <c r="LZI26" s="208"/>
      <c r="LZJ26" s="208"/>
      <c r="LZK26" s="208"/>
      <c r="LZL26" s="208"/>
      <c r="LZM26" s="208"/>
      <c r="LZN26" s="208"/>
      <c r="LZO26" s="208"/>
      <c r="LZP26" s="208"/>
      <c r="LZQ26" s="208"/>
      <c r="LZR26" s="208"/>
      <c r="LZS26" s="208"/>
      <c r="LZT26" s="208"/>
      <c r="LZU26" s="208"/>
      <c r="LZV26" s="208"/>
      <c r="LZW26" s="208"/>
      <c r="LZX26" s="208"/>
      <c r="LZY26" s="208"/>
      <c r="LZZ26" s="208"/>
      <c r="MAA26" s="208"/>
      <c r="MAB26" s="208"/>
      <c r="MAC26" s="208"/>
      <c r="MAD26" s="208"/>
      <c r="MAE26" s="208"/>
      <c r="MAF26" s="208"/>
      <c r="MAG26" s="208"/>
      <c r="MAH26" s="208"/>
      <c r="MAI26" s="208"/>
      <c r="MAJ26" s="208"/>
      <c r="MAK26" s="208"/>
      <c r="MAL26" s="208"/>
      <c r="MAM26" s="208"/>
      <c r="MAN26" s="208"/>
      <c r="MAO26" s="208"/>
      <c r="MAP26" s="208"/>
      <c r="MAQ26" s="208"/>
      <c r="MAR26" s="208"/>
      <c r="MAS26" s="208"/>
      <c r="MAT26" s="208"/>
      <c r="MAU26" s="208"/>
      <c r="MAV26" s="208"/>
      <c r="MAW26" s="208"/>
      <c r="MAX26" s="208"/>
      <c r="MAY26" s="208"/>
      <c r="MAZ26" s="208"/>
      <c r="MBA26" s="208"/>
      <c r="MBB26" s="208"/>
      <c r="MBC26" s="208"/>
      <c r="MBD26" s="208"/>
      <c r="MBE26" s="208"/>
      <c r="MBF26" s="208"/>
      <c r="MBG26" s="208"/>
      <c r="MBH26" s="208"/>
      <c r="MBI26" s="208"/>
      <c r="MBJ26" s="208"/>
      <c r="MBK26" s="208"/>
      <c r="MBL26" s="208"/>
      <c r="MBM26" s="208"/>
      <c r="MBN26" s="208"/>
      <c r="MBO26" s="208"/>
      <c r="MBP26" s="208"/>
      <c r="MBQ26" s="208"/>
      <c r="MBR26" s="208"/>
      <c r="MBS26" s="208"/>
      <c r="MBT26" s="208"/>
      <c r="MBU26" s="208"/>
      <c r="MBV26" s="208"/>
      <c r="MBW26" s="208"/>
      <c r="MBX26" s="208"/>
      <c r="MBY26" s="208"/>
      <c r="MBZ26" s="208"/>
      <c r="MCA26" s="208"/>
      <c r="MCB26" s="208"/>
      <c r="MCC26" s="208"/>
      <c r="MCD26" s="208"/>
      <c r="MCE26" s="208"/>
      <c r="MCF26" s="208"/>
      <c r="MCG26" s="208"/>
      <c r="MCH26" s="208"/>
      <c r="MCI26" s="208"/>
      <c r="MCJ26" s="208"/>
      <c r="MCK26" s="208"/>
      <c r="MCL26" s="208"/>
      <c r="MCM26" s="208"/>
      <c r="MCN26" s="208"/>
      <c r="MCO26" s="208"/>
      <c r="MCP26" s="208"/>
      <c r="MCQ26" s="208"/>
      <c r="MCR26" s="208"/>
      <c r="MCS26" s="208"/>
      <c r="MCT26" s="208"/>
      <c r="MCU26" s="208"/>
      <c r="MCV26" s="208"/>
      <c r="MCW26" s="208"/>
      <c r="MCX26" s="208"/>
      <c r="MCY26" s="208"/>
      <c r="MCZ26" s="208"/>
      <c r="MDA26" s="208"/>
      <c r="MDB26" s="208"/>
      <c r="MDC26" s="208"/>
      <c r="MDD26" s="208"/>
      <c r="MDE26" s="208"/>
      <c r="MDF26" s="208"/>
      <c r="MDG26" s="208"/>
      <c r="MDH26" s="208"/>
      <c r="MDI26" s="208"/>
      <c r="MDJ26" s="208"/>
      <c r="MDK26" s="208"/>
      <c r="MDL26" s="208"/>
      <c r="MDM26" s="208"/>
      <c r="MDN26" s="208"/>
      <c r="MDO26" s="208"/>
      <c r="MDP26" s="208"/>
      <c r="MDQ26" s="208"/>
      <c r="MDR26" s="208"/>
      <c r="MDS26" s="208"/>
      <c r="MDT26" s="208"/>
      <c r="MDU26" s="208"/>
      <c r="MDV26" s="208"/>
      <c r="MDW26" s="208"/>
      <c r="MDX26" s="208"/>
      <c r="MDY26" s="208"/>
      <c r="MDZ26" s="208"/>
      <c r="MEA26" s="208"/>
      <c r="MEB26" s="208"/>
      <c r="MEC26" s="208"/>
      <c r="MED26" s="208"/>
      <c r="MEE26" s="208"/>
      <c r="MEF26" s="208"/>
      <c r="MEG26" s="208"/>
      <c r="MEH26" s="208"/>
      <c r="MEI26" s="208"/>
      <c r="MEJ26" s="208"/>
      <c r="MEK26" s="208"/>
      <c r="MEL26" s="208"/>
      <c r="MEM26" s="208"/>
      <c r="MEN26" s="208"/>
      <c r="MEO26" s="208"/>
      <c r="MEP26" s="208"/>
      <c r="MEQ26" s="208"/>
      <c r="MER26" s="208"/>
      <c r="MES26" s="208"/>
      <c r="MET26" s="208"/>
      <c r="MEU26" s="208"/>
      <c r="MEV26" s="208"/>
      <c r="MEW26" s="208"/>
      <c r="MEX26" s="208"/>
      <c r="MEY26" s="208"/>
      <c r="MEZ26" s="208"/>
      <c r="MFA26" s="208"/>
      <c r="MFB26" s="208"/>
      <c r="MFC26" s="208"/>
      <c r="MFD26" s="208"/>
      <c r="MFE26" s="208"/>
      <c r="MFF26" s="208"/>
      <c r="MFG26" s="208"/>
      <c r="MFH26" s="208"/>
      <c r="MFI26" s="208"/>
      <c r="MFJ26" s="208"/>
      <c r="MFK26" s="208"/>
      <c r="MFL26" s="208"/>
      <c r="MFM26" s="208"/>
      <c r="MFN26" s="208"/>
      <c r="MFO26" s="208"/>
      <c r="MFP26" s="208"/>
      <c r="MFQ26" s="208"/>
      <c r="MFR26" s="208"/>
      <c r="MFS26" s="208"/>
      <c r="MFT26" s="208"/>
      <c r="MFU26" s="208"/>
      <c r="MFV26" s="208"/>
      <c r="MFW26" s="208"/>
      <c r="MFX26" s="208"/>
      <c r="MFY26" s="208"/>
      <c r="MFZ26" s="208"/>
      <c r="MGA26" s="208"/>
      <c r="MGB26" s="208"/>
      <c r="MGC26" s="208"/>
      <c r="MGD26" s="208"/>
      <c r="MGE26" s="208"/>
      <c r="MGF26" s="208"/>
      <c r="MGG26" s="208"/>
      <c r="MGH26" s="208"/>
      <c r="MGI26" s="208"/>
      <c r="MGJ26" s="208"/>
      <c r="MGK26" s="208"/>
      <c r="MGL26" s="208"/>
      <c r="MGM26" s="208"/>
      <c r="MGN26" s="208"/>
      <c r="MGO26" s="208"/>
      <c r="MGP26" s="208"/>
      <c r="MGQ26" s="208"/>
      <c r="MGR26" s="208"/>
      <c r="MGS26" s="208"/>
      <c r="MGT26" s="208"/>
      <c r="MGU26" s="208"/>
      <c r="MGV26" s="208"/>
      <c r="MGW26" s="208"/>
      <c r="MGX26" s="208"/>
      <c r="MGY26" s="208"/>
      <c r="MGZ26" s="208"/>
      <c r="MHA26" s="208"/>
      <c r="MHB26" s="208"/>
      <c r="MHC26" s="208"/>
      <c r="MHD26" s="208"/>
      <c r="MHE26" s="208"/>
      <c r="MHF26" s="208"/>
      <c r="MHG26" s="208"/>
      <c r="MHH26" s="208"/>
      <c r="MHI26" s="208"/>
      <c r="MHJ26" s="208"/>
      <c r="MHK26" s="208"/>
      <c r="MHL26" s="208"/>
      <c r="MHM26" s="208"/>
      <c r="MHN26" s="208"/>
      <c r="MHO26" s="208"/>
      <c r="MHP26" s="208"/>
      <c r="MHQ26" s="208"/>
      <c r="MHR26" s="208"/>
      <c r="MHS26" s="208"/>
      <c r="MHT26" s="208"/>
      <c r="MHU26" s="208"/>
      <c r="MHV26" s="208"/>
      <c r="MHW26" s="208"/>
      <c r="MHX26" s="208"/>
      <c r="MHY26" s="208"/>
      <c r="MHZ26" s="208"/>
      <c r="MIA26" s="208"/>
      <c r="MIB26" s="208"/>
      <c r="MIC26" s="208"/>
      <c r="MID26" s="208"/>
      <c r="MIE26" s="208"/>
      <c r="MIF26" s="208"/>
      <c r="MIG26" s="208"/>
      <c r="MIH26" s="208"/>
      <c r="MII26" s="208"/>
      <c r="MIJ26" s="208"/>
      <c r="MIK26" s="208"/>
      <c r="MIL26" s="208"/>
      <c r="MIM26" s="208"/>
      <c r="MIN26" s="208"/>
      <c r="MIO26" s="208"/>
      <c r="MIP26" s="208"/>
      <c r="MIQ26" s="208"/>
      <c r="MIR26" s="208"/>
      <c r="MIS26" s="208"/>
      <c r="MIT26" s="208"/>
      <c r="MIU26" s="208"/>
      <c r="MIV26" s="208"/>
      <c r="MIW26" s="208"/>
      <c r="MIX26" s="208"/>
      <c r="MIY26" s="208"/>
      <c r="MIZ26" s="208"/>
      <c r="MJA26" s="208"/>
      <c r="MJB26" s="208"/>
      <c r="MJC26" s="208"/>
      <c r="MJD26" s="208"/>
      <c r="MJE26" s="208"/>
      <c r="MJF26" s="208"/>
      <c r="MJG26" s="208"/>
      <c r="MJH26" s="208"/>
      <c r="MJI26" s="208"/>
      <c r="MJJ26" s="208"/>
      <c r="MJK26" s="208"/>
      <c r="MJL26" s="208"/>
      <c r="MJM26" s="208"/>
      <c r="MJN26" s="208"/>
      <c r="MJO26" s="208"/>
      <c r="MJP26" s="208"/>
      <c r="MJQ26" s="208"/>
      <c r="MJR26" s="208"/>
      <c r="MJS26" s="208"/>
      <c r="MJT26" s="208"/>
      <c r="MJU26" s="208"/>
      <c r="MJV26" s="208"/>
      <c r="MJW26" s="208"/>
      <c r="MJX26" s="208"/>
      <c r="MJY26" s="208"/>
      <c r="MJZ26" s="208"/>
      <c r="MKA26" s="208"/>
      <c r="MKB26" s="208"/>
      <c r="MKC26" s="208"/>
      <c r="MKD26" s="208"/>
      <c r="MKE26" s="208"/>
      <c r="MKF26" s="208"/>
      <c r="MKG26" s="208"/>
      <c r="MKH26" s="208"/>
      <c r="MKI26" s="208"/>
      <c r="MKJ26" s="208"/>
      <c r="MKK26" s="208"/>
      <c r="MKL26" s="208"/>
      <c r="MKM26" s="208"/>
      <c r="MKN26" s="208"/>
      <c r="MKO26" s="208"/>
      <c r="MKP26" s="208"/>
      <c r="MKQ26" s="208"/>
      <c r="MKR26" s="208"/>
      <c r="MKS26" s="208"/>
      <c r="MKT26" s="208"/>
      <c r="MKU26" s="208"/>
      <c r="MKV26" s="208"/>
      <c r="MKW26" s="208"/>
      <c r="MKX26" s="208"/>
      <c r="MKY26" s="208"/>
      <c r="MKZ26" s="208"/>
      <c r="MLA26" s="208"/>
      <c r="MLB26" s="208"/>
      <c r="MLC26" s="208"/>
      <c r="MLD26" s="208"/>
      <c r="MLE26" s="208"/>
      <c r="MLF26" s="208"/>
      <c r="MLG26" s="208"/>
      <c r="MLH26" s="208"/>
      <c r="MLI26" s="208"/>
      <c r="MLJ26" s="208"/>
      <c r="MLK26" s="208"/>
      <c r="MLL26" s="208"/>
      <c r="MLM26" s="208"/>
      <c r="MLN26" s="208"/>
      <c r="MLO26" s="208"/>
      <c r="MLP26" s="208"/>
      <c r="MLQ26" s="208"/>
      <c r="MLR26" s="208"/>
      <c r="MLS26" s="208"/>
      <c r="MLT26" s="208"/>
      <c r="MLU26" s="208"/>
      <c r="MLV26" s="208"/>
      <c r="MLW26" s="208"/>
      <c r="MLX26" s="208"/>
      <c r="MLY26" s="208"/>
      <c r="MLZ26" s="208"/>
      <c r="MMA26" s="208"/>
      <c r="MMB26" s="208"/>
      <c r="MMC26" s="208"/>
      <c r="MMD26" s="208"/>
      <c r="MME26" s="208"/>
      <c r="MMF26" s="208"/>
      <c r="MMG26" s="208"/>
      <c r="MMH26" s="208"/>
      <c r="MMI26" s="208"/>
      <c r="MMJ26" s="208"/>
      <c r="MMK26" s="208"/>
      <c r="MML26" s="208"/>
      <c r="MMM26" s="208"/>
      <c r="MMN26" s="208"/>
      <c r="MMO26" s="208"/>
      <c r="MMP26" s="208"/>
      <c r="MMQ26" s="208"/>
      <c r="MMR26" s="208"/>
      <c r="MMS26" s="208"/>
      <c r="MMT26" s="208"/>
      <c r="MMU26" s="208"/>
      <c r="MMV26" s="208"/>
      <c r="MMW26" s="208"/>
      <c r="MMX26" s="208"/>
      <c r="MMY26" s="208"/>
      <c r="MMZ26" s="208"/>
      <c r="MNA26" s="208"/>
      <c r="MNB26" s="208"/>
      <c r="MNC26" s="208"/>
      <c r="MND26" s="208"/>
      <c r="MNE26" s="208"/>
      <c r="MNF26" s="208"/>
      <c r="MNG26" s="208"/>
      <c r="MNH26" s="208"/>
      <c r="MNI26" s="208"/>
      <c r="MNJ26" s="208"/>
      <c r="MNK26" s="208"/>
      <c r="MNL26" s="208"/>
      <c r="MNM26" s="208"/>
      <c r="MNN26" s="208"/>
      <c r="MNO26" s="208"/>
      <c r="MNP26" s="208"/>
      <c r="MNQ26" s="208"/>
      <c r="MNR26" s="208"/>
      <c r="MNS26" s="208"/>
      <c r="MNT26" s="208"/>
      <c r="MNU26" s="208"/>
      <c r="MNV26" s="208"/>
      <c r="MNW26" s="208"/>
      <c r="MNX26" s="208"/>
      <c r="MNY26" s="208"/>
      <c r="MNZ26" s="208"/>
      <c r="MOA26" s="208"/>
      <c r="MOB26" s="208"/>
      <c r="MOC26" s="208"/>
      <c r="MOD26" s="208"/>
      <c r="MOE26" s="208"/>
      <c r="MOF26" s="208"/>
      <c r="MOG26" s="208"/>
      <c r="MOH26" s="208"/>
      <c r="MOI26" s="208"/>
      <c r="MOJ26" s="208"/>
      <c r="MOK26" s="208"/>
      <c r="MOL26" s="208"/>
      <c r="MOM26" s="208"/>
      <c r="MON26" s="208"/>
      <c r="MOO26" s="208"/>
      <c r="MOP26" s="208"/>
      <c r="MOQ26" s="208"/>
      <c r="MOR26" s="208"/>
      <c r="MOS26" s="208"/>
      <c r="MOT26" s="208"/>
      <c r="MOU26" s="208"/>
      <c r="MOV26" s="208"/>
      <c r="MOW26" s="208"/>
      <c r="MOX26" s="208"/>
      <c r="MOY26" s="208"/>
      <c r="MOZ26" s="208"/>
      <c r="MPA26" s="208"/>
      <c r="MPB26" s="208"/>
      <c r="MPC26" s="208"/>
      <c r="MPD26" s="208"/>
      <c r="MPE26" s="208"/>
      <c r="MPF26" s="208"/>
      <c r="MPG26" s="208"/>
      <c r="MPH26" s="208"/>
      <c r="MPI26" s="208"/>
      <c r="MPJ26" s="208"/>
      <c r="MPK26" s="208"/>
      <c r="MPL26" s="208"/>
      <c r="MPM26" s="208"/>
      <c r="MPN26" s="208"/>
      <c r="MPO26" s="208"/>
      <c r="MPP26" s="208"/>
      <c r="MPQ26" s="208"/>
      <c r="MPR26" s="208"/>
      <c r="MPS26" s="208"/>
      <c r="MPT26" s="208"/>
      <c r="MPU26" s="208"/>
      <c r="MPV26" s="208"/>
      <c r="MPW26" s="208"/>
      <c r="MPX26" s="208"/>
      <c r="MPY26" s="208"/>
      <c r="MPZ26" s="208"/>
      <c r="MQA26" s="208"/>
      <c r="MQB26" s="208"/>
      <c r="MQC26" s="208"/>
      <c r="MQD26" s="208"/>
      <c r="MQE26" s="208"/>
      <c r="MQF26" s="208"/>
      <c r="MQG26" s="208"/>
      <c r="MQH26" s="208"/>
      <c r="MQI26" s="208"/>
      <c r="MQJ26" s="208"/>
      <c r="MQK26" s="208"/>
      <c r="MQL26" s="208"/>
      <c r="MQM26" s="208"/>
      <c r="MQN26" s="208"/>
      <c r="MQO26" s="208"/>
      <c r="MQP26" s="208"/>
      <c r="MQQ26" s="208"/>
      <c r="MQR26" s="208"/>
      <c r="MQS26" s="208"/>
      <c r="MQT26" s="208"/>
      <c r="MQU26" s="208"/>
      <c r="MQV26" s="208"/>
      <c r="MQW26" s="208"/>
      <c r="MQX26" s="208"/>
      <c r="MQY26" s="208"/>
      <c r="MQZ26" s="208"/>
      <c r="MRA26" s="208"/>
      <c r="MRB26" s="208"/>
      <c r="MRC26" s="208"/>
      <c r="MRD26" s="208"/>
      <c r="MRE26" s="208"/>
      <c r="MRF26" s="208"/>
      <c r="MRG26" s="208"/>
      <c r="MRH26" s="208"/>
      <c r="MRI26" s="208"/>
      <c r="MRJ26" s="208"/>
      <c r="MRK26" s="208"/>
      <c r="MRL26" s="208"/>
      <c r="MRM26" s="208"/>
      <c r="MRN26" s="208"/>
      <c r="MRO26" s="208"/>
      <c r="MRP26" s="208"/>
      <c r="MRQ26" s="208"/>
      <c r="MRR26" s="208"/>
      <c r="MRS26" s="208"/>
      <c r="MRT26" s="208"/>
      <c r="MRU26" s="208"/>
      <c r="MRV26" s="208"/>
      <c r="MRW26" s="208"/>
      <c r="MRX26" s="208"/>
      <c r="MRY26" s="208"/>
      <c r="MRZ26" s="208"/>
      <c r="MSA26" s="208"/>
      <c r="MSB26" s="208"/>
      <c r="MSC26" s="208"/>
      <c r="MSD26" s="208"/>
      <c r="MSE26" s="208"/>
      <c r="MSF26" s="208"/>
      <c r="MSG26" s="208"/>
      <c r="MSH26" s="208"/>
      <c r="MSI26" s="208"/>
      <c r="MSJ26" s="208"/>
      <c r="MSK26" s="208"/>
      <c r="MSL26" s="208"/>
      <c r="MSM26" s="208"/>
      <c r="MSN26" s="208"/>
      <c r="MSO26" s="208"/>
      <c r="MSP26" s="208"/>
      <c r="MSQ26" s="208"/>
      <c r="MSR26" s="208"/>
      <c r="MSS26" s="208"/>
      <c r="MST26" s="208"/>
      <c r="MSU26" s="208"/>
      <c r="MSV26" s="208"/>
      <c r="MSW26" s="208"/>
      <c r="MSX26" s="208"/>
      <c r="MSY26" s="208"/>
      <c r="MSZ26" s="208"/>
      <c r="MTA26" s="208"/>
      <c r="MTB26" s="208"/>
      <c r="MTC26" s="208"/>
      <c r="MTD26" s="208"/>
      <c r="MTE26" s="208"/>
      <c r="MTF26" s="208"/>
      <c r="MTG26" s="208"/>
      <c r="MTH26" s="208"/>
      <c r="MTI26" s="208"/>
      <c r="MTJ26" s="208"/>
      <c r="MTK26" s="208"/>
      <c r="MTL26" s="208"/>
      <c r="MTM26" s="208"/>
      <c r="MTN26" s="208"/>
      <c r="MTO26" s="208"/>
      <c r="MTP26" s="208"/>
      <c r="MTQ26" s="208"/>
      <c r="MTR26" s="208"/>
      <c r="MTS26" s="208"/>
      <c r="MTT26" s="208"/>
      <c r="MTU26" s="208"/>
      <c r="MTV26" s="208"/>
      <c r="MTW26" s="208"/>
      <c r="MTX26" s="208"/>
      <c r="MTY26" s="208"/>
      <c r="MTZ26" s="208"/>
      <c r="MUA26" s="208"/>
      <c r="MUB26" s="208"/>
      <c r="MUC26" s="208"/>
      <c r="MUD26" s="208"/>
      <c r="MUE26" s="208"/>
      <c r="MUF26" s="208"/>
      <c r="MUG26" s="208"/>
      <c r="MUH26" s="208"/>
      <c r="MUI26" s="208"/>
      <c r="MUJ26" s="208"/>
      <c r="MUK26" s="208"/>
      <c r="MUL26" s="208"/>
      <c r="MUM26" s="208"/>
      <c r="MUN26" s="208"/>
      <c r="MUO26" s="208"/>
      <c r="MUP26" s="208"/>
      <c r="MUQ26" s="208"/>
      <c r="MUR26" s="208"/>
      <c r="MUS26" s="208"/>
      <c r="MUT26" s="208"/>
      <c r="MUU26" s="208"/>
      <c r="MUV26" s="208"/>
      <c r="MUW26" s="208"/>
      <c r="MUX26" s="208"/>
      <c r="MUY26" s="208"/>
      <c r="MUZ26" s="208"/>
      <c r="MVA26" s="208"/>
      <c r="MVB26" s="208"/>
      <c r="MVC26" s="208"/>
      <c r="MVD26" s="208"/>
      <c r="MVE26" s="208"/>
      <c r="MVF26" s="208"/>
      <c r="MVG26" s="208"/>
      <c r="MVH26" s="208"/>
      <c r="MVI26" s="208"/>
      <c r="MVJ26" s="208"/>
      <c r="MVK26" s="208"/>
      <c r="MVL26" s="208"/>
      <c r="MVM26" s="208"/>
      <c r="MVN26" s="208"/>
      <c r="MVO26" s="208"/>
      <c r="MVP26" s="208"/>
      <c r="MVQ26" s="208"/>
      <c r="MVR26" s="208"/>
      <c r="MVS26" s="208"/>
      <c r="MVT26" s="208"/>
      <c r="MVU26" s="208"/>
      <c r="MVV26" s="208"/>
      <c r="MVW26" s="208"/>
      <c r="MVX26" s="208"/>
      <c r="MVY26" s="208"/>
      <c r="MVZ26" s="208"/>
      <c r="MWA26" s="208"/>
      <c r="MWB26" s="208"/>
      <c r="MWC26" s="208"/>
      <c r="MWD26" s="208"/>
      <c r="MWE26" s="208"/>
      <c r="MWF26" s="208"/>
      <c r="MWG26" s="208"/>
      <c r="MWH26" s="208"/>
      <c r="MWI26" s="208"/>
      <c r="MWJ26" s="208"/>
      <c r="MWK26" s="208"/>
      <c r="MWL26" s="208"/>
      <c r="MWM26" s="208"/>
      <c r="MWN26" s="208"/>
      <c r="MWO26" s="208"/>
      <c r="MWP26" s="208"/>
      <c r="MWQ26" s="208"/>
      <c r="MWR26" s="208"/>
      <c r="MWS26" s="208"/>
      <c r="MWT26" s="208"/>
      <c r="MWU26" s="208"/>
      <c r="MWV26" s="208"/>
      <c r="MWW26" s="208"/>
      <c r="MWX26" s="208"/>
      <c r="MWY26" s="208"/>
      <c r="MWZ26" s="208"/>
      <c r="MXA26" s="208"/>
      <c r="MXB26" s="208"/>
      <c r="MXC26" s="208"/>
      <c r="MXD26" s="208"/>
      <c r="MXE26" s="208"/>
      <c r="MXF26" s="208"/>
      <c r="MXG26" s="208"/>
      <c r="MXH26" s="208"/>
      <c r="MXI26" s="208"/>
      <c r="MXJ26" s="208"/>
      <c r="MXK26" s="208"/>
      <c r="MXL26" s="208"/>
      <c r="MXM26" s="208"/>
      <c r="MXN26" s="208"/>
      <c r="MXO26" s="208"/>
      <c r="MXP26" s="208"/>
      <c r="MXQ26" s="208"/>
      <c r="MXR26" s="208"/>
      <c r="MXS26" s="208"/>
      <c r="MXT26" s="208"/>
      <c r="MXU26" s="208"/>
      <c r="MXV26" s="208"/>
      <c r="MXW26" s="208"/>
      <c r="MXX26" s="208"/>
      <c r="MXY26" s="208"/>
      <c r="MXZ26" s="208"/>
      <c r="MYA26" s="208"/>
      <c r="MYB26" s="208"/>
      <c r="MYC26" s="208"/>
      <c r="MYD26" s="208"/>
      <c r="MYE26" s="208"/>
      <c r="MYF26" s="208"/>
      <c r="MYG26" s="208"/>
      <c r="MYH26" s="208"/>
      <c r="MYI26" s="208"/>
      <c r="MYJ26" s="208"/>
      <c r="MYK26" s="208"/>
      <c r="MYL26" s="208"/>
      <c r="MYM26" s="208"/>
      <c r="MYN26" s="208"/>
      <c r="MYO26" s="208"/>
      <c r="MYP26" s="208"/>
      <c r="MYQ26" s="208"/>
      <c r="MYR26" s="208"/>
      <c r="MYS26" s="208"/>
      <c r="MYT26" s="208"/>
      <c r="MYU26" s="208"/>
      <c r="MYV26" s="208"/>
      <c r="MYW26" s="208"/>
      <c r="MYX26" s="208"/>
      <c r="MYY26" s="208"/>
      <c r="MYZ26" s="208"/>
      <c r="MZA26" s="208"/>
      <c r="MZB26" s="208"/>
      <c r="MZC26" s="208"/>
      <c r="MZD26" s="208"/>
      <c r="MZE26" s="208"/>
      <c r="MZF26" s="208"/>
      <c r="MZG26" s="208"/>
      <c r="MZH26" s="208"/>
      <c r="MZI26" s="208"/>
      <c r="MZJ26" s="208"/>
      <c r="MZK26" s="208"/>
      <c r="MZL26" s="208"/>
      <c r="MZM26" s="208"/>
      <c r="MZN26" s="208"/>
      <c r="MZO26" s="208"/>
      <c r="MZP26" s="208"/>
      <c r="MZQ26" s="208"/>
      <c r="MZR26" s="208"/>
      <c r="MZS26" s="208"/>
      <c r="MZT26" s="208"/>
      <c r="MZU26" s="208"/>
      <c r="MZV26" s="208"/>
      <c r="MZW26" s="208"/>
      <c r="MZX26" s="208"/>
      <c r="MZY26" s="208"/>
      <c r="MZZ26" s="208"/>
      <c r="NAA26" s="208"/>
      <c r="NAB26" s="208"/>
      <c r="NAC26" s="208"/>
      <c r="NAD26" s="208"/>
      <c r="NAE26" s="208"/>
      <c r="NAF26" s="208"/>
      <c r="NAG26" s="208"/>
      <c r="NAH26" s="208"/>
      <c r="NAI26" s="208"/>
      <c r="NAJ26" s="208"/>
      <c r="NAK26" s="208"/>
      <c r="NAL26" s="208"/>
      <c r="NAM26" s="208"/>
      <c r="NAN26" s="208"/>
      <c r="NAO26" s="208"/>
      <c r="NAP26" s="208"/>
      <c r="NAQ26" s="208"/>
      <c r="NAR26" s="208"/>
      <c r="NAS26" s="208"/>
      <c r="NAT26" s="208"/>
      <c r="NAU26" s="208"/>
      <c r="NAV26" s="208"/>
      <c r="NAW26" s="208"/>
      <c r="NAX26" s="208"/>
      <c r="NAY26" s="208"/>
      <c r="NAZ26" s="208"/>
      <c r="NBA26" s="208"/>
      <c r="NBB26" s="208"/>
      <c r="NBC26" s="208"/>
      <c r="NBD26" s="208"/>
      <c r="NBE26" s="208"/>
      <c r="NBF26" s="208"/>
      <c r="NBG26" s="208"/>
      <c r="NBH26" s="208"/>
      <c r="NBI26" s="208"/>
      <c r="NBJ26" s="208"/>
      <c r="NBK26" s="208"/>
      <c r="NBL26" s="208"/>
      <c r="NBM26" s="208"/>
      <c r="NBN26" s="208"/>
      <c r="NBO26" s="208"/>
      <c r="NBP26" s="208"/>
      <c r="NBQ26" s="208"/>
      <c r="NBR26" s="208"/>
      <c r="NBS26" s="208"/>
      <c r="NBT26" s="208"/>
      <c r="NBU26" s="208"/>
      <c r="NBV26" s="208"/>
      <c r="NBW26" s="208"/>
      <c r="NBX26" s="208"/>
      <c r="NBY26" s="208"/>
      <c r="NBZ26" s="208"/>
      <c r="NCA26" s="208"/>
      <c r="NCB26" s="208"/>
      <c r="NCC26" s="208"/>
      <c r="NCD26" s="208"/>
      <c r="NCE26" s="208"/>
      <c r="NCF26" s="208"/>
      <c r="NCG26" s="208"/>
      <c r="NCH26" s="208"/>
      <c r="NCI26" s="208"/>
      <c r="NCJ26" s="208"/>
      <c r="NCK26" s="208"/>
      <c r="NCL26" s="208"/>
      <c r="NCM26" s="208"/>
      <c r="NCN26" s="208"/>
      <c r="NCO26" s="208"/>
      <c r="NCP26" s="208"/>
      <c r="NCQ26" s="208"/>
      <c r="NCR26" s="208"/>
      <c r="NCS26" s="208"/>
      <c r="NCT26" s="208"/>
      <c r="NCU26" s="208"/>
      <c r="NCV26" s="208"/>
      <c r="NCW26" s="208"/>
      <c r="NCX26" s="208"/>
      <c r="NCY26" s="208"/>
      <c r="NCZ26" s="208"/>
      <c r="NDA26" s="208"/>
      <c r="NDB26" s="208"/>
      <c r="NDC26" s="208"/>
      <c r="NDD26" s="208"/>
      <c r="NDE26" s="208"/>
      <c r="NDF26" s="208"/>
      <c r="NDG26" s="208"/>
      <c r="NDH26" s="208"/>
      <c r="NDI26" s="208"/>
      <c r="NDJ26" s="208"/>
      <c r="NDK26" s="208"/>
      <c r="NDL26" s="208"/>
      <c r="NDM26" s="208"/>
      <c r="NDN26" s="208"/>
      <c r="NDO26" s="208"/>
      <c r="NDP26" s="208"/>
      <c r="NDQ26" s="208"/>
      <c r="NDR26" s="208"/>
      <c r="NDS26" s="208"/>
      <c r="NDT26" s="208"/>
      <c r="NDU26" s="208"/>
      <c r="NDV26" s="208"/>
      <c r="NDW26" s="208"/>
      <c r="NDX26" s="208"/>
      <c r="NDY26" s="208"/>
      <c r="NDZ26" s="208"/>
      <c r="NEA26" s="208"/>
      <c r="NEB26" s="208"/>
      <c r="NEC26" s="208"/>
      <c r="NED26" s="208"/>
      <c r="NEE26" s="208"/>
      <c r="NEF26" s="208"/>
      <c r="NEG26" s="208"/>
      <c r="NEH26" s="208"/>
      <c r="NEI26" s="208"/>
      <c r="NEJ26" s="208"/>
      <c r="NEK26" s="208"/>
      <c r="NEL26" s="208"/>
      <c r="NEM26" s="208"/>
      <c r="NEN26" s="208"/>
      <c r="NEO26" s="208"/>
      <c r="NEP26" s="208"/>
      <c r="NEQ26" s="208"/>
      <c r="NER26" s="208"/>
      <c r="NES26" s="208"/>
      <c r="NET26" s="208"/>
      <c r="NEU26" s="208"/>
      <c r="NEV26" s="208"/>
      <c r="NEW26" s="208"/>
      <c r="NEX26" s="208"/>
      <c r="NEY26" s="208"/>
      <c r="NEZ26" s="208"/>
      <c r="NFA26" s="208"/>
      <c r="NFB26" s="208"/>
      <c r="NFC26" s="208"/>
      <c r="NFD26" s="208"/>
      <c r="NFE26" s="208"/>
      <c r="NFF26" s="208"/>
      <c r="NFG26" s="208"/>
      <c r="NFH26" s="208"/>
      <c r="NFI26" s="208"/>
      <c r="NFJ26" s="208"/>
      <c r="NFK26" s="208"/>
      <c r="NFL26" s="208"/>
      <c r="NFM26" s="208"/>
      <c r="NFN26" s="208"/>
      <c r="NFO26" s="208"/>
      <c r="NFP26" s="208"/>
      <c r="NFQ26" s="208"/>
      <c r="NFR26" s="208"/>
      <c r="NFS26" s="208"/>
      <c r="NFT26" s="208"/>
      <c r="NFU26" s="208"/>
      <c r="NFV26" s="208"/>
      <c r="NFW26" s="208"/>
      <c r="NFX26" s="208"/>
      <c r="NFY26" s="208"/>
      <c r="NFZ26" s="208"/>
      <c r="NGA26" s="208"/>
      <c r="NGB26" s="208"/>
      <c r="NGC26" s="208"/>
      <c r="NGD26" s="208"/>
      <c r="NGE26" s="208"/>
      <c r="NGF26" s="208"/>
      <c r="NGG26" s="208"/>
      <c r="NGH26" s="208"/>
      <c r="NGI26" s="208"/>
      <c r="NGJ26" s="208"/>
      <c r="NGK26" s="208"/>
      <c r="NGL26" s="208"/>
      <c r="NGM26" s="208"/>
      <c r="NGN26" s="208"/>
      <c r="NGO26" s="208"/>
      <c r="NGP26" s="208"/>
      <c r="NGQ26" s="208"/>
      <c r="NGR26" s="208"/>
      <c r="NGS26" s="208"/>
      <c r="NGT26" s="208"/>
      <c r="NGU26" s="208"/>
      <c r="NGV26" s="208"/>
      <c r="NGW26" s="208"/>
      <c r="NGX26" s="208"/>
      <c r="NGY26" s="208"/>
      <c r="NGZ26" s="208"/>
      <c r="NHA26" s="208"/>
      <c r="NHB26" s="208"/>
      <c r="NHC26" s="208"/>
      <c r="NHD26" s="208"/>
      <c r="NHE26" s="208"/>
      <c r="NHF26" s="208"/>
      <c r="NHG26" s="208"/>
      <c r="NHH26" s="208"/>
      <c r="NHI26" s="208"/>
      <c r="NHJ26" s="208"/>
      <c r="NHK26" s="208"/>
      <c r="NHL26" s="208"/>
      <c r="NHM26" s="208"/>
      <c r="NHN26" s="208"/>
      <c r="NHO26" s="208"/>
      <c r="NHP26" s="208"/>
      <c r="NHQ26" s="208"/>
      <c r="NHR26" s="208"/>
      <c r="NHS26" s="208"/>
      <c r="NHT26" s="208"/>
      <c r="NHU26" s="208"/>
      <c r="NHV26" s="208"/>
      <c r="NHW26" s="208"/>
      <c r="NHX26" s="208"/>
      <c r="NHY26" s="208"/>
      <c r="NHZ26" s="208"/>
      <c r="NIA26" s="208"/>
      <c r="NIB26" s="208"/>
      <c r="NIC26" s="208"/>
      <c r="NID26" s="208"/>
      <c r="NIE26" s="208"/>
      <c r="NIF26" s="208"/>
      <c r="NIG26" s="208"/>
      <c r="NIH26" s="208"/>
      <c r="NII26" s="208"/>
      <c r="NIJ26" s="208"/>
      <c r="NIK26" s="208"/>
      <c r="NIL26" s="208"/>
      <c r="NIM26" s="208"/>
      <c r="NIN26" s="208"/>
      <c r="NIO26" s="208"/>
      <c r="NIP26" s="208"/>
      <c r="NIQ26" s="208"/>
      <c r="NIR26" s="208"/>
      <c r="NIS26" s="208"/>
      <c r="NIT26" s="208"/>
      <c r="NIU26" s="208"/>
      <c r="NIV26" s="208"/>
      <c r="NIW26" s="208"/>
      <c r="NIX26" s="208"/>
      <c r="NIY26" s="208"/>
      <c r="NIZ26" s="208"/>
      <c r="NJA26" s="208"/>
      <c r="NJB26" s="208"/>
      <c r="NJC26" s="208"/>
      <c r="NJD26" s="208"/>
      <c r="NJE26" s="208"/>
      <c r="NJF26" s="208"/>
      <c r="NJG26" s="208"/>
      <c r="NJH26" s="208"/>
      <c r="NJI26" s="208"/>
      <c r="NJJ26" s="208"/>
      <c r="NJK26" s="208"/>
      <c r="NJL26" s="208"/>
      <c r="NJM26" s="208"/>
      <c r="NJN26" s="208"/>
      <c r="NJO26" s="208"/>
      <c r="NJP26" s="208"/>
      <c r="NJQ26" s="208"/>
      <c r="NJR26" s="208"/>
      <c r="NJS26" s="208"/>
      <c r="NJT26" s="208"/>
      <c r="NJU26" s="208"/>
      <c r="NJV26" s="208"/>
      <c r="NJW26" s="208"/>
      <c r="NJX26" s="208"/>
      <c r="NJY26" s="208"/>
      <c r="NJZ26" s="208"/>
      <c r="NKA26" s="208"/>
      <c r="NKB26" s="208"/>
      <c r="NKC26" s="208"/>
      <c r="NKD26" s="208"/>
      <c r="NKE26" s="208"/>
      <c r="NKF26" s="208"/>
      <c r="NKG26" s="208"/>
      <c r="NKH26" s="208"/>
      <c r="NKI26" s="208"/>
      <c r="NKJ26" s="208"/>
      <c r="NKK26" s="208"/>
      <c r="NKL26" s="208"/>
      <c r="NKM26" s="208"/>
      <c r="NKN26" s="208"/>
      <c r="NKO26" s="208"/>
      <c r="NKP26" s="208"/>
      <c r="NKQ26" s="208"/>
      <c r="NKR26" s="208"/>
      <c r="NKS26" s="208"/>
      <c r="NKT26" s="208"/>
      <c r="NKU26" s="208"/>
      <c r="NKV26" s="208"/>
      <c r="NKW26" s="208"/>
      <c r="NKX26" s="208"/>
      <c r="NKY26" s="208"/>
      <c r="NKZ26" s="208"/>
      <c r="NLA26" s="208"/>
      <c r="NLB26" s="208"/>
      <c r="NLC26" s="208"/>
      <c r="NLD26" s="208"/>
      <c r="NLE26" s="208"/>
      <c r="NLF26" s="208"/>
      <c r="NLG26" s="208"/>
      <c r="NLH26" s="208"/>
      <c r="NLI26" s="208"/>
      <c r="NLJ26" s="208"/>
      <c r="NLK26" s="208"/>
      <c r="NLL26" s="208"/>
      <c r="NLM26" s="208"/>
      <c r="NLN26" s="208"/>
      <c r="NLO26" s="208"/>
      <c r="NLP26" s="208"/>
      <c r="NLQ26" s="208"/>
      <c r="NLR26" s="208"/>
      <c r="NLS26" s="208"/>
      <c r="NLT26" s="208"/>
      <c r="NLU26" s="208"/>
      <c r="NLV26" s="208"/>
      <c r="NLW26" s="208"/>
      <c r="NLX26" s="208"/>
      <c r="NLY26" s="208"/>
      <c r="NLZ26" s="208"/>
      <c r="NMA26" s="208"/>
      <c r="NMB26" s="208"/>
      <c r="NMC26" s="208"/>
      <c r="NMD26" s="208"/>
      <c r="NME26" s="208"/>
      <c r="NMF26" s="208"/>
      <c r="NMG26" s="208"/>
      <c r="NMH26" s="208"/>
      <c r="NMI26" s="208"/>
      <c r="NMJ26" s="208"/>
      <c r="NMK26" s="208"/>
      <c r="NML26" s="208"/>
      <c r="NMM26" s="208"/>
      <c r="NMN26" s="208"/>
      <c r="NMO26" s="208"/>
      <c r="NMP26" s="208"/>
      <c r="NMQ26" s="208"/>
      <c r="NMR26" s="208"/>
      <c r="NMS26" s="208"/>
      <c r="NMT26" s="208"/>
      <c r="NMU26" s="208"/>
      <c r="NMV26" s="208"/>
      <c r="NMW26" s="208"/>
      <c r="NMX26" s="208"/>
      <c r="NMY26" s="208"/>
      <c r="NMZ26" s="208"/>
      <c r="NNA26" s="208"/>
      <c r="NNB26" s="208"/>
      <c r="NNC26" s="208"/>
      <c r="NND26" s="208"/>
      <c r="NNE26" s="208"/>
      <c r="NNF26" s="208"/>
      <c r="NNG26" s="208"/>
      <c r="NNH26" s="208"/>
      <c r="NNI26" s="208"/>
      <c r="NNJ26" s="208"/>
      <c r="NNK26" s="208"/>
      <c r="NNL26" s="208"/>
      <c r="NNM26" s="208"/>
      <c r="NNN26" s="208"/>
      <c r="NNO26" s="208"/>
      <c r="NNP26" s="208"/>
      <c r="NNQ26" s="208"/>
      <c r="NNR26" s="208"/>
      <c r="NNS26" s="208"/>
      <c r="NNT26" s="208"/>
      <c r="NNU26" s="208"/>
      <c r="NNV26" s="208"/>
      <c r="NNW26" s="208"/>
      <c r="NNX26" s="208"/>
      <c r="NNY26" s="208"/>
      <c r="NNZ26" s="208"/>
      <c r="NOA26" s="208"/>
      <c r="NOB26" s="208"/>
      <c r="NOC26" s="208"/>
      <c r="NOD26" s="208"/>
      <c r="NOE26" s="208"/>
      <c r="NOF26" s="208"/>
      <c r="NOG26" s="208"/>
      <c r="NOH26" s="208"/>
      <c r="NOI26" s="208"/>
      <c r="NOJ26" s="208"/>
      <c r="NOK26" s="208"/>
      <c r="NOL26" s="208"/>
      <c r="NOM26" s="208"/>
      <c r="NON26" s="208"/>
      <c r="NOO26" s="208"/>
      <c r="NOP26" s="208"/>
      <c r="NOQ26" s="208"/>
      <c r="NOR26" s="208"/>
      <c r="NOS26" s="208"/>
      <c r="NOT26" s="208"/>
      <c r="NOU26" s="208"/>
      <c r="NOV26" s="208"/>
      <c r="NOW26" s="208"/>
      <c r="NOX26" s="208"/>
      <c r="NOY26" s="208"/>
      <c r="NOZ26" s="208"/>
      <c r="NPA26" s="208"/>
      <c r="NPB26" s="208"/>
      <c r="NPC26" s="208"/>
      <c r="NPD26" s="208"/>
      <c r="NPE26" s="208"/>
      <c r="NPF26" s="208"/>
      <c r="NPG26" s="208"/>
      <c r="NPH26" s="208"/>
      <c r="NPI26" s="208"/>
      <c r="NPJ26" s="208"/>
      <c r="NPK26" s="208"/>
      <c r="NPL26" s="208"/>
      <c r="NPM26" s="208"/>
      <c r="NPN26" s="208"/>
      <c r="NPO26" s="208"/>
      <c r="NPP26" s="208"/>
      <c r="NPQ26" s="208"/>
      <c r="NPR26" s="208"/>
      <c r="NPS26" s="208"/>
      <c r="NPT26" s="208"/>
      <c r="NPU26" s="208"/>
      <c r="NPV26" s="208"/>
      <c r="NPW26" s="208"/>
      <c r="NPX26" s="208"/>
      <c r="NPY26" s="208"/>
      <c r="NPZ26" s="208"/>
      <c r="NQA26" s="208"/>
      <c r="NQB26" s="208"/>
      <c r="NQC26" s="208"/>
      <c r="NQD26" s="208"/>
      <c r="NQE26" s="208"/>
      <c r="NQF26" s="208"/>
      <c r="NQG26" s="208"/>
      <c r="NQH26" s="208"/>
      <c r="NQI26" s="208"/>
      <c r="NQJ26" s="208"/>
      <c r="NQK26" s="208"/>
      <c r="NQL26" s="208"/>
      <c r="NQM26" s="208"/>
      <c r="NQN26" s="208"/>
      <c r="NQO26" s="208"/>
      <c r="NQP26" s="208"/>
      <c r="NQQ26" s="208"/>
      <c r="NQR26" s="208"/>
      <c r="NQS26" s="208"/>
      <c r="NQT26" s="208"/>
      <c r="NQU26" s="208"/>
      <c r="NQV26" s="208"/>
      <c r="NQW26" s="208"/>
      <c r="NQX26" s="208"/>
      <c r="NQY26" s="208"/>
      <c r="NQZ26" s="208"/>
      <c r="NRA26" s="208"/>
      <c r="NRB26" s="208"/>
      <c r="NRC26" s="208"/>
      <c r="NRD26" s="208"/>
      <c r="NRE26" s="208"/>
      <c r="NRF26" s="208"/>
      <c r="NRG26" s="208"/>
      <c r="NRH26" s="208"/>
      <c r="NRI26" s="208"/>
      <c r="NRJ26" s="208"/>
      <c r="NRK26" s="208"/>
      <c r="NRL26" s="208"/>
      <c r="NRM26" s="208"/>
      <c r="NRN26" s="208"/>
      <c r="NRO26" s="208"/>
      <c r="NRP26" s="208"/>
      <c r="NRQ26" s="208"/>
      <c r="NRR26" s="208"/>
      <c r="NRS26" s="208"/>
      <c r="NRT26" s="208"/>
      <c r="NRU26" s="208"/>
      <c r="NRV26" s="208"/>
      <c r="NRW26" s="208"/>
      <c r="NRX26" s="208"/>
      <c r="NRY26" s="208"/>
      <c r="NRZ26" s="208"/>
      <c r="NSA26" s="208"/>
      <c r="NSB26" s="208"/>
      <c r="NSC26" s="208"/>
      <c r="NSD26" s="208"/>
      <c r="NSE26" s="208"/>
      <c r="NSF26" s="208"/>
      <c r="NSG26" s="208"/>
      <c r="NSH26" s="208"/>
      <c r="NSI26" s="208"/>
      <c r="NSJ26" s="208"/>
      <c r="NSK26" s="208"/>
      <c r="NSL26" s="208"/>
      <c r="NSM26" s="208"/>
      <c r="NSN26" s="208"/>
      <c r="NSO26" s="208"/>
      <c r="NSP26" s="208"/>
      <c r="NSQ26" s="208"/>
      <c r="NSR26" s="208"/>
      <c r="NSS26" s="208"/>
      <c r="NST26" s="208"/>
      <c r="NSU26" s="208"/>
      <c r="NSV26" s="208"/>
      <c r="NSW26" s="208"/>
      <c r="NSX26" s="208"/>
      <c r="NSY26" s="208"/>
      <c r="NSZ26" s="208"/>
      <c r="NTA26" s="208"/>
      <c r="NTB26" s="208"/>
      <c r="NTC26" s="208"/>
      <c r="NTD26" s="208"/>
      <c r="NTE26" s="208"/>
      <c r="NTF26" s="208"/>
      <c r="NTG26" s="208"/>
      <c r="NTH26" s="208"/>
      <c r="NTI26" s="208"/>
      <c r="NTJ26" s="208"/>
      <c r="NTK26" s="208"/>
      <c r="NTL26" s="208"/>
      <c r="NTM26" s="208"/>
      <c r="NTN26" s="208"/>
      <c r="NTO26" s="208"/>
      <c r="NTP26" s="208"/>
      <c r="NTQ26" s="208"/>
      <c r="NTR26" s="208"/>
      <c r="NTS26" s="208"/>
      <c r="NTT26" s="208"/>
      <c r="NTU26" s="208"/>
      <c r="NTV26" s="208"/>
      <c r="NTW26" s="208"/>
      <c r="NTX26" s="208"/>
      <c r="NTY26" s="208"/>
      <c r="NTZ26" s="208"/>
      <c r="NUA26" s="208"/>
      <c r="NUB26" s="208"/>
      <c r="NUC26" s="208"/>
      <c r="NUD26" s="208"/>
      <c r="NUE26" s="208"/>
      <c r="NUF26" s="208"/>
      <c r="NUG26" s="208"/>
      <c r="NUH26" s="208"/>
      <c r="NUI26" s="208"/>
      <c r="NUJ26" s="208"/>
      <c r="NUK26" s="208"/>
      <c r="NUL26" s="208"/>
      <c r="NUM26" s="208"/>
      <c r="NUN26" s="208"/>
      <c r="NUO26" s="208"/>
      <c r="NUP26" s="208"/>
      <c r="NUQ26" s="208"/>
      <c r="NUR26" s="208"/>
      <c r="NUS26" s="208"/>
      <c r="NUT26" s="208"/>
      <c r="NUU26" s="208"/>
      <c r="NUV26" s="208"/>
      <c r="NUW26" s="208"/>
      <c r="NUX26" s="208"/>
      <c r="NUY26" s="208"/>
      <c r="NUZ26" s="208"/>
      <c r="NVA26" s="208"/>
      <c r="NVB26" s="208"/>
      <c r="NVC26" s="208"/>
      <c r="NVD26" s="208"/>
      <c r="NVE26" s="208"/>
      <c r="NVF26" s="208"/>
      <c r="NVG26" s="208"/>
      <c r="NVH26" s="208"/>
      <c r="NVI26" s="208"/>
      <c r="NVJ26" s="208"/>
      <c r="NVK26" s="208"/>
      <c r="NVL26" s="208"/>
      <c r="NVM26" s="208"/>
      <c r="NVN26" s="208"/>
      <c r="NVO26" s="208"/>
      <c r="NVP26" s="208"/>
      <c r="NVQ26" s="208"/>
      <c r="NVR26" s="208"/>
      <c r="NVS26" s="208"/>
      <c r="NVT26" s="208"/>
      <c r="NVU26" s="208"/>
      <c r="NVV26" s="208"/>
      <c r="NVW26" s="208"/>
      <c r="NVX26" s="208"/>
      <c r="NVY26" s="208"/>
      <c r="NVZ26" s="208"/>
      <c r="NWA26" s="208"/>
      <c r="NWB26" s="208"/>
      <c r="NWC26" s="208"/>
      <c r="NWD26" s="208"/>
      <c r="NWE26" s="208"/>
      <c r="NWF26" s="208"/>
      <c r="NWG26" s="208"/>
      <c r="NWH26" s="208"/>
      <c r="NWI26" s="208"/>
      <c r="NWJ26" s="208"/>
      <c r="NWK26" s="208"/>
      <c r="NWL26" s="208"/>
      <c r="NWM26" s="208"/>
      <c r="NWN26" s="208"/>
      <c r="NWO26" s="208"/>
      <c r="NWP26" s="208"/>
      <c r="NWQ26" s="208"/>
      <c r="NWR26" s="208"/>
      <c r="NWS26" s="208"/>
      <c r="NWT26" s="208"/>
      <c r="NWU26" s="208"/>
      <c r="NWV26" s="208"/>
      <c r="NWW26" s="208"/>
      <c r="NWX26" s="208"/>
      <c r="NWY26" s="208"/>
      <c r="NWZ26" s="208"/>
      <c r="NXA26" s="208"/>
      <c r="NXB26" s="208"/>
      <c r="NXC26" s="208"/>
      <c r="NXD26" s="208"/>
      <c r="NXE26" s="208"/>
      <c r="NXF26" s="208"/>
      <c r="NXG26" s="208"/>
      <c r="NXH26" s="208"/>
      <c r="NXI26" s="208"/>
      <c r="NXJ26" s="208"/>
      <c r="NXK26" s="208"/>
      <c r="NXL26" s="208"/>
      <c r="NXM26" s="208"/>
      <c r="NXN26" s="208"/>
      <c r="NXO26" s="208"/>
      <c r="NXP26" s="208"/>
      <c r="NXQ26" s="208"/>
      <c r="NXR26" s="208"/>
      <c r="NXS26" s="208"/>
      <c r="NXT26" s="208"/>
      <c r="NXU26" s="208"/>
      <c r="NXV26" s="208"/>
      <c r="NXW26" s="208"/>
      <c r="NXX26" s="208"/>
      <c r="NXY26" s="208"/>
      <c r="NXZ26" s="208"/>
      <c r="NYA26" s="208"/>
      <c r="NYB26" s="208"/>
      <c r="NYC26" s="208"/>
      <c r="NYD26" s="208"/>
      <c r="NYE26" s="208"/>
      <c r="NYF26" s="208"/>
      <c r="NYG26" s="208"/>
      <c r="NYH26" s="208"/>
      <c r="NYI26" s="208"/>
      <c r="NYJ26" s="208"/>
      <c r="NYK26" s="208"/>
      <c r="NYL26" s="208"/>
      <c r="NYM26" s="208"/>
      <c r="NYN26" s="208"/>
      <c r="NYO26" s="208"/>
      <c r="NYP26" s="208"/>
      <c r="NYQ26" s="208"/>
      <c r="NYR26" s="208"/>
      <c r="NYS26" s="208"/>
      <c r="NYT26" s="208"/>
      <c r="NYU26" s="208"/>
      <c r="NYV26" s="208"/>
      <c r="NYW26" s="208"/>
      <c r="NYX26" s="208"/>
      <c r="NYY26" s="208"/>
      <c r="NYZ26" s="208"/>
      <c r="NZA26" s="208"/>
      <c r="NZB26" s="208"/>
      <c r="NZC26" s="208"/>
      <c r="NZD26" s="208"/>
      <c r="NZE26" s="208"/>
      <c r="NZF26" s="208"/>
      <c r="NZG26" s="208"/>
      <c r="NZH26" s="208"/>
      <c r="NZI26" s="208"/>
      <c r="NZJ26" s="208"/>
      <c r="NZK26" s="208"/>
      <c r="NZL26" s="208"/>
      <c r="NZM26" s="208"/>
      <c r="NZN26" s="208"/>
      <c r="NZO26" s="208"/>
      <c r="NZP26" s="208"/>
      <c r="NZQ26" s="208"/>
      <c r="NZR26" s="208"/>
      <c r="NZS26" s="208"/>
      <c r="NZT26" s="208"/>
      <c r="NZU26" s="208"/>
      <c r="NZV26" s="208"/>
      <c r="NZW26" s="208"/>
      <c r="NZX26" s="208"/>
      <c r="NZY26" s="208"/>
      <c r="NZZ26" s="208"/>
      <c r="OAA26" s="208"/>
      <c r="OAB26" s="208"/>
      <c r="OAC26" s="208"/>
      <c r="OAD26" s="208"/>
      <c r="OAE26" s="208"/>
      <c r="OAF26" s="208"/>
      <c r="OAG26" s="208"/>
      <c r="OAH26" s="208"/>
      <c r="OAI26" s="208"/>
      <c r="OAJ26" s="208"/>
      <c r="OAK26" s="208"/>
      <c r="OAL26" s="208"/>
      <c r="OAM26" s="208"/>
      <c r="OAN26" s="208"/>
      <c r="OAO26" s="208"/>
      <c r="OAP26" s="208"/>
      <c r="OAQ26" s="208"/>
      <c r="OAR26" s="208"/>
      <c r="OAS26" s="208"/>
      <c r="OAT26" s="208"/>
      <c r="OAU26" s="208"/>
      <c r="OAV26" s="208"/>
      <c r="OAW26" s="208"/>
      <c r="OAX26" s="208"/>
      <c r="OAY26" s="208"/>
      <c r="OAZ26" s="208"/>
      <c r="OBA26" s="208"/>
      <c r="OBB26" s="208"/>
      <c r="OBC26" s="208"/>
      <c r="OBD26" s="208"/>
      <c r="OBE26" s="208"/>
      <c r="OBF26" s="208"/>
      <c r="OBG26" s="208"/>
      <c r="OBH26" s="208"/>
      <c r="OBI26" s="208"/>
      <c r="OBJ26" s="208"/>
      <c r="OBK26" s="208"/>
      <c r="OBL26" s="208"/>
      <c r="OBM26" s="208"/>
      <c r="OBN26" s="208"/>
      <c r="OBO26" s="208"/>
      <c r="OBP26" s="208"/>
      <c r="OBQ26" s="208"/>
      <c r="OBR26" s="208"/>
      <c r="OBS26" s="208"/>
      <c r="OBT26" s="208"/>
      <c r="OBU26" s="208"/>
      <c r="OBV26" s="208"/>
      <c r="OBW26" s="208"/>
      <c r="OBX26" s="208"/>
      <c r="OBY26" s="208"/>
      <c r="OBZ26" s="208"/>
      <c r="OCA26" s="208"/>
      <c r="OCB26" s="208"/>
      <c r="OCC26" s="208"/>
      <c r="OCD26" s="208"/>
      <c r="OCE26" s="208"/>
      <c r="OCF26" s="208"/>
      <c r="OCG26" s="208"/>
      <c r="OCH26" s="208"/>
      <c r="OCI26" s="208"/>
      <c r="OCJ26" s="208"/>
      <c r="OCK26" s="208"/>
      <c r="OCL26" s="208"/>
      <c r="OCM26" s="208"/>
      <c r="OCN26" s="208"/>
      <c r="OCO26" s="208"/>
      <c r="OCP26" s="208"/>
      <c r="OCQ26" s="208"/>
      <c r="OCR26" s="208"/>
      <c r="OCS26" s="208"/>
      <c r="OCT26" s="208"/>
      <c r="OCU26" s="208"/>
      <c r="OCV26" s="208"/>
      <c r="OCW26" s="208"/>
      <c r="OCX26" s="208"/>
      <c r="OCY26" s="208"/>
      <c r="OCZ26" s="208"/>
      <c r="ODA26" s="208"/>
      <c r="ODB26" s="208"/>
      <c r="ODC26" s="208"/>
      <c r="ODD26" s="208"/>
      <c r="ODE26" s="208"/>
      <c r="ODF26" s="208"/>
      <c r="ODG26" s="208"/>
      <c r="ODH26" s="208"/>
      <c r="ODI26" s="208"/>
      <c r="ODJ26" s="208"/>
      <c r="ODK26" s="208"/>
      <c r="ODL26" s="208"/>
      <c r="ODM26" s="208"/>
      <c r="ODN26" s="208"/>
      <c r="ODO26" s="208"/>
      <c r="ODP26" s="208"/>
      <c r="ODQ26" s="208"/>
      <c r="ODR26" s="208"/>
      <c r="ODS26" s="208"/>
      <c r="ODT26" s="208"/>
      <c r="ODU26" s="208"/>
      <c r="ODV26" s="208"/>
      <c r="ODW26" s="208"/>
      <c r="ODX26" s="208"/>
      <c r="ODY26" s="208"/>
      <c r="ODZ26" s="208"/>
      <c r="OEA26" s="208"/>
      <c r="OEB26" s="208"/>
      <c r="OEC26" s="208"/>
      <c r="OED26" s="208"/>
      <c r="OEE26" s="208"/>
      <c r="OEF26" s="208"/>
      <c r="OEG26" s="208"/>
      <c r="OEH26" s="208"/>
      <c r="OEI26" s="208"/>
      <c r="OEJ26" s="208"/>
      <c r="OEK26" s="208"/>
      <c r="OEL26" s="208"/>
      <c r="OEM26" s="208"/>
      <c r="OEN26" s="208"/>
      <c r="OEO26" s="208"/>
      <c r="OEP26" s="208"/>
      <c r="OEQ26" s="208"/>
      <c r="OER26" s="208"/>
      <c r="OES26" s="208"/>
      <c r="OET26" s="208"/>
      <c r="OEU26" s="208"/>
      <c r="OEV26" s="208"/>
      <c r="OEW26" s="208"/>
      <c r="OEX26" s="208"/>
      <c r="OEY26" s="208"/>
      <c r="OEZ26" s="208"/>
      <c r="OFA26" s="208"/>
      <c r="OFB26" s="208"/>
      <c r="OFC26" s="208"/>
      <c r="OFD26" s="208"/>
      <c r="OFE26" s="208"/>
      <c r="OFF26" s="208"/>
      <c r="OFG26" s="208"/>
      <c r="OFH26" s="208"/>
      <c r="OFI26" s="208"/>
      <c r="OFJ26" s="208"/>
      <c r="OFK26" s="208"/>
      <c r="OFL26" s="208"/>
      <c r="OFM26" s="208"/>
      <c r="OFN26" s="208"/>
      <c r="OFO26" s="208"/>
      <c r="OFP26" s="208"/>
      <c r="OFQ26" s="208"/>
      <c r="OFR26" s="208"/>
      <c r="OFS26" s="208"/>
      <c r="OFT26" s="208"/>
      <c r="OFU26" s="208"/>
      <c r="OFV26" s="208"/>
      <c r="OFW26" s="208"/>
      <c r="OFX26" s="208"/>
      <c r="OFY26" s="208"/>
      <c r="OFZ26" s="208"/>
      <c r="OGA26" s="208"/>
      <c r="OGB26" s="208"/>
      <c r="OGC26" s="208"/>
      <c r="OGD26" s="208"/>
      <c r="OGE26" s="208"/>
      <c r="OGF26" s="208"/>
      <c r="OGG26" s="208"/>
      <c r="OGH26" s="208"/>
      <c r="OGI26" s="208"/>
      <c r="OGJ26" s="208"/>
      <c r="OGK26" s="208"/>
      <c r="OGL26" s="208"/>
      <c r="OGM26" s="208"/>
      <c r="OGN26" s="208"/>
      <c r="OGO26" s="208"/>
      <c r="OGP26" s="208"/>
      <c r="OGQ26" s="208"/>
      <c r="OGR26" s="208"/>
      <c r="OGS26" s="208"/>
      <c r="OGT26" s="208"/>
      <c r="OGU26" s="208"/>
      <c r="OGV26" s="208"/>
      <c r="OGW26" s="208"/>
      <c r="OGX26" s="208"/>
      <c r="OGY26" s="208"/>
      <c r="OGZ26" s="208"/>
      <c r="OHA26" s="208"/>
      <c r="OHB26" s="208"/>
      <c r="OHC26" s="208"/>
      <c r="OHD26" s="208"/>
      <c r="OHE26" s="208"/>
      <c r="OHF26" s="208"/>
      <c r="OHG26" s="208"/>
      <c r="OHH26" s="208"/>
      <c r="OHI26" s="208"/>
      <c r="OHJ26" s="208"/>
      <c r="OHK26" s="208"/>
      <c r="OHL26" s="208"/>
      <c r="OHM26" s="208"/>
      <c r="OHN26" s="208"/>
      <c r="OHO26" s="208"/>
      <c r="OHP26" s="208"/>
      <c r="OHQ26" s="208"/>
      <c r="OHR26" s="208"/>
      <c r="OHS26" s="208"/>
      <c r="OHT26" s="208"/>
      <c r="OHU26" s="208"/>
      <c r="OHV26" s="208"/>
      <c r="OHW26" s="208"/>
      <c r="OHX26" s="208"/>
      <c r="OHY26" s="208"/>
      <c r="OHZ26" s="208"/>
      <c r="OIA26" s="208"/>
      <c r="OIB26" s="208"/>
      <c r="OIC26" s="208"/>
      <c r="OID26" s="208"/>
      <c r="OIE26" s="208"/>
      <c r="OIF26" s="208"/>
      <c r="OIG26" s="208"/>
      <c r="OIH26" s="208"/>
      <c r="OII26" s="208"/>
      <c r="OIJ26" s="208"/>
      <c r="OIK26" s="208"/>
      <c r="OIL26" s="208"/>
      <c r="OIM26" s="208"/>
      <c r="OIN26" s="208"/>
      <c r="OIO26" s="208"/>
      <c r="OIP26" s="208"/>
      <c r="OIQ26" s="208"/>
      <c r="OIR26" s="208"/>
      <c r="OIS26" s="208"/>
      <c r="OIT26" s="208"/>
      <c r="OIU26" s="208"/>
      <c r="OIV26" s="208"/>
      <c r="OIW26" s="208"/>
      <c r="OIX26" s="208"/>
      <c r="OIY26" s="208"/>
      <c r="OIZ26" s="208"/>
      <c r="OJA26" s="208"/>
      <c r="OJB26" s="208"/>
      <c r="OJC26" s="208"/>
      <c r="OJD26" s="208"/>
      <c r="OJE26" s="208"/>
      <c r="OJF26" s="208"/>
      <c r="OJG26" s="208"/>
      <c r="OJH26" s="208"/>
      <c r="OJI26" s="208"/>
      <c r="OJJ26" s="208"/>
      <c r="OJK26" s="208"/>
      <c r="OJL26" s="208"/>
      <c r="OJM26" s="208"/>
      <c r="OJN26" s="208"/>
      <c r="OJO26" s="208"/>
      <c r="OJP26" s="208"/>
      <c r="OJQ26" s="208"/>
      <c r="OJR26" s="208"/>
      <c r="OJS26" s="208"/>
      <c r="OJT26" s="208"/>
      <c r="OJU26" s="208"/>
      <c r="OJV26" s="208"/>
      <c r="OJW26" s="208"/>
      <c r="OJX26" s="208"/>
      <c r="OJY26" s="208"/>
      <c r="OJZ26" s="208"/>
      <c r="OKA26" s="208"/>
      <c r="OKB26" s="208"/>
      <c r="OKC26" s="208"/>
      <c r="OKD26" s="208"/>
      <c r="OKE26" s="208"/>
      <c r="OKF26" s="208"/>
      <c r="OKG26" s="208"/>
      <c r="OKH26" s="208"/>
      <c r="OKI26" s="208"/>
      <c r="OKJ26" s="208"/>
      <c r="OKK26" s="208"/>
      <c r="OKL26" s="208"/>
      <c r="OKM26" s="208"/>
      <c r="OKN26" s="208"/>
      <c r="OKO26" s="208"/>
      <c r="OKP26" s="208"/>
      <c r="OKQ26" s="208"/>
      <c r="OKR26" s="208"/>
      <c r="OKS26" s="208"/>
      <c r="OKT26" s="208"/>
      <c r="OKU26" s="208"/>
      <c r="OKV26" s="208"/>
      <c r="OKW26" s="208"/>
      <c r="OKX26" s="208"/>
      <c r="OKY26" s="208"/>
      <c r="OKZ26" s="208"/>
      <c r="OLA26" s="208"/>
      <c r="OLB26" s="208"/>
      <c r="OLC26" s="208"/>
      <c r="OLD26" s="208"/>
      <c r="OLE26" s="208"/>
      <c r="OLF26" s="208"/>
      <c r="OLG26" s="208"/>
      <c r="OLH26" s="208"/>
      <c r="OLI26" s="208"/>
      <c r="OLJ26" s="208"/>
      <c r="OLK26" s="208"/>
      <c r="OLL26" s="208"/>
      <c r="OLM26" s="208"/>
      <c r="OLN26" s="208"/>
      <c r="OLO26" s="208"/>
      <c r="OLP26" s="208"/>
      <c r="OLQ26" s="208"/>
      <c r="OLR26" s="208"/>
      <c r="OLS26" s="208"/>
      <c r="OLT26" s="208"/>
      <c r="OLU26" s="208"/>
      <c r="OLV26" s="208"/>
      <c r="OLW26" s="208"/>
      <c r="OLX26" s="208"/>
      <c r="OLY26" s="208"/>
      <c r="OLZ26" s="208"/>
      <c r="OMA26" s="208"/>
      <c r="OMB26" s="208"/>
      <c r="OMC26" s="208"/>
      <c r="OMD26" s="208"/>
      <c r="OME26" s="208"/>
      <c r="OMF26" s="208"/>
      <c r="OMG26" s="208"/>
      <c r="OMH26" s="208"/>
      <c r="OMI26" s="208"/>
      <c r="OMJ26" s="208"/>
      <c r="OMK26" s="208"/>
      <c r="OML26" s="208"/>
      <c r="OMM26" s="208"/>
      <c r="OMN26" s="208"/>
      <c r="OMO26" s="208"/>
      <c r="OMP26" s="208"/>
      <c r="OMQ26" s="208"/>
      <c r="OMR26" s="208"/>
      <c r="OMS26" s="208"/>
      <c r="OMT26" s="208"/>
      <c r="OMU26" s="208"/>
      <c r="OMV26" s="208"/>
      <c r="OMW26" s="208"/>
      <c r="OMX26" s="208"/>
      <c r="OMY26" s="208"/>
      <c r="OMZ26" s="208"/>
      <c r="ONA26" s="208"/>
      <c r="ONB26" s="208"/>
      <c r="ONC26" s="208"/>
      <c r="OND26" s="208"/>
      <c r="ONE26" s="208"/>
      <c r="ONF26" s="208"/>
      <c r="ONG26" s="208"/>
      <c r="ONH26" s="208"/>
      <c r="ONI26" s="208"/>
      <c r="ONJ26" s="208"/>
      <c r="ONK26" s="208"/>
      <c r="ONL26" s="208"/>
      <c r="ONM26" s="208"/>
      <c r="ONN26" s="208"/>
      <c r="ONO26" s="208"/>
      <c r="ONP26" s="208"/>
      <c r="ONQ26" s="208"/>
      <c r="ONR26" s="208"/>
      <c r="ONS26" s="208"/>
      <c r="ONT26" s="208"/>
      <c r="ONU26" s="208"/>
      <c r="ONV26" s="208"/>
      <c r="ONW26" s="208"/>
      <c r="ONX26" s="208"/>
      <c r="ONY26" s="208"/>
      <c r="ONZ26" s="208"/>
      <c r="OOA26" s="208"/>
      <c r="OOB26" s="208"/>
      <c r="OOC26" s="208"/>
      <c r="OOD26" s="208"/>
      <c r="OOE26" s="208"/>
      <c r="OOF26" s="208"/>
      <c r="OOG26" s="208"/>
      <c r="OOH26" s="208"/>
      <c r="OOI26" s="208"/>
      <c r="OOJ26" s="208"/>
      <c r="OOK26" s="208"/>
      <c r="OOL26" s="208"/>
      <c r="OOM26" s="208"/>
      <c r="OON26" s="208"/>
      <c r="OOO26" s="208"/>
      <c r="OOP26" s="208"/>
      <c r="OOQ26" s="208"/>
      <c r="OOR26" s="208"/>
      <c r="OOS26" s="208"/>
      <c r="OOT26" s="208"/>
      <c r="OOU26" s="208"/>
      <c r="OOV26" s="208"/>
      <c r="OOW26" s="208"/>
      <c r="OOX26" s="208"/>
      <c r="OOY26" s="208"/>
      <c r="OOZ26" s="208"/>
      <c r="OPA26" s="208"/>
      <c r="OPB26" s="208"/>
      <c r="OPC26" s="208"/>
      <c r="OPD26" s="208"/>
      <c r="OPE26" s="208"/>
      <c r="OPF26" s="208"/>
      <c r="OPG26" s="208"/>
      <c r="OPH26" s="208"/>
      <c r="OPI26" s="208"/>
      <c r="OPJ26" s="208"/>
      <c r="OPK26" s="208"/>
      <c r="OPL26" s="208"/>
      <c r="OPM26" s="208"/>
      <c r="OPN26" s="208"/>
      <c r="OPO26" s="208"/>
      <c r="OPP26" s="208"/>
      <c r="OPQ26" s="208"/>
      <c r="OPR26" s="208"/>
      <c r="OPS26" s="208"/>
      <c r="OPT26" s="208"/>
      <c r="OPU26" s="208"/>
      <c r="OPV26" s="208"/>
      <c r="OPW26" s="208"/>
      <c r="OPX26" s="208"/>
      <c r="OPY26" s="208"/>
      <c r="OPZ26" s="208"/>
      <c r="OQA26" s="208"/>
      <c r="OQB26" s="208"/>
      <c r="OQC26" s="208"/>
      <c r="OQD26" s="208"/>
      <c r="OQE26" s="208"/>
      <c r="OQF26" s="208"/>
      <c r="OQG26" s="208"/>
      <c r="OQH26" s="208"/>
      <c r="OQI26" s="208"/>
      <c r="OQJ26" s="208"/>
      <c r="OQK26" s="208"/>
      <c r="OQL26" s="208"/>
      <c r="OQM26" s="208"/>
      <c r="OQN26" s="208"/>
      <c r="OQO26" s="208"/>
      <c r="OQP26" s="208"/>
      <c r="OQQ26" s="208"/>
      <c r="OQR26" s="208"/>
      <c r="OQS26" s="208"/>
      <c r="OQT26" s="208"/>
      <c r="OQU26" s="208"/>
      <c r="OQV26" s="208"/>
      <c r="OQW26" s="208"/>
      <c r="OQX26" s="208"/>
      <c r="OQY26" s="208"/>
      <c r="OQZ26" s="208"/>
      <c r="ORA26" s="208"/>
      <c r="ORB26" s="208"/>
      <c r="ORC26" s="208"/>
      <c r="ORD26" s="208"/>
      <c r="ORE26" s="208"/>
      <c r="ORF26" s="208"/>
      <c r="ORG26" s="208"/>
      <c r="ORH26" s="208"/>
      <c r="ORI26" s="208"/>
      <c r="ORJ26" s="208"/>
      <c r="ORK26" s="208"/>
      <c r="ORL26" s="208"/>
      <c r="ORM26" s="208"/>
      <c r="ORN26" s="208"/>
      <c r="ORO26" s="208"/>
      <c r="ORP26" s="208"/>
      <c r="ORQ26" s="208"/>
      <c r="ORR26" s="208"/>
      <c r="ORS26" s="208"/>
      <c r="ORT26" s="208"/>
      <c r="ORU26" s="208"/>
      <c r="ORV26" s="208"/>
      <c r="ORW26" s="208"/>
      <c r="ORX26" s="208"/>
      <c r="ORY26" s="208"/>
      <c r="ORZ26" s="208"/>
      <c r="OSA26" s="208"/>
      <c r="OSB26" s="208"/>
      <c r="OSC26" s="208"/>
      <c r="OSD26" s="208"/>
      <c r="OSE26" s="208"/>
      <c r="OSF26" s="208"/>
      <c r="OSG26" s="208"/>
      <c r="OSH26" s="208"/>
      <c r="OSI26" s="208"/>
      <c r="OSJ26" s="208"/>
      <c r="OSK26" s="208"/>
      <c r="OSL26" s="208"/>
      <c r="OSM26" s="208"/>
      <c r="OSN26" s="208"/>
      <c r="OSO26" s="208"/>
      <c r="OSP26" s="208"/>
      <c r="OSQ26" s="208"/>
      <c r="OSR26" s="208"/>
      <c r="OSS26" s="208"/>
      <c r="OST26" s="208"/>
      <c r="OSU26" s="208"/>
      <c r="OSV26" s="208"/>
      <c r="OSW26" s="208"/>
      <c r="OSX26" s="208"/>
      <c r="OSY26" s="208"/>
      <c r="OSZ26" s="208"/>
      <c r="OTA26" s="208"/>
      <c r="OTB26" s="208"/>
      <c r="OTC26" s="208"/>
      <c r="OTD26" s="208"/>
      <c r="OTE26" s="208"/>
      <c r="OTF26" s="208"/>
      <c r="OTG26" s="208"/>
      <c r="OTH26" s="208"/>
      <c r="OTI26" s="208"/>
      <c r="OTJ26" s="208"/>
      <c r="OTK26" s="208"/>
      <c r="OTL26" s="208"/>
      <c r="OTM26" s="208"/>
      <c r="OTN26" s="208"/>
      <c r="OTO26" s="208"/>
      <c r="OTP26" s="208"/>
      <c r="OTQ26" s="208"/>
      <c r="OTR26" s="208"/>
      <c r="OTS26" s="208"/>
      <c r="OTT26" s="208"/>
      <c r="OTU26" s="208"/>
      <c r="OTV26" s="208"/>
      <c r="OTW26" s="208"/>
      <c r="OTX26" s="208"/>
      <c r="OTY26" s="208"/>
      <c r="OTZ26" s="208"/>
      <c r="OUA26" s="208"/>
      <c r="OUB26" s="208"/>
      <c r="OUC26" s="208"/>
      <c r="OUD26" s="208"/>
      <c r="OUE26" s="208"/>
      <c r="OUF26" s="208"/>
      <c r="OUG26" s="208"/>
      <c r="OUH26" s="208"/>
      <c r="OUI26" s="208"/>
      <c r="OUJ26" s="208"/>
      <c r="OUK26" s="208"/>
      <c r="OUL26" s="208"/>
      <c r="OUM26" s="208"/>
      <c r="OUN26" s="208"/>
      <c r="OUO26" s="208"/>
      <c r="OUP26" s="208"/>
      <c r="OUQ26" s="208"/>
      <c r="OUR26" s="208"/>
      <c r="OUS26" s="208"/>
      <c r="OUT26" s="208"/>
      <c r="OUU26" s="208"/>
      <c r="OUV26" s="208"/>
      <c r="OUW26" s="208"/>
      <c r="OUX26" s="208"/>
      <c r="OUY26" s="208"/>
      <c r="OUZ26" s="208"/>
      <c r="OVA26" s="208"/>
      <c r="OVB26" s="208"/>
      <c r="OVC26" s="208"/>
      <c r="OVD26" s="208"/>
      <c r="OVE26" s="208"/>
      <c r="OVF26" s="208"/>
      <c r="OVG26" s="208"/>
      <c r="OVH26" s="208"/>
      <c r="OVI26" s="208"/>
      <c r="OVJ26" s="208"/>
      <c r="OVK26" s="208"/>
      <c r="OVL26" s="208"/>
      <c r="OVM26" s="208"/>
      <c r="OVN26" s="208"/>
      <c r="OVO26" s="208"/>
      <c r="OVP26" s="208"/>
      <c r="OVQ26" s="208"/>
      <c r="OVR26" s="208"/>
      <c r="OVS26" s="208"/>
      <c r="OVT26" s="208"/>
      <c r="OVU26" s="208"/>
      <c r="OVV26" s="208"/>
      <c r="OVW26" s="208"/>
      <c r="OVX26" s="208"/>
      <c r="OVY26" s="208"/>
      <c r="OVZ26" s="208"/>
      <c r="OWA26" s="208"/>
      <c r="OWB26" s="208"/>
      <c r="OWC26" s="208"/>
      <c r="OWD26" s="208"/>
      <c r="OWE26" s="208"/>
      <c r="OWF26" s="208"/>
      <c r="OWG26" s="208"/>
      <c r="OWH26" s="208"/>
      <c r="OWI26" s="208"/>
      <c r="OWJ26" s="208"/>
      <c r="OWK26" s="208"/>
      <c r="OWL26" s="208"/>
      <c r="OWM26" s="208"/>
      <c r="OWN26" s="208"/>
      <c r="OWO26" s="208"/>
      <c r="OWP26" s="208"/>
      <c r="OWQ26" s="208"/>
      <c r="OWR26" s="208"/>
      <c r="OWS26" s="208"/>
      <c r="OWT26" s="208"/>
      <c r="OWU26" s="208"/>
      <c r="OWV26" s="208"/>
      <c r="OWW26" s="208"/>
      <c r="OWX26" s="208"/>
      <c r="OWY26" s="208"/>
      <c r="OWZ26" s="208"/>
      <c r="OXA26" s="208"/>
      <c r="OXB26" s="208"/>
      <c r="OXC26" s="208"/>
      <c r="OXD26" s="208"/>
      <c r="OXE26" s="208"/>
      <c r="OXF26" s="208"/>
      <c r="OXG26" s="208"/>
      <c r="OXH26" s="208"/>
      <c r="OXI26" s="208"/>
      <c r="OXJ26" s="208"/>
      <c r="OXK26" s="208"/>
      <c r="OXL26" s="208"/>
      <c r="OXM26" s="208"/>
      <c r="OXN26" s="208"/>
      <c r="OXO26" s="208"/>
      <c r="OXP26" s="208"/>
      <c r="OXQ26" s="208"/>
      <c r="OXR26" s="208"/>
      <c r="OXS26" s="208"/>
      <c r="OXT26" s="208"/>
      <c r="OXU26" s="208"/>
      <c r="OXV26" s="208"/>
      <c r="OXW26" s="208"/>
      <c r="OXX26" s="208"/>
      <c r="OXY26" s="208"/>
      <c r="OXZ26" s="208"/>
      <c r="OYA26" s="208"/>
      <c r="OYB26" s="208"/>
      <c r="OYC26" s="208"/>
      <c r="OYD26" s="208"/>
      <c r="OYE26" s="208"/>
      <c r="OYF26" s="208"/>
      <c r="OYG26" s="208"/>
      <c r="OYH26" s="208"/>
      <c r="OYI26" s="208"/>
      <c r="OYJ26" s="208"/>
      <c r="OYK26" s="208"/>
      <c r="OYL26" s="208"/>
      <c r="OYM26" s="208"/>
      <c r="OYN26" s="208"/>
      <c r="OYO26" s="208"/>
      <c r="OYP26" s="208"/>
      <c r="OYQ26" s="208"/>
      <c r="OYR26" s="208"/>
      <c r="OYS26" s="208"/>
      <c r="OYT26" s="208"/>
      <c r="OYU26" s="208"/>
      <c r="OYV26" s="208"/>
      <c r="OYW26" s="208"/>
      <c r="OYX26" s="208"/>
      <c r="OYY26" s="208"/>
      <c r="OYZ26" s="208"/>
      <c r="OZA26" s="208"/>
      <c r="OZB26" s="208"/>
      <c r="OZC26" s="208"/>
      <c r="OZD26" s="208"/>
      <c r="OZE26" s="208"/>
      <c r="OZF26" s="208"/>
      <c r="OZG26" s="208"/>
      <c r="OZH26" s="208"/>
      <c r="OZI26" s="208"/>
      <c r="OZJ26" s="208"/>
      <c r="OZK26" s="208"/>
      <c r="OZL26" s="208"/>
      <c r="OZM26" s="208"/>
      <c r="OZN26" s="208"/>
      <c r="OZO26" s="208"/>
      <c r="OZP26" s="208"/>
      <c r="OZQ26" s="208"/>
      <c r="OZR26" s="208"/>
      <c r="OZS26" s="208"/>
      <c r="OZT26" s="208"/>
      <c r="OZU26" s="208"/>
      <c r="OZV26" s="208"/>
      <c r="OZW26" s="208"/>
      <c r="OZX26" s="208"/>
      <c r="OZY26" s="208"/>
      <c r="OZZ26" s="208"/>
      <c r="PAA26" s="208"/>
      <c r="PAB26" s="208"/>
      <c r="PAC26" s="208"/>
      <c r="PAD26" s="208"/>
      <c r="PAE26" s="208"/>
      <c r="PAF26" s="208"/>
      <c r="PAG26" s="208"/>
      <c r="PAH26" s="208"/>
      <c r="PAI26" s="208"/>
      <c r="PAJ26" s="208"/>
      <c r="PAK26" s="208"/>
      <c r="PAL26" s="208"/>
      <c r="PAM26" s="208"/>
      <c r="PAN26" s="208"/>
      <c r="PAO26" s="208"/>
      <c r="PAP26" s="208"/>
      <c r="PAQ26" s="208"/>
      <c r="PAR26" s="208"/>
      <c r="PAS26" s="208"/>
      <c r="PAT26" s="208"/>
      <c r="PAU26" s="208"/>
      <c r="PAV26" s="208"/>
      <c r="PAW26" s="208"/>
      <c r="PAX26" s="208"/>
      <c r="PAY26" s="208"/>
      <c r="PAZ26" s="208"/>
      <c r="PBA26" s="208"/>
      <c r="PBB26" s="208"/>
      <c r="PBC26" s="208"/>
      <c r="PBD26" s="208"/>
      <c r="PBE26" s="208"/>
      <c r="PBF26" s="208"/>
      <c r="PBG26" s="208"/>
      <c r="PBH26" s="208"/>
      <c r="PBI26" s="208"/>
      <c r="PBJ26" s="208"/>
      <c r="PBK26" s="208"/>
      <c r="PBL26" s="208"/>
      <c r="PBM26" s="208"/>
      <c r="PBN26" s="208"/>
      <c r="PBO26" s="208"/>
      <c r="PBP26" s="208"/>
      <c r="PBQ26" s="208"/>
      <c r="PBR26" s="208"/>
      <c r="PBS26" s="208"/>
      <c r="PBT26" s="208"/>
      <c r="PBU26" s="208"/>
      <c r="PBV26" s="208"/>
      <c r="PBW26" s="208"/>
      <c r="PBX26" s="208"/>
      <c r="PBY26" s="208"/>
      <c r="PBZ26" s="208"/>
      <c r="PCA26" s="208"/>
      <c r="PCB26" s="208"/>
      <c r="PCC26" s="208"/>
      <c r="PCD26" s="208"/>
      <c r="PCE26" s="208"/>
      <c r="PCF26" s="208"/>
      <c r="PCG26" s="208"/>
      <c r="PCH26" s="208"/>
      <c r="PCI26" s="208"/>
      <c r="PCJ26" s="208"/>
      <c r="PCK26" s="208"/>
      <c r="PCL26" s="208"/>
      <c r="PCM26" s="208"/>
      <c r="PCN26" s="208"/>
      <c r="PCO26" s="208"/>
      <c r="PCP26" s="208"/>
      <c r="PCQ26" s="208"/>
      <c r="PCR26" s="208"/>
      <c r="PCS26" s="208"/>
      <c r="PCT26" s="208"/>
      <c r="PCU26" s="208"/>
      <c r="PCV26" s="208"/>
      <c r="PCW26" s="208"/>
      <c r="PCX26" s="208"/>
      <c r="PCY26" s="208"/>
      <c r="PCZ26" s="208"/>
      <c r="PDA26" s="208"/>
      <c r="PDB26" s="208"/>
      <c r="PDC26" s="208"/>
      <c r="PDD26" s="208"/>
      <c r="PDE26" s="208"/>
      <c r="PDF26" s="208"/>
      <c r="PDG26" s="208"/>
      <c r="PDH26" s="208"/>
      <c r="PDI26" s="208"/>
      <c r="PDJ26" s="208"/>
      <c r="PDK26" s="208"/>
      <c r="PDL26" s="208"/>
      <c r="PDM26" s="208"/>
      <c r="PDN26" s="208"/>
      <c r="PDO26" s="208"/>
      <c r="PDP26" s="208"/>
      <c r="PDQ26" s="208"/>
      <c r="PDR26" s="208"/>
      <c r="PDS26" s="208"/>
      <c r="PDT26" s="208"/>
      <c r="PDU26" s="208"/>
      <c r="PDV26" s="208"/>
      <c r="PDW26" s="208"/>
      <c r="PDX26" s="208"/>
      <c r="PDY26" s="208"/>
      <c r="PDZ26" s="208"/>
      <c r="PEA26" s="208"/>
      <c r="PEB26" s="208"/>
      <c r="PEC26" s="208"/>
      <c r="PED26" s="208"/>
      <c r="PEE26" s="208"/>
      <c r="PEF26" s="208"/>
      <c r="PEG26" s="208"/>
      <c r="PEH26" s="208"/>
      <c r="PEI26" s="208"/>
      <c r="PEJ26" s="208"/>
      <c r="PEK26" s="208"/>
      <c r="PEL26" s="208"/>
      <c r="PEM26" s="208"/>
      <c r="PEN26" s="208"/>
      <c r="PEO26" s="208"/>
      <c r="PEP26" s="208"/>
      <c r="PEQ26" s="208"/>
      <c r="PER26" s="208"/>
      <c r="PES26" s="208"/>
      <c r="PET26" s="208"/>
      <c r="PEU26" s="208"/>
      <c r="PEV26" s="208"/>
      <c r="PEW26" s="208"/>
      <c r="PEX26" s="208"/>
      <c r="PEY26" s="208"/>
      <c r="PEZ26" s="208"/>
      <c r="PFA26" s="208"/>
      <c r="PFB26" s="208"/>
      <c r="PFC26" s="208"/>
      <c r="PFD26" s="208"/>
      <c r="PFE26" s="208"/>
      <c r="PFF26" s="208"/>
      <c r="PFG26" s="208"/>
      <c r="PFH26" s="208"/>
      <c r="PFI26" s="208"/>
      <c r="PFJ26" s="208"/>
      <c r="PFK26" s="208"/>
      <c r="PFL26" s="208"/>
      <c r="PFM26" s="208"/>
      <c r="PFN26" s="208"/>
      <c r="PFO26" s="208"/>
      <c r="PFP26" s="208"/>
      <c r="PFQ26" s="208"/>
      <c r="PFR26" s="208"/>
      <c r="PFS26" s="208"/>
      <c r="PFT26" s="208"/>
      <c r="PFU26" s="208"/>
      <c r="PFV26" s="208"/>
      <c r="PFW26" s="208"/>
      <c r="PFX26" s="208"/>
      <c r="PFY26" s="208"/>
      <c r="PFZ26" s="208"/>
      <c r="PGA26" s="208"/>
      <c r="PGB26" s="208"/>
      <c r="PGC26" s="208"/>
      <c r="PGD26" s="208"/>
      <c r="PGE26" s="208"/>
      <c r="PGF26" s="208"/>
      <c r="PGG26" s="208"/>
      <c r="PGH26" s="208"/>
      <c r="PGI26" s="208"/>
      <c r="PGJ26" s="208"/>
      <c r="PGK26" s="208"/>
      <c r="PGL26" s="208"/>
      <c r="PGM26" s="208"/>
      <c r="PGN26" s="208"/>
      <c r="PGO26" s="208"/>
      <c r="PGP26" s="208"/>
      <c r="PGQ26" s="208"/>
      <c r="PGR26" s="208"/>
      <c r="PGS26" s="208"/>
      <c r="PGT26" s="208"/>
      <c r="PGU26" s="208"/>
      <c r="PGV26" s="208"/>
      <c r="PGW26" s="208"/>
      <c r="PGX26" s="208"/>
      <c r="PGY26" s="208"/>
      <c r="PGZ26" s="208"/>
      <c r="PHA26" s="208"/>
      <c r="PHB26" s="208"/>
      <c r="PHC26" s="208"/>
      <c r="PHD26" s="208"/>
      <c r="PHE26" s="208"/>
      <c r="PHF26" s="208"/>
      <c r="PHG26" s="208"/>
      <c r="PHH26" s="208"/>
      <c r="PHI26" s="208"/>
      <c r="PHJ26" s="208"/>
      <c r="PHK26" s="208"/>
      <c r="PHL26" s="208"/>
      <c r="PHM26" s="208"/>
      <c r="PHN26" s="208"/>
      <c r="PHO26" s="208"/>
      <c r="PHP26" s="208"/>
      <c r="PHQ26" s="208"/>
      <c r="PHR26" s="208"/>
      <c r="PHS26" s="208"/>
      <c r="PHT26" s="208"/>
      <c r="PHU26" s="208"/>
      <c r="PHV26" s="208"/>
      <c r="PHW26" s="208"/>
      <c r="PHX26" s="208"/>
      <c r="PHY26" s="208"/>
      <c r="PHZ26" s="208"/>
      <c r="PIA26" s="208"/>
      <c r="PIB26" s="208"/>
      <c r="PIC26" s="208"/>
      <c r="PID26" s="208"/>
      <c r="PIE26" s="208"/>
      <c r="PIF26" s="208"/>
      <c r="PIG26" s="208"/>
      <c r="PIH26" s="208"/>
      <c r="PII26" s="208"/>
      <c r="PIJ26" s="208"/>
      <c r="PIK26" s="208"/>
      <c r="PIL26" s="208"/>
      <c r="PIM26" s="208"/>
      <c r="PIN26" s="208"/>
      <c r="PIO26" s="208"/>
      <c r="PIP26" s="208"/>
      <c r="PIQ26" s="208"/>
      <c r="PIR26" s="208"/>
      <c r="PIS26" s="208"/>
      <c r="PIT26" s="208"/>
      <c r="PIU26" s="208"/>
      <c r="PIV26" s="208"/>
      <c r="PIW26" s="208"/>
      <c r="PIX26" s="208"/>
      <c r="PIY26" s="208"/>
      <c r="PIZ26" s="208"/>
      <c r="PJA26" s="208"/>
      <c r="PJB26" s="208"/>
      <c r="PJC26" s="208"/>
      <c r="PJD26" s="208"/>
      <c r="PJE26" s="208"/>
      <c r="PJF26" s="208"/>
      <c r="PJG26" s="208"/>
      <c r="PJH26" s="208"/>
      <c r="PJI26" s="208"/>
      <c r="PJJ26" s="208"/>
      <c r="PJK26" s="208"/>
      <c r="PJL26" s="208"/>
      <c r="PJM26" s="208"/>
      <c r="PJN26" s="208"/>
      <c r="PJO26" s="208"/>
      <c r="PJP26" s="208"/>
      <c r="PJQ26" s="208"/>
      <c r="PJR26" s="208"/>
      <c r="PJS26" s="208"/>
      <c r="PJT26" s="208"/>
      <c r="PJU26" s="208"/>
      <c r="PJV26" s="208"/>
      <c r="PJW26" s="208"/>
      <c r="PJX26" s="208"/>
      <c r="PJY26" s="208"/>
      <c r="PJZ26" s="208"/>
      <c r="PKA26" s="208"/>
      <c r="PKB26" s="208"/>
      <c r="PKC26" s="208"/>
      <c r="PKD26" s="208"/>
      <c r="PKE26" s="208"/>
      <c r="PKF26" s="208"/>
      <c r="PKG26" s="208"/>
      <c r="PKH26" s="208"/>
      <c r="PKI26" s="208"/>
      <c r="PKJ26" s="208"/>
      <c r="PKK26" s="208"/>
      <c r="PKL26" s="208"/>
      <c r="PKM26" s="208"/>
      <c r="PKN26" s="208"/>
      <c r="PKO26" s="208"/>
      <c r="PKP26" s="208"/>
      <c r="PKQ26" s="208"/>
      <c r="PKR26" s="208"/>
      <c r="PKS26" s="208"/>
      <c r="PKT26" s="208"/>
      <c r="PKU26" s="208"/>
      <c r="PKV26" s="208"/>
      <c r="PKW26" s="208"/>
      <c r="PKX26" s="208"/>
      <c r="PKY26" s="208"/>
      <c r="PKZ26" s="208"/>
      <c r="PLA26" s="208"/>
      <c r="PLB26" s="208"/>
      <c r="PLC26" s="208"/>
      <c r="PLD26" s="208"/>
      <c r="PLE26" s="208"/>
      <c r="PLF26" s="208"/>
      <c r="PLG26" s="208"/>
      <c r="PLH26" s="208"/>
      <c r="PLI26" s="208"/>
      <c r="PLJ26" s="208"/>
      <c r="PLK26" s="208"/>
      <c r="PLL26" s="208"/>
      <c r="PLM26" s="208"/>
      <c r="PLN26" s="208"/>
      <c r="PLO26" s="208"/>
      <c r="PLP26" s="208"/>
      <c r="PLQ26" s="208"/>
      <c r="PLR26" s="208"/>
      <c r="PLS26" s="208"/>
      <c r="PLT26" s="208"/>
      <c r="PLU26" s="208"/>
      <c r="PLV26" s="208"/>
      <c r="PLW26" s="208"/>
      <c r="PLX26" s="208"/>
      <c r="PLY26" s="208"/>
      <c r="PLZ26" s="208"/>
      <c r="PMA26" s="208"/>
      <c r="PMB26" s="208"/>
      <c r="PMC26" s="208"/>
      <c r="PMD26" s="208"/>
      <c r="PME26" s="208"/>
      <c r="PMF26" s="208"/>
      <c r="PMG26" s="208"/>
      <c r="PMH26" s="208"/>
      <c r="PMI26" s="208"/>
      <c r="PMJ26" s="208"/>
      <c r="PMK26" s="208"/>
      <c r="PML26" s="208"/>
      <c r="PMM26" s="208"/>
      <c r="PMN26" s="208"/>
      <c r="PMO26" s="208"/>
      <c r="PMP26" s="208"/>
      <c r="PMQ26" s="208"/>
      <c r="PMR26" s="208"/>
      <c r="PMS26" s="208"/>
      <c r="PMT26" s="208"/>
      <c r="PMU26" s="208"/>
      <c r="PMV26" s="208"/>
      <c r="PMW26" s="208"/>
      <c r="PMX26" s="208"/>
      <c r="PMY26" s="208"/>
      <c r="PMZ26" s="208"/>
      <c r="PNA26" s="208"/>
      <c r="PNB26" s="208"/>
      <c r="PNC26" s="208"/>
      <c r="PND26" s="208"/>
      <c r="PNE26" s="208"/>
      <c r="PNF26" s="208"/>
      <c r="PNG26" s="208"/>
      <c r="PNH26" s="208"/>
      <c r="PNI26" s="208"/>
      <c r="PNJ26" s="208"/>
      <c r="PNK26" s="208"/>
      <c r="PNL26" s="208"/>
      <c r="PNM26" s="208"/>
      <c r="PNN26" s="208"/>
      <c r="PNO26" s="208"/>
      <c r="PNP26" s="208"/>
      <c r="PNQ26" s="208"/>
      <c r="PNR26" s="208"/>
      <c r="PNS26" s="208"/>
      <c r="PNT26" s="208"/>
      <c r="PNU26" s="208"/>
      <c r="PNV26" s="208"/>
      <c r="PNW26" s="208"/>
      <c r="PNX26" s="208"/>
      <c r="PNY26" s="208"/>
      <c r="PNZ26" s="208"/>
      <c r="POA26" s="208"/>
      <c r="POB26" s="208"/>
      <c r="POC26" s="208"/>
      <c r="POD26" s="208"/>
      <c r="POE26" s="208"/>
      <c r="POF26" s="208"/>
      <c r="POG26" s="208"/>
      <c r="POH26" s="208"/>
      <c r="POI26" s="208"/>
      <c r="POJ26" s="208"/>
      <c r="POK26" s="208"/>
      <c r="POL26" s="208"/>
      <c r="POM26" s="208"/>
      <c r="PON26" s="208"/>
      <c r="POO26" s="208"/>
      <c r="POP26" s="208"/>
      <c r="POQ26" s="208"/>
      <c r="POR26" s="208"/>
      <c r="POS26" s="208"/>
      <c r="POT26" s="208"/>
      <c r="POU26" s="208"/>
      <c r="POV26" s="208"/>
      <c r="POW26" s="208"/>
      <c r="POX26" s="208"/>
      <c r="POY26" s="208"/>
      <c r="POZ26" s="208"/>
      <c r="PPA26" s="208"/>
      <c r="PPB26" s="208"/>
      <c r="PPC26" s="208"/>
      <c r="PPD26" s="208"/>
      <c r="PPE26" s="208"/>
      <c r="PPF26" s="208"/>
      <c r="PPG26" s="208"/>
      <c r="PPH26" s="208"/>
      <c r="PPI26" s="208"/>
      <c r="PPJ26" s="208"/>
      <c r="PPK26" s="208"/>
      <c r="PPL26" s="208"/>
      <c r="PPM26" s="208"/>
      <c r="PPN26" s="208"/>
      <c r="PPO26" s="208"/>
      <c r="PPP26" s="208"/>
      <c r="PPQ26" s="208"/>
      <c r="PPR26" s="208"/>
      <c r="PPS26" s="208"/>
      <c r="PPT26" s="208"/>
      <c r="PPU26" s="208"/>
      <c r="PPV26" s="208"/>
      <c r="PPW26" s="208"/>
      <c r="PPX26" s="208"/>
      <c r="PPY26" s="208"/>
      <c r="PPZ26" s="208"/>
      <c r="PQA26" s="208"/>
      <c r="PQB26" s="208"/>
      <c r="PQC26" s="208"/>
      <c r="PQD26" s="208"/>
      <c r="PQE26" s="208"/>
      <c r="PQF26" s="208"/>
      <c r="PQG26" s="208"/>
      <c r="PQH26" s="208"/>
      <c r="PQI26" s="208"/>
      <c r="PQJ26" s="208"/>
      <c r="PQK26" s="208"/>
      <c r="PQL26" s="208"/>
      <c r="PQM26" s="208"/>
      <c r="PQN26" s="208"/>
      <c r="PQO26" s="208"/>
      <c r="PQP26" s="208"/>
      <c r="PQQ26" s="208"/>
      <c r="PQR26" s="208"/>
      <c r="PQS26" s="208"/>
      <c r="PQT26" s="208"/>
      <c r="PQU26" s="208"/>
      <c r="PQV26" s="208"/>
      <c r="PQW26" s="208"/>
      <c r="PQX26" s="208"/>
      <c r="PQY26" s="208"/>
      <c r="PQZ26" s="208"/>
      <c r="PRA26" s="208"/>
      <c r="PRB26" s="208"/>
      <c r="PRC26" s="208"/>
      <c r="PRD26" s="208"/>
      <c r="PRE26" s="208"/>
      <c r="PRF26" s="208"/>
      <c r="PRG26" s="208"/>
      <c r="PRH26" s="208"/>
      <c r="PRI26" s="208"/>
      <c r="PRJ26" s="208"/>
      <c r="PRK26" s="208"/>
      <c r="PRL26" s="208"/>
      <c r="PRM26" s="208"/>
      <c r="PRN26" s="208"/>
      <c r="PRO26" s="208"/>
      <c r="PRP26" s="208"/>
      <c r="PRQ26" s="208"/>
      <c r="PRR26" s="208"/>
      <c r="PRS26" s="208"/>
      <c r="PRT26" s="208"/>
      <c r="PRU26" s="208"/>
      <c r="PRV26" s="208"/>
      <c r="PRW26" s="208"/>
      <c r="PRX26" s="208"/>
      <c r="PRY26" s="208"/>
      <c r="PRZ26" s="208"/>
      <c r="PSA26" s="208"/>
      <c r="PSB26" s="208"/>
      <c r="PSC26" s="208"/>
      <c r="PSD26" s="208"/>
      <c r="PSE26" s="208"/>
      <c r="PSF26" s="208"/>
      <c r="PSG26" s="208"/>
      <c r="PSH26" s="208"/>
      <c r="PSI26" s="208"/>
      <c r="PSJ26" s="208"/>
      <c r="PSK26" s="208"/>
      <c r="PSL26" s="208"/>
      <c r="PSM26" s="208"/>
      <c r="PSN26" s="208"/>
      <c r="PSO26" s="208"/>
      <c r="PSP26" s="208"/>
      <c r="PSQ26" s="208"/>
      <c r="PSR26" s="208"/>
      <c r="PSS26" s="208"/>
      <c r="PST26" s="208"/>
      <c r="PSU26" s="208"/>
      <c r="PSV26" s="208"/>
      <c r="PSW26" s="208"/>
      <c r="PSX26" s="208"/>
      <c r="PSY26" s="208"/>
      <c r="PSZ26" s="208"/>
      <c r="PTA26" s="208"/>
      <c r="PTB26" s="208"/>
      <c r="PTC26" s="208"/>
      <c r="PTD26" s="208"/>
      <c r="PTE26" s="208"/>
      <c r="PTF26" s="208"/>
      <c r="PTG26" s="208"/>
      <c r="PTH26" s="208"/>
      <c r="PTI26" s="208"/>
      <c r="PTJ26" s="208"/>
      <c r="PTK26" s="208"/>
      <c r="PTL26" s="208"/>
      <c r="PTM26" s="208"/>
      <c r="PTN26" s="208"/>
      <c r="PTO26" s="208"/>
      <c r="PTP26" s="208"/>
      <c r="PTQ26" s="208"/>
      <c r="PTR26" s="208"/>
      <c r="PTS26" s="208"/>
      <c r="PTT26" s="208"/>
      <c r="PTU26" s="208"/>
      <c r="PTV26" s="208"/>
      <c r="PTW26" s="208"/>
      <c r="PTX26" s="208"/>
      <c r="PTY26" s="208"/>
      <c r="PTZ26" s="208"/>
      <c r="PUA26" s="208"/>
      <c r="PUB26" s="208"/>
      <c r="PUC26" s="208"/>
      <c r="PUD26" s="208"/>
      <c r="PUE26" s="208"/>
      <c r="PUF26" s="208"/>
      <c r="PUG26" s="208"/>
      <c r="PUH26" s="208"/>
      <c r="PUI26" s="208"/>
      <c r="PUJ26" s="208"/>
      <c r="PUK26" s="208"/>
      <c r="PUL26" s="208"/>
      <c r="PUM26" s="208"/>
      <c r="PUN26" s="208"/>
      <c r="PUO26" s="208"/>
      <c r="PUP26" s="208"/>
      <c r="PUQ26" s="208"/>
      <c r="PUR26" s="208"/>
      <c r="PUS26" s="208"/>
      <c r="PUT26" s="208"/>
      <c r="PUU26" s="208"/>
      <c r="PUV26" s="208"/>
      <c r="PUW26" s="208"/>
      <c r="PUX26" s="208"/>
      <c r="PUY26" s="208"/>
      <c r="PUZ26" s="208"/>
      <c r="PVA26" s="208"/>
      <c r="PVB26" s="208"/>
      <c r="PVC26" s="208"/>
      <c r="PVD26" s="208"/>
      <c r="PVE26" s="208"/>
      <c r="PVF26" s="208"/>
      <c r="PVG26" s="208"/>
      <c r="PVH26" s="208"/>
      <c r="PVI26" s="208"/>
      <c r="PVJ26" s="208"/>
      <c r="PVK26" s="208"/>
      <c r="PVL26" s="208"/>
      <c r="PVM26" s="208"/>
      <c r="PVN26" s="208"/>
      <c r="PVO26" s="208"/>
      <c r="PVP26" s="208"/>
      <c r="PVQ26" s="208"/>
      <c r="PVR26" s="208"/>
      <c r="PVS26" s="208"/>
      <c r="PVT26" s="208"/>
      <c r="PVU26" s="208"/>
      <c r="PVV26" s="208"/>
      <c r="PVW26" s="208"/>
      <c r="PVX26" s="208"/>
      <c r="PVY26" s="208"/>
      <c r="PVZ26" s="208"/>
      <c r="PWA26" s="208"/>
      <c r="PWB26" s="208"/>
      <c r="PWC26" s="208"/>
      <c r="PWD26" s="208"/>
      <c r="PWE26" s="208"/>
      <c r="PWF26" s="208"/>
      <c r="PWG26" s="208"/>
      <c r="PWH26" s="208"/>
      <c r="PWI26" s="208"/>
      <c r="PWJ26" s="208"/>
      <c r="PWK26" s="208"/>
      <c r="PWL26" s="208"/>
      <c r="PWM26" s="208"/>
      <c r="PWN26" s="208"/>
      <c r="PWO26" s="208"/>
      <c r="PWP26" s="208"/>
      <c r="PWQ26" s="208"/>
      <c r="PWR26" s="208"/>
      <c r="PWS26" s="208"/>
      <c r="PWT26" s="208"/>
      <c r="PWU26" s="208"/>
      <c r="PWV26" s="208"/>
      <c r="PWW26" s="208"/>
      <c r="PWX26" s="208"/>
      <c r="PWY26" s="208"/>
      <c r="PWZ26" s="208"/>
      <c r="PXA26" s="208"/>
      <c r="PXB26" s="208"/>
      <c r="PXC26" s="208"/>
      <c r="PXD26" s="208"/>
      <c r="PXE26" s="208"/>
      <c r="PXF26" s="208"/>
      <c r="PXG26" s="208"/>
      <c r="PXH26" s="208"/>
      <c r="PXI26" s="208"/>
      <c r="PXJ26" s="208"/>
      <c r="PXK26" s="208"/>
      <c r="PXL26" s="208"/>
      <c r="PXM26" s="208"/>
      <c r="PXN26" s="208"/>
      <c r="PXO26" s="208"/>
      <c r="PXP26" s="208"/>
      <c r="PXQ26" s="208"/>
      <c r="PXR26" s="208"/>
      <c r="PXS26" s="208"/>
      <c r="PXT26" s="208"/>
      <c r="PXU26" s="208"/>
      <c r="PXV26" s="208"/>
      <c r="PXW26" s="208"/>
      <c r="PXX26" s="208"/>
      <c r="PXY26" s="208"/>
      <c r="PXZ26" s="208"/>
      <c r="PYA26" s="208"/>
      <c r="PYB26" s="208"/>
      <c r="PYC26" s="208"/>
      <c r="PYD26" s="208"/>
      <c r="PYE26" s="208"/>
      <c r="PYF26" s="208"/>
      <c r="PYG26" s="208"/>
      <c r="PYH26" s="208"/>
      <c r="PYI26" s="208"/>
      <c r="PYJ26" s="208"/>
      <c r="PYK26" s="208"/>
      <c r="PYL26" s="208"/>
      <c r="PYM26" s="208"/>
      <c r="PYN26" s="208"/>
      <c r="PYO26" s="208"/>
      <c r="PYP26" s="208"/>
      <c r="PYQ26" s="208"/>
      <c r="PYR26" s="208"/>
      <c r="PYS26" s="208"/>
      <c r="PYT26" s="208"/>
      <c r="PYU26" s="208"/>
      <c r="PYV26" s="208"/>
      <c r="PYW26" s="208"/>
      <c r="PYX26" s="208"/>
      <c r="PYY26" s="208"/>
      <c r="PYZ26" s="208"/>
      <c r="PZA26" s="208"/>
      <c r="PZB26" s="208"/>
      <c r="PZC26" s="208"/>
      <c r="PZD26" s="208"/>
      <c r="PZE26" s="208"/>
      <c r="PZF26" s="208"/>
      <c r="PZG26" s="208"/>
      <c r="PZH26" s="208"/>
      <c r="PZI26" s="208"/>
      <c r="PZJ26" s="208"/>
      <c r="PZK26" s="208"/>
      <c r="PZL26" s="208"/>
      <c r="PZM26" s="208"/>
      <c r="PZN26" s="208"/>
      <c r="PZO26" s="208"/>
      <c r="PZP26" s="208"/>
      <c r="PZQ26" s="208"/>
      <c r="PZR26" s="208"/>
      <c r="PZS26" s="208"/>
      <c r="PZT26" s="208"/>
      <c r="PZU26" s="208"/>
      <c r="PZV26" s="208"/>
      <c r="PZW26" s="208"/>
      <c r="PZX26" s="208"/>
      <c r="PZY26" s="208"/>
      <c r="PZZ26" s="208"/>
      <c r="QAA26" s="208"/>
      <c r="QAB26" s="208"/>
      <c r="QAC26" s="208"/>
      <c r="QAD26" s="208"/>
      <c r="QAE26" s="208"/>
      <c r="QAF26" s="208"/>
      <c r="QAG26" s="208"/>
      <c r="QAH26" s="208"/>
      <c r="QAI26" s="208"/>
      <c r="QAJ26" s="208"/>
      <c r="QAK26" s="208"/>
      <c r="QAL26" s="208"/>
      <c r="QAM26" s="208"/>
      <c r="QAN26" s="208"/>
      <c r="QAO26" s="208"/>
      <c r="QAP26" s="208"/>
      <c r="QAQ26" s="208"/>
      <c r="QAR26" s="208"/>
      <c r="QAS26" s="208"/>
      <c r="QAT26" s="208"/>
      <c r="QAU26" s="208"/>
      <c r="QAV26" s="208"/>
      <c r="QAW26" s="208"/>
      <c r="QAX26" s="208"/>
      <c r="QAY26" s="208"/>
      <c r="QAZ26" s="208"/>
      <c r="QBA26" s="208"/>
      <c r="QBB26" s="208"/>
      <c r="QBC26" s="208"/>
      <c r="QBD26" s="208"/>
      <c r="QBE26" s="208"/>
      <c r="QBF26" s="208"/>
      <c r="QBG26" s="208"/>
      <c r="QBH26" s="208"/>
      <c r="QBI26" s="208"/>
      <c r="QBJ26" s="208"/>
      <c r="QBK26" s="208"/>
      <c r="QBL26" s="208"/>
      <c r="QBM26" s="208"/>
      <c r="QBN26" s="208"/>
      <c r="QBO26" s="208"/>
      <c r="QBP26" s="208"/>
      <c r="QBQ26" s="208"/>
      <c r="QBR26" s="208"/>
      <c r="QBS26" s="208"/>
      <c r="QBT26" s="208"/>
      <c r="QBU26" s="208"/>
      <c r="QBV26" s="208"/>
      <c r="QBW26" s="208"/>
      <c r="QBX26" s="208"/>
      <c r="QBY26" s="208"/>
      <c r="QBZ26" s="208"/>
      <c r="QCA26" s="208"/>
      <c r="QCB26" s="208"/>
      <c r="QCC26" s="208"/>
      <c r="QCD26" s="208"/>
      <c r="QCE26" s="208"/>
      <c r="QCF26" s="208"/>
      <c r="QCG26" s="208"/>
      <c r="QCH26" s="208"/>
      <c r="QCI26" s="208"/>
      <c r="QCJ26" s="208"/>
      <c r="QCK26" s="208"/>
      <c r="QCL26" s="208"/>
      <c r="QCM26" s="208"/>
      <c r="QCN26" s="208"/>
      <c r="QCO26" s="208"/>
      <c r="QCP26" s="208"/>
      <c r="QCQ26" s="208"/>
      <c r="QCR26" s="208"/>
      <c r="QCS26" s="208"/>
      <c r="QCT26" s="208"/>
      <c r="QCU26" s="208"/>
      <c r="QCV26" s="208"/>
      <c r="QCW26" s="208"/>
      <c r="QCX26" s="208"/>
      <c r="QCY26" s="208"/>
      <c r="QCZ26" s="208"/>
      <c r="QDA26" s="208"/>
      <c r="QDB26" s="208"/>
      <c r="QDC26" s="208"/>
      <c r="QDD26" s="208"/>
      <c r="QDE26" s="208"/>
      <c r="QDF26" s="208"/>
      <c r="QDG26" s="208"/>
      <c r="QDH26" s="208"/>
      <c r="QDI26" s="208"/>
      <c r="QDJ26" s="208"/>
      <c r="QDK26" s="208"/>
      <c r="QDL26" s="208"/>
      <c r="QDM26" s="208"/>
      <c r="QDN26" s="208"/>
      <c r="QDO26" s="208"/>
      <c r="QDP26" s="208"/>
      <c r="QDQ26" s="208"/>
      <c r="QDR26" s="208"/>
      <c r="QDS26" s="208"/>
      <c r="QDT26" s="208"/>
      <c r="QDU26" s="208"/>
      <c r="QDV26" s="208"/>
      <c r="QDW26" s="208"/>
      <c r="QDX26" s="208"/>
      <c r="QDY26" s="208"/>
      <c r="QDZ26" s="208"/>
      <c r="QEA26" s="208"/>
      <c r="QEB26" s="208"/>
      <c r="QEC26" s="208"/>
      <c r="QED26" s="208"/>
      <c r="QEE26" s="208"/>
      <c r="QEF26" s="208"/>
      <c r="QEG26" s="208"/>
      <c r="QEH26" s="208"/>
      <c r="QEI26" s="208"/>
      <c r="QEJ26" s="208"/>
      <c r="QEK26" s="208"/>
      <c r="QEL26" s="208"/>
      <c r="QEM26" s="208"/>
      <c r="QEN26" s="208"/>
      <c r="QEO26" s="208"/>
      <c r="QEP26" s="208"/>
      <c r="QEQ26" s="208"/>
      <c r="QER26" s="208"/>
      <c r="QES26" s="208"/>
      <c r="QET26" s="208"/>
      <c r="QEU26" s="208"/>
      <c r="QEV26" s="208"/>
      <c r="QEW26" s="208"/>
      <c r="QEX26" s="208"/>
      <c r="QEY26" s="208"/>
      <c r="QEZ26" s="208"/>
      <c r="QFA26" s="208"/>
      <c r="QFB26" s="208"/>
      <c r="QFC26" s="208"/>
      <c r="QFD26" s="208"/>
      <c r="QFE26" s="208"/>
      <c r="QFF26" s="208"/>
      <c r="QFG26" s="208"/>
      <c r="QFH26" s="208"/>
      <c r="QFI26" s="208"/>
      <c r="QFJ26" s="208"/>
      <c r="QFK26" s="208"/>
      <c r="QFL26" s="208"/>
      <c r="QFM26" s="208"/>
      <c r="QFN26" s="208"/>
      <c r="QFO26" s="208"/>
      <c r="QFP26" s="208"/>
      <c r="QFQ26" s="208"/>
      <c r="QFR26" s="208"/>
      <c r="QFS26" s="208"/>
      <c r="QFT26" s="208"/>
      <c r="QFU26" s="208"/>
      <c r="QFV26" s="208"/>
      <c r="QFW26" s="208"/>
      <c r="QFX26" s="208"/>
      <c r="QFY26" s="208"/>
      <c r="QFZ26" s="208"/>
      <c r="QGA26" s="208"/>
      <c r="QGB26" s="208"/>
      <c r="QGC26" s="208"/>
      <c r="QGD26" s="208"/>
      <c r="QGE26" s="208"/>
      <c r="QGF26" s="208"/>
      <c r="QGG26" s="208"/>
      <c r="QGH26" s="208"/>
      <c r="QGI26" s="208"/>
      <c r="QGJ26" s="208"/>
      <c r="QGK26" s="208"/>
      <c r="QGL26" s="208"/>
      <c r="QGM26" s="208"/>
      <c r="QGN26" s="208"/>
      <c r="QGO26" s="208"/>
      <c r="QGP26" s="208"/>
      <c r="QGQ26" s="208"/>
      <c r="QGR26" s="208"/>
      <c r="QGS26" s="208"/>
      <c r="QGT26" s="208"/>
      <c r="QGU26" s="208"/>
      <c r="QGV26" s="208"/>
      <c r="QGW26" s="208"/>
      <c r="QGX26" s="208"/>
      <c r="QGY26" s="208"/>
      <c r="QGZ26" s="208"/>
      <c r="QHA26" s="208"/>
      <c r="QHB26" s="208"/>
      <c r="QHC26" s="208"/>
      <c r="QHD26" s="208"/>
      <c r="QHE26" s="208"/>
      <c r="QHF26" s="208"/>
      <c r="QHG26" s="208"/>
      <c r="QHH26" s="208"/>
      <c r="QHI26" s="208"/>
      <c r="QHJ26" s="208"/>
      <c r="QHK26" s="208"/>
      <c r="QHL26" s="208"/>
      <c r="QHM26" s="208"/>
      <c r="QHN26" s="208"/>
      <c r="QHO26" s="208"/>
      <c r="QHP26" s="208"/>
      <c r="QHQ26" s="208"/>
      <c r="QHR26" s="208"/>
      <c r="QHS26" s="208"/>
      <c r="QHT26" s="208"/>
      <c r="QHU26" s="208"/>
      <c r="QHV26" s="208"/>
      <c r="QHW26" s="208"/>
      <c r="QHX26" s="208"/>
      <c r="QHY26" s="208"/>
      <c r="QHZ26" s="208"/>
      <c r="QIA26" s="208"/>
      <c r="QIB26" s="208"/>
      <c r="QIC26" s="208"/>
      <c r="QID26" s="208"/>
      <c r="QIE26" s="208"/>
      <c r="QIF26" s="208"/>
      <c r="QIG26" s="208"/>
      <c r="QIH26" s="208"/>
      <c r="QII26" s="208"/>
      <c r="QIJ26" s="208"/>
      <c r="QIK26" s="208"/>
      <c r="QIL26" s="208"/>
      <c r="QIM26" s="208"/>
      <c r="QIN26" s="208"/>
      <c r="QIO26" s="208"/>
      <c r="QIP26" s="208"/>
      <c r="QIQ26" s="208"/>
      <c r="QIR26" s="208"/>
      <c r="QIS26" s="208"/>
      <c r="QIT26" s="208"/>
      <c r="QIU26" s="208"/>
      <c r="QIV26" s="208"/>
      <c r="QIW26" s="208"/>
      <c r="QIX26" s="208"/>
      <c r="QIY26" s="208"/>
      <c r="QIZ26" s="208"/>
      <c r="QJA26" s="208"/>
      <c r="QJB26" s="208"/>
      <c r="QJC26" s="208"/>
      <c r="QJD26" s="208"/>
      <c r="QJE26" s="208"/>
      <c r="QJF26" s="208"/>
      <c r="QJG26" s="208"/>
      <c r="QJH26" s="208"/>
      <c r="QJI26" s="208"/>
      <c r="QJJ26" s="208"/>
      <c r="QJK26" s="208"/>
      <c r="QJL26" s="208"/>
      <c r="QJM26" s="208"/>
      <c r="QJN26" s="208"/>
      <c r="QJO26" s="208"/>
      <c r="QJP26" s="208"/>
      <c r="QJQ26" s="208"/>
      <c r="QJR26" s="208"/>
      <c r="QJS26" s="208"/>
      <c r="QJT26" s="208"/>
      <c r="QJU26" s="208"/>
      <c r="QJV26" s="208"/>
      <c r="QJW26" s="208"/>
      <c r="QJX26" s="208"/>
      <c r="QJY26" s="208"/>
      <c r="QJZ26" s="208"/>
      <c r="QKA26" s="208"/>
      <c r="QKB26" s="208"/>
      <c r="QKC26" s="208"/>
      <c r="QKD26" s="208"/>
      <c r="QKE26" s="208"/>
      <c r="QKF26" s="208"/>
      <c r="QKG26" s="208"/>
      <c r="QKH26" s="208"/>
      <c r="QKI26" s="208"/>
      <c r="QKJ26" s="208"/>
      <c r="QKK26" s="208"/>
      <c r="QKL26" s="208"/>
      <c r="QKM26" s="208"/>
      <c r="QKN26" s="208"/>
      <c r="QKO26" s="208"/>
      <c r="QKP26" s="208"/>
      <c r="QKQ26" s="208"/>
      <c r="QKR26" s="208"/>
      <c r="QKS26" s="208"/>
      <c r="QKT26" s="208"/>
      <c r="QKU26" s="208"/>
      <c r="QKV26" s="208"/>
      <c r="QKW26" s="208"/>
      <c r="QKX26" s="208"/>
      <c r="QKY26" s="208"/>
      <c r="QKZ26" s="208"/>
      <c r="QLA26" s="208"/>
      <c r="QLB26" s="208"/>
      <c r="QLC26" s="208"/>
      <c r="QLD26" s="208"/>
      <c r="QLE26" s="208"/>
      <c r="QLF26" s="208"/>
      <c r="QLG26" s="208"/>
      <c r="QLH26" s="208"/>
      <c r="QLI26" s="208"/>
      <c r="QLJ26" s="208"/>
      <c r="QLK26" s="208"/>
      <c r="QLL26" s="208"/>
      <c r="QLM26" s="208"/>
      <c r="QLN26" s="208"/>
      <c r="QLO26" s="208"/>
      <c r="QLP26" s="208"/>
      <c r="QLQ26" s="208"/>
      <c r="QLR26" s="208"/>
      <c r="QLS26" s="208"/>
      <c r="QLT26" s="208"/>
      <c r="QLU26" s="208"/>
      <c r="QLV26" s="208"/>
      <c r="QLW26" s="208"/>
      <c r="QLX26" s="208"/>
      <c r="QLY26" s="208"/>
      <c r="QLZ26" s="208"/>
      <c r="QMA26" s="208"/>
      <c r="QMB26" s="208"/>
      <c r="QMC26" s="208"/>
      <c r="QMD26" s="208"/>
      <c r="QME26" s="208"/>
      <c r="QMF26" s="208"/>
      <c r="QMG26" s="208"/>
      <c r="QMH26" s="208"/>
      <c r="QMI26" s="208"/>
      <c r="QMJ26" s="208"/>
      <c r="QMK26" s="208"/>
      <c r="QML26" s="208"/>
      <c r="QMM26" s="208"/>
      <c r="QMN26" s="208"/>
      <c r="QMO26" s="208"/>
      <c r="QMP26" s="208"/>
      <c r="QMQ26" s="208"/>
      <c r="QMR26" s="208"/>
      <c r="QMS26" s="208"/>
      <c r="QMT26" s="208"/>
      <c r="QMU26" s="208"/>
      <c r="QMV26" s="208"/>
      <c r="QMW26" s="208"/>
      <c r="QMX26" s="208"/>
      <c r="QMY26" s="208"/>
      <c r="QMZ26" s="208"/>
      <c r="QNA26" s="208"/>
      <c r="QNB26" s="208"/>
      <c r="QNC26" s="208"/>
      <c r="QND26" s="208"/>
      <c r="QNE26" s="208"/>
      <c r="QNF26" s="208"/>
      <c r="QNG26" s="208"/>
      <c r="QNH26" s="208"/>
      <c r="QNI26" s="208"/>
      <c r="QNJ26" s="208"/>
      <c r="QNK26" s="208"/>
      <c r="QNL26" s="208"/>
      <c r="QNM26" s="208"/>
      <c r="QNN26" s="208"/>
      <c r="QNO26" s="208"/>
      <c r="QNP26" s="208"/>
      <c r="QNQ26" s="208"/>
      <c r="QNR26" s="208"/>
      <c r="QNS26" s="208"/>
      <c r="QNT26" s="208"/>
      <c r="QNU26" s="208"/>
      <c r="QNV26" s="208"/>
      <c r="QNW26" s="208"/>
      <c r="QNX26" s="208"/>
      <c r="QNY26" s="208"/>
      <c r="QNZ26" s="208"/>
      <c r="QOA26" s="208"/>
      <c r="QOB26" s="208"/>
      <c r="QOC26" s="208"/>
      <c r="QOD26" s="208"/>
      <c r="QOE26" s="208"/>
      <c r="QOF26" s="208"/>
      <c r="QOG26" s="208"/>
      <c r="QOH26" s="208"/>
      <c r="QOI26" s="208"/>
      <c r="QOJ26" s="208"/>
      <c r="QOK26" s="208"/>
      <c r="QOL26" s="208"/>
      <c r="QOM26" s="208"/>
      <c r="QON26" s="208"/>
      <c r="QOO26" s="208"/>
      <c r="QOP26" s="208"/>
      <c r="QOQ26" s="208"/>
      <c r="QOR26" s="208"/>
      <c r="QOS26" s="208"/>
      <c r="QOT26" s="208"/>
      <c r="QOU26" s="208"/>
      <c r="QOV26" s="208"/>
      <c r="QOW26" s="208"/>
      <c r="QOX26" s="208"/>
      <c r="QOY26" s="208"/>
      <c r="QOZ26" s="208"/>
      <c r="QPA26" s="208"/>
      <c r="QPB26" s="208"/>
      <c r="QPC26" s="208"/>
      <c r="QPD26" s="208"/>
      <c r="QPE26" s="208"/>
      <c r="QPF26" s="208"/>
      <c r="QPG26" s="208"/>
      <c r="QPH26" s="208"/>
      <c r="QPI26" s="208"/>
      <c r="QPJ26" s="208"/>
      <c r="QPK26" s="208"/>
      <c r="QPL26" s="208"/>
      <c r="QPM26" s="208"/>
      <c r="QPN26" s="208"/>
      <c r="QPO26" s="208"/>
      <c r="QPP26" s="208"/>
      <c r="QPQ26" s="208"/>
      <c r="QPR26" s="208"/>
      <c r="QPS26" s="208"/>
      <c r="QPT26" s="208"/>
      <c r="QPU26" s="208"/>
      <c r="QPV26" s="208"/>
      <c r="QPW26" s="208"/>
      <c r="QPX26" s="208"/>
      <c r="QPY26" s="208"/>
      <c r="QPZ26" s="208"/>
      <c r="QQA26" s="208"/>
      <c r="QQB26" s="208"/>
      <c r="QQC26" s="208"/>
      <c r="QQD26" s="208"/>
      <c r="QQE26" s="208"/>
      <c r="QQF26" s="208"/>
      <c r="QQG26" s="208"/>
      <c r="QQH26" s="208"/>
      <c r="QQI26" s="208"/>
      <c r="QQJ26" s="208"/>
      <c r="QQK26" s="208"/>
      <c r="QQL26" s="208"/>
      <c r="QQM26" s="208"/>
      <c r="QQN26" s="208"/>
      <c r="QQO26" s="208"/>
      <c r="QQP26" s="208"/>
      <c r="QQQ26" s="208"/>
      <c r="QQR26" s="208"/>
      <c r="QQS26" s="208"/>
      <c r="QQT26" s="208"/>
      <c r="QQU26" s="208"/>
      <c r="QQV26" s="208"/>
      <c r="QQW26" s="208"/>
      <c r="QQX26" s="208"/>
      <c r="QQY26" s="208"/>
      <c r="QQZ26" s="208"/>
      <c r="QRA26" s="208"/>
      <c r="QRB26" s="208"/>
      <c r="QRC26" s="208"/>
      <c r="QRD26" s="208"/>
      <c r="QRE26" s="208"/>
      <c r="QRF26" s="208"/>
      <c r="QRG26" s="208"/>
      <c r="QRH26" s="208"/>
      <c r="QRI26" s="208"/>
      <c r="QRJ26" s="208"/>
      <c r="QRK26" s="208"/>
      <c r="QRL26" s="208"/>
      <c r="QRM26" s="208"/>
      <c r="QRN26" s="208"/>
      <c r="QRO26" s="208"/>
      <c r="QRP26" s="208"/>
      <c r="QRQ26" s="208"/>
      <c r="QRR26" s="208"/>
      <c r="QRS26" s="208"/>
      <c r="QRT26" s="208"/>
      <c r="QRU26" s="208"/>
      <c r="QRV26" s="208"/>
      <c r="QRW26" s="208"/>
      <c r="QRX26" s="208"/>
      <c r="QRY26" s="208"/>
      <c r="QRZ26" s="208"/>
      <c r="QSA26" s="208"/>
      <c r="QSB26" s="208"/>
      <c r="QSC26" s="208"/>
      <c r="QSD26" s="208"/>
      <c r="QSE26" s="208"/>
      <c r="QSF26" s="208"/>
      <c r="QSG26" s="208"/>
      <c r="QSH26" s="208"/>
      <c r="QSI26" s="208"/>
      <c r="QSJ26" s="208"/>
      <c r="QSK26" s="208"/>
      <c r="QSL26" s="208"/>
      <c r="QSM26" s="208"/>
      <c r="QSN26" s="208"/>
      <c r="QSO26" s="208"/>
      <c r="QSP26" s="208"/>
      <c r="QSQ26" s="208"/>
      <c r="QSR26" s="208"/>
      <c r="QSS26" s="208"/>
      <c r="QST26" s="208"/>
      <c r="QSU26" s="208"/>
      <c r="QSV26" s="208"/>
      <c r="QSW26" s="208"/>
      <c r="QSX26" s="208"/>
      <c r="QSY26" s="208"/>
      <c r="QSZ26" s="208"/>
      <c r="QTA26" s="208"/>
      <c r="QTB26" s="208"/>
      <c r="QTC26" s="208"/>
      <c r="QTD26" s="208"/>
      <c r="QTE26" s="208"/>
      <c r="QTF26" s="208"/>
      <c r="QTG26" s="208"/>
      <c r="QTH26" s="208"/>
      <c r="QTI26" s="208"/>
      <c r="QTJ26" s="208"/>
      <c r="QTK26" s="208"/>
      <c r="QTL26" s="208"/>
      <c r="QTM26" s="208"/>
      <c r="QTN26" s="208"/>
      <c r="QTO26" s="208"/>
      <c r="QTP26" s="208"/>
      <c r="QTQ26" s="208"/>
      <c r="QTR26" s="208"/>
      <c r="QTS26" s="208"/>
      <c r="QTT26" s="208"/>
      <c r="QTU26" s="208"/>
      <c r="QTV26" s="208"/>
      <c r="QTW26" s="208"/>
      <c r="QTX26" s="208"/>
      <c r="QTY26" s="208"/>
      <c r="QTZ26" s="208"/>
      <c r="QUA26" s="208"/>
      <c r="QUB26" s="208"/>
      <c r="QUC26" s="208"/>
      <c r="QUD26" s="208"/>
      <c r="QUE26" s="208"/>
      <c r="QUF26" s="208"/>
      <c r="QUG26" s="208"/>
      <c r="QUH26" s="208"/>
      <c r="QUI26" s="208"/>
      <c r="QUJ26" s="208"/>
      <c r="QUK26" s="208"/>
      <c r="QUL26" s="208"/>
      <c r="QUM26" s="208"/>
      <c r="QUN26" s="208"/>
      <c r="QUO26" s="208"/>
      <c r="QUP26" s="208"/>
      <c r="QUQ26" s="208"/>
      <c r="QUR26" s="208"/>
      <c r="QUS26" s="208"/>
      <c r="QUT26" s="208"/>
      <c r="QUU26" s="208"/>
      <c r="QUV26" s="208"/>
      <c r="QUW26" s="208"/>
      <c r="QUX26" s="208"/>
      <c r="QUY26" s="208"/>
      <c r="QUZ26" s="208"/>
      <c r="QVA26" s="208"/>
      <c r="QVB26" s="208"/>
      <c r="QVC26" s="208"/>
      <c r="QVD26" s="208"/>
      <c r="QVE26" s="208"/>
      <c r="QVF26" s="208"/>
      <c r="QVG26" s="208"/>
      <c r="QVH26" s="208"/>
      <c r="QVI26" s="208"/>
      <c r="QVJ26" s="208"/>
      <c r="QVK26" s="208"/>
      <c r="QVL26" s="208"/>
      <c r="QVM26" s="208"/>
      <c r="QVN26" s="208"/>
      <c r="QVO26" s="208"/>
      <c r="QVP26" s="208"/>
      <c r="QVQ26" s="208"/>
      <c r="QVR26" s="208"/>
      <c r="QVS26" s="208"/>
      <c r="QVT26" s="208"/>
      <c r="QVU26" s="208"/>
      <c r="QVV26" s="208"/>
      <c r="QVW26" s="208"/>
      <c r="QVX26" s="208"/>
      <c r="QVY26" s="208"/>
      <c r="QVZ26" s="208"/>
      <c r="QWA26" s="208"/>
      <c r="QWB26" s="208"/>
      <c r="QWC26" s="208"/>
      <c r="QWD26" s="208"/>
      <c r="QWE26" s="208"/>
      <c r="QWF26" s="208"/>
      <c r="QWG26" s="208"/>
      <c r="QWH26" s="208"/>
      <c r="QWI26" s="208"/>
      <c r="QWJ26" s="208"/>
      <c r="QWK26" s="208"/>
      <c r="QWL26" s="208"/>
      <c r="QWM26" s="208"/>
      <c r="QWN26" s="208"/>
      <c r="QWO26" s="208"/>
      <c r="QWP26" s="208"/>
      <c r="QWQ26" s="208"/>
      <c r="QWR26" s="208"/>
      <c r="QWS26" s="208"/>
      <c r="QWT26" s="208"/>
      <c r="QWU26" s="208"/>
      <c r="QWV26" s="208"/>
      <c r="QWW26" s="208"/>
      <c r="QWX26" s="208"/>
      <c r="QWY26" s="208"/>
      <c r="QWZ26" s="208"/>
      <c r="QXA26" s="208"/>
      <c r="QXB26" s="208"/>
      <c r="QXC26" s="208"/>
      <c r="QXD26" s="208"/>
      <c r="QXE26" s="208"/>
      <c r="QXF26" s="208"/>
      <c r="QXG26" s="208"/>
      <c r="QXH26" s="208"/>
      <c r="QXI26" s="208"/>
      <c r="QXJ26" s="208"/>
      <c r="QXK26" s="208"/>
      <c r="QXL26" s="208"/>
      <c r="QXM26" s="208"/>
      <c r="QXN26" s="208"/>
      <c r="QXO26" s="208"/>
      <c r="QXP26" s="208"/>
      <c r="QXQ26" s="208"/>
      <c r="QXR26" s="208"/>
      <c r="QXS26" s="208"/>
      <c r="QXT26" s="208"/>
      <c r="QXU26" s="208"/>
      <c r="QXV26" s="208"/>
      <c r="QXW26" s="208"/>
      <c r="QXX26" s="208"/>
      <c r="QXY26" s="208"/>
      <c r="QXZ26" s="208"/>
      <c r="QYA26" s="208"/>
      <c r="QYB26" s="208"/>
      <c r="QYC26" s="208"/>
      <c r="QYD26" s="208"/>
      <c r="QYE26" s="208"/>
      <c r="QYF26" s="208"/>
      <c r="QYG26" s="208"/>
      <c r="QYH26" s="208"/>
      <c r="QYI26" s="208"/>
      <c r="QYJ26" s="208"/>
      <c r="QYK26" s="208"/>
      <c r="QYL26" s="208"/>
      <c r="QYM26" s="208"/>
      <c r="QYN26" s="208"/>
      <c r="QYO26" s="208"/>
      <c r="QYP26" s="208"/>
      <c r="QYQ26" s="208"/>
      <c r="QYR26" s="208"/>
      <c r="QYS26" s="208"/>
      <c r="QYT26" s="208"/>
      <c r="QYU26" s="208"/>
      <c r="QYV26" s="208"/>
      <c r="QYW26" s="208"/>
      <c r="QYX26" s="208"/>
      <c r="QYY26" s="208"/>
      <c r="QYZ26" s="208"/>
      <c r="QZA26" s="208"/>
      <c r="QZB26" s="208"/>
      <c r="QZC26" s="208"/>
      <c r="QZD26" s="208"/>
      <c r="QZE26" s="208"/>
      <c r="QZF26" s="208"/>
      <c r="QZG26" s="208"/>
      <c r="QZH26" s="208"/>
      <c r="QZI26" s="208"/>
      <c r="QZJ26" s="208"/>
      <c r="QZK26" s="208"/>
      <c r="QZL26" s="208"/>
      <c r="QZM26" s="208"/>
      <c r="QZN26" s="208"/>
      <c r="QZO26" s="208"/>
      <c r="QZP26" s="208"/>
      <c r="QZQ26" s="208"/>
      <c r="QZR26" s="208"/>
      <c r="QZS26" s="208"/>
      <c r="QZT26" s="208"/>
      <c r="QZU26" s="208"/>
      <c r="QZV26" s="208"/>
      <c r="QZW26" s="208"/>
      <c r="QZX26" s="208"/>
      <c r="QZY26" s="208"/>
      <c r="QZZ26" s="208"/>
      <c r="RAA26" s="208"/>
      <c r="RAB26" s="208"/>
      <c r="RAC26" s="208"/>
      <c r="RAD26" s="208"/>
      <c r="RAE26" s="208"/>
      <c r="RAF26" s="208"/>
      <c r="RAG26" s="208"/>
      <c r="RAH26" s="208"/>
      <c r="RAI26" s="208"/>
      <c r="RAJ26" s="208"/>
      <c r="RAK26" s="208"/>
      <c r="RAL26" s="208"/>
      <c r="RAM26" s="208"/>
      <c r="RAN26" s="208"/>
      <c r="RAO26" s="208"/>
      <c r="RAP26" s="208"/>
      <c r="RAQ26" s="208"/>
      <c r="RAR26" s="208"/>
      <c r="RAS26" s="208"/>
      <c r="RAT26" s="208"/>
      <c r="RAU26" s="208"/>
      <c r="RAV26" s="208"/>
      <c r="RAW26" s="208"/>
      <c r="RAX26" s="208"/>
      <c r="RAY26" s="208"/>
      <c r="RAZ26" s="208"/>
      <c r="RBA26" s="208"/>
      <c r="RBB26" s="208"/>
      <c r="RBC26" s="208"/>
      <c r="RBD26" s="208"/>
      <c r="RBE26" s="208"/>
      <c r="RBF26" s="208"/>
      <c r="RBG26" s="208"/>
      <c r="RBH26" s="208"/>
      <c r="RBI26" s="208"/>
      <c r="RBJ26" s="208"/>
      <c r="RBK26" s="208"/>
      <c r="RBL26" s="208"/>
      <c r="RBM26" s="208"/>
      <c r="RBN26" s="208"/>
      <c r="RBO26" s="208"/>
      <c r="RBP26" s="208"/>
      <c r="RBQ26" s="208"/>
      <c r="RBR26" s="208"/>
      <c r="RBS26" s="208"/>
      <c r="RBT26" s="208"/>
      <c r="RBU26" s="208"/>
      <c r="RBV26" s="208"/>
      <c r="RBW26" s="208"/>
      <c r="RBX26" s="208"/>
      <c r="RBY26" s="208"/>
      <c r="RBZ26" s="208"/>
      <c r="RCA26" s="208"/>
      <c r="RCB26" s="208"/>
      <c r="RCC26" s="208"/>
      <c r="RCD26" s="208"/>
      <c r="RCE26" s="208"/>
      <c r="RCF26" s="208"/>
      <c r="RCG26" s="208"/>
      <c r="RCH26" s="208"/>
      <c r="RCI26" s="208"/>
      <c r="RCJ26" s="208"/>
      <c r="RCK26" s="208"/>
      <c r="RCL26" s="208"/>
      <c r="RCM26" s="208"/>
      <c r="RCN26" s="208"/>
      <c r="RCO26" s="208"/>
      <c r="RCP26" s="208"/>
      <c r="RCQ26" s="208"/>
      <c r="RCR26" s="208"/>
      <c r="RCS26" s="208"/>
      <c r="RCT26" s="208"/>
      <c r="RCU26" s="208"/>
      <c r="RCV26" s="208"/>
      <c r="RCW26" s="208"/>
      <c r="RCX26" s="208"/>
      <c r="RCY26" s="208"/>
      <c r="RCZ26" s="208"/>
      <c r="RDA26" s="208"/>
      <c r="RDB26" s="208"/>
      <c r="RDC26" s="208"/>
      <c r="RDD26" s="208"/>
      <c r="RDE26" s="208"/>
      <c r="RDF26" s="208"/>
      <c r="RDG26" s="208"/>
      <c r="RDH26" s="208"/>
      <c r="RDI26" s="208"/>
      <c r="RDJ26" s="208"/>
      <c r="RDK26" s="208"/>
      <c r="RDL26" s="208"/>
      <c r="RDM26" s="208"/>
      <c r="RDN26" s="208"/>
      <c r="RDO26" s="208"/>
      <c r="RDP26" s="208"/>
      <c r="RDQ26" s="208"/>
      <c r="RDR26" s="208"/>
      <c r="RDS26" s="208"/>
      <c r="RDT26" s="208"/>
      <c r="RDU26" s="208"/>
      <c r="RDV26" s="208"/>
      <c r="RDW26" s="208"/>
      <c r="RDX26" s="208"/>
      <c r="RDY26" s="208"/>
      <c r="RDZ26" s="208"/>
      <c r="REA26" s="208"/>
      <c r="REB26" s="208"/>
      <c r="REC26" s="208"/>
      <c r="RED26" s="208"/>
      <c r="REE26" s="208"/>
      <c r="REF26" s="208"/>
      <c r="REG26" s="208"/>
      <c r="REH26" s="208"/>
      <c r="REI26" s="208"/>
      <c r="REJ26" s="208"/>
      <c r="REK26" s="208"/>
      <c r="REL26" s="208"/>
      <c r="REM26" s="208"/>
      <c r="REN26" s="208"/>
      <c r="REO26" s="208"/>
      <c r="REP26" s="208"/>
      <c r="REQ26" s="208"/>
      <c r="RER26" s="208"/>
      <c r="RES26" s="208"/>
      <c r="RET26" s="208"/>
      <c r="REU26" s="208"/>
      <c r="REV26" s="208"/>
      <c r="REW26" s="208"/>
      <c r="REX26" s="208"/>
      <c r="REY26" s="208"/>
      <c r="REZ26" s="208"/>
      <c r="RFA26" s="208"/>
      <c r="RFB26" s="208"/>
      <c r="RFC26" s="208"/>
      <c r="RFD26" s="208"/>
      <c r="RFE26" s="208"/>
      <c r="RFF26" s="208"/>
      <c r="RFG26" s="208"/>
      <c r="RFH26" s="208"/>
      <c r="RFI26" s="208"/>
      <c r="RFJ26" s="208"/>
      <c r="RFK26" s="208"/>
      <c r="RFL26" s="208"/>
      <c r="RFM26" s="208"/>
      <c r="RFN26" s="208"/>
      <c r="RFO26" s="208"/>
      <c r="RFP26" s="208"/>
      <c r="RFQ26" s="208"/>
      <c r="RFR26" s="208"/>
      <c r="RFS26" s="208"/>
      <c r="RFT26" s="208"/>
      <c r="RFU26" s="208"/>
      <c r="RFV26" s="208"/>
      <c r="RFW26" s="208"/>
      <c r="RFX26" s="208"/>
      <c r="RFY26" s="208"/>
      <c r="RFZ26" s="208"/>
      <c r="RGA26" s="208"/>
      <c r="RGB26" s="208"/>
      <c r="RGC26" s="208"/>
      <c r="RGD26" s="208"/>
      <c r="RGE26" s="208"/>
      <c r="RGF26" s="208"/>
      <c r="RGG26" s="208"/>
      <c r="RGH26" s="208"/>
      <c r="RGI26" s="208"/>
      <c r="RGJ26" s="208"/>
      <c r="RGK26" s="208"/>
      <c r="RGL26" s="208"/>
      <c r="RGM26" s="208"/>
      <c r="RGN26" s="208"/>
      <c r="RGO26" s="208"/>
      <c r="RGP26" s="208"/>
      <c r="RGQ26" s="208"/>
      <c r="RGR26" s="208"/>
      <c r="RGS26" s="208"/>
      <c r="RGT26" s="208"/>
      <c r="RGU26" s="208"/>
      <c r="RGV26" s="208"/>
      <c r="RGW26" s="208"/>
      <c r="RGX26" s="208"/>
      <c r="RGY26" s="208"/>
      <c r="RGZ26" s="208"/>
      <c r="RHA26" s="208"/>
      <c r="RHB26" s="208"/>
      <c r="RHC26" s="208"/>
      <c r="RHD26" s="208"/>
      <c r="RHE26" s="208"/>
      <c r="RHF26" s="208"/>
      <c r="RHG26" s="208"/>
      <c r="RHH26" s="208"/>
      <c r="RHI26" s="208"/>
      <c r="RHJ26" s="208"/>
      <c r="RHK26" s="208"/>
      <c r="RHL26" s="208"/>
      <c r="RHM26" s="208"/>
      <c r="RHN26" s="208"/>
      <c r="RHO26" s="208"/>
      <c r="RHP26" s="208"/>
      <c r="RHQ26" s="208"/>
      <c r="RHR26" s="208"/>
      <c r="RHS26" s="208"/>
      <c r="RHT26" s="208"/>
      <c r="RHU26" s="208"/>
      <c r="RHV26" s="208"/>
      <c r="RHW26" s="208"/>
      <c r="RHX26" s="208"/>
      <c r="RHY26" s="208"/>
      <c r="RHZ26" s="208"/>
      <c r="RIA26" s="208"/>
      <c r="RIB26" s="208"/>
      <c r="RIC26" s="208"/>
      <c r="RID26" s="208"/>
      <c r="RIE26" s="208"/>
      <c r="RIF26" s="208"/>
      <c r="RIG26" s="208"/>
      <c r="RIH26" s="208"/>
      <c r="RII26" s="208"/>
      <c r="RIJ26" s="208"/>
      <c r="RIK26" s="208"/>
      <c r="RIL26" s="208"/>
      <c r="RIM26" s="208"/>
      <c r="RIN26" s="208"/>
      <c r="RIO26" s="208"/>
      <c r="RIP26" s="208"/>
      <c r="RIQ26" s="208"/>
      <c r="RIR26" s="208"/>
      <c r="RIS26" s="208"/>
      <c r="RIT26" s="208"/>
      <c r="RIU26" s="208"/>
      <c r="RIV26" s="208"/>
      <c r="RIW26" s="208"/>
      <c r="RIX26" s="208"/>
      <c r="RIY26" s="208"/>
      <c r="RIZ26" s="208"/>
      <c r="RJA26" s="208"/>
      <c r="RJB26" s="208"/>
      <c r="RJC26" s="208"/>
      <c r="RJD26" s="208"/>
      <c r="RJE26" s="208"/>
      <c r="RJF26" s="208"/>
      <c r="RJG26" s="208"/>
      <c r="RJH26" s="208"/>
      <c r="RJI26" s="208"/>
      <c r="RJJ26" s="208"/>
      <c r="RJK26" s="208"/>
      <c r="RJL26" s="208"/>
      <c r="RJM26" s="208"/>
      <c r="RJN26" s="208"/>
      <c r="RJO26" s="208"/>
      <c r="RJP26" s="208"/>
      <c r="RJQ26" s="208"/>
      <c r="RJR26" s="208"/>
      <c r="RJS26" s="208"/>
      <c r="RJT26" s="208"/>
      <c r="RJU26" s="208"/>
      <c r="RJV26" s="208"/>
      <c r="RJW26" s="208"/>
      <c r="RJX26" s="208"/>
      <c r="RJY26" s="208"/>
      <c r="RJZ26" s="208"/>
      <c r="RKA26" s="208"/>
      <c r="RKB26" s="208"/>
      <c r="RKC26" s="208"/>
      <c r="RKD26" s="208"/>
      <c r="RKE26" s="208"/>
      <c r="RKF26" s="208"/>
      <c r="RKG26" s="208"/>
      <c r="RKH26" s="208"/>
      <c r="RKI26" s="208"/>
      <c r="RKJ26" s="208"/>
      <c r="RKK26" s="208"/>
      <c r="RKL26" s="208"/>
      <c r="RKM26" s="208"/>
      <c r="RKN26" s="208"/>
      <c r="RKO26" s="208"/>
      <c r="RKP26" s="208"/>
      <c r="RKQ26" s="208"/>
      <c r="RKR26" s="208"/>
      <c r="RKS26" s="208"/>
      <c r="RKT26" s="208"/>
      <c r="RKU26" s="208"/>
      <c r="RKV26" s="208"/>
      <c r="RKW26" s="208"/>
      <c r="RKX26" s="208"/>
      <c r="RKY26" s="208"/>
      <c r="RKZ26" s="208"/>
      <c r="RLA26" s="208"/>
      <c r="RLB26" s="208"/>
      <c r="RLC26" s="208"/>
      <c r="RLD26" s="208"/>
      <c r="RLE26" s="208"/>
      <c r="RLF26" s="208"/>
      <c r="RLG26" s="208"/>
      <c r="RLH26" s="208"/>
      <c r="RLI26" s="208"/>
      <c r="RLJ26" s="208"/>
      <c r="RLK26" s="208"/>
      <c r="RLL26" s="208"/>
      <c r="RLM26" s="208"/>
      <c r="RLN26" s="208"/>
      <c r="RLO26" s="208"/>
      <c r="RLP26" s="208"/>
      <c r="RLQ26" s="208"/>
      <c r="RLR26" s="208"/>
      <c r="RLS26" s="208"/>
      <c r="RLT26" s="208"/>
      <c r="RLU26" s="208"/>
      <c r="RLV26" s="208"/>
      <c r="RLW26" s="208"/>
      <c r="RLX26" s="208"/>
      <c r="RLY26" s="208"/>
      <c r="RLZ26" s="208"/>
      <c r="RMA26" s="208"/>
      <c r="RMB26" s="208"/>
      <c r="RMC26" s="208"/>
      <c r="RMD26" s="208"/>
      <c r="RME26" s="208"/>
      <c r="RMF26" s="208"/>
      <c r="RMG26" s="208"/>
      <c r="RMH26" s="208"/>
      <c r="RMI26" s="208"/>
      <c r="RMJ26" s="208"/>
      <c r="RMK26" s="208"/>
      <c r="RML26" s="208"/>
      <c r="RMM26" s="208"/>
      <c r="RMN26" s="208"/>
      <c r="RMO26" s="208"/>
      <c r="RMP26" s="208"/>
      <c r="RMQ26" s="208"/>
      <c r="RMR26" s="208"/>
      <c r="RMS26" s="208"/>
      <c r="RMT26" s="208"/>
      <c r="RMU26" s="208"/>
      <c r="RMV26" s="208"/>
      <c r="RMW26" s="208"/>
      <c r="RMX26" s="208"/>
      <c r="RMY26" s="208"/>
      <c r="RMZ26" s="208"/>
      <c r="RNA26" s="208"/>
      <c r="RNB26" s="208"/>
      <c r="RNC26" s="208"/>
      <c r="RND26" s="208"/>
      <c r="RNE26" s="208"/>
      <c r="RNF26" s="208"/>
      <c r="RNG26" s="208"/>
      <c r="RNH26" s="208"/>
      <c r="RNI26" s="208"/>
      <c r="RNJ26" s="208"/>
      <c r="RNK26" s="208"/>
      <c r="RNL26" s="208"/>
      <c r="RNM26" s="208"/>
      <c r="RNN26" s="208"/>
      <c r="RNO26" s="208"/>
      <c r="RNP26" s="208"/>
      <c r="RNQ26" s="208"/>
      <c r="RNR26" s="208"/>
      <c r="RNS26" s="208"/>
      <c r="RNT26" s="208"/>
      <c r="RNU26" s="208"/>
      <c r="RNV26" s="208"/>
      <c r="RNW26" s="208"/>
      <c r="RNX26" s="208"/>
      <c r="RNY26" s="208"/>
      <c r="RNZ26" s="208"/>
      <c r="ROA26" s="208"/>
      <c r="ROB26" s="208"/>
      <c r="ROC26" s="208"/>
      <c r="ROD26" s="208"/>
      <c r="ROE26" s="208"/>
      <c r="ROF26" s="208"/>
      <c r="ROG26" s="208"/>
      <c r="ROH26" s="208"/>
      <c r="ROI26" s="208"/>
      <c r="ROJ26" s="208"/>
      <c r="ROK26" s="208"/>
      <c r="ROL26" s="208"/>
      <c r="ROM26" s="208"/>
      <c r="RON26" s="208"/>
      <c r="ROO26" s="208"/>
      <c r="ROP26" s="208"/>
      <c r="ROQ26" s="208"/>
      <c r="ROR26" s="208"/>
      <c r="ROS26" s="208"/>
      <c r="ROT26" s="208"/>
      <c r="ROU26" s="208"/>
      <c r="ROV26" s="208"/>
      <c r="ROW26" s="208"/>
      <c r="ROX26" s="208"/>
      <c r="ROY26" s="208"/>
      <c r="ROZ26" s="208"/>
      <c r="RPA26" s="208"/>
      <c r="RPB26" s="208"/>
      <c r="RPC26" s="208"/>
      <c r="RPD26" s="208"/>
      <c r="RPE26" s="208"/>
      <c r="RPF26" s="208"/>
      <c r="RPG26" s="208"/>
      <c r="RPH26" s="208"/>
      <c r="RPI26" s="208"/>
      <c r="RPJ26" s="208"/>
      <c r="RPK26" s="208"/>
      <c r="RPL26" s="208"/>
      <c r="RPM26" s="208"/>
      <c r="RPN26" s="208"/>
      <c r="RPO26" s="208"/>
      <c r="RPP26" s="208"/>
      <c r="RPQ26" s="208"/>
      <c r="RPR26" s="208"/>
      <c r="RPS26" s="208"/>
      <c r="RPT26" s="208"/>
      <c r="RPU26" s="208"/>
      <c r="RPV26" s="208"/>
      <c r="RPW26" s="208"/>
      <c r="RPX26" s="208"/>
      <c r="RPY26" s="208"/>
      <c r="RPZ26" s="208"/>
      <c r="RQA26" s="208"/>
      <c r="RQB26" s="208"/>
      <c r="RQC26" s="208"/>
      <c r="RQD26" s="208"/>
      <c r="RQE26" s="208"/>
      <c r="RQF26" s="208"/>
      <c r="RQG26" s="208"/>
      <c r="RQH26" s="208"/>
      <c r="RQI26" s="208"/>
      <c r="RQJ26" s="208"/>
      <c r="RQK26" s="208"/>
      <c r="RQL26" s="208"/>
      <c r="RQM26" s="208"/>
      <c r="RQN26" s="208"/>
      <c r="RQO26" s="208"/>
      <c r="RQP26" s="208"/>
      <c r="RQQ26" s="208"/>
      <c r="RQR26" s="208"/>
      <c r="RQS26" s="208"/>
      <c r="RQT26" s="208"/>
      <c r="RQU26" s="208"/>
      <c r="RQV26" s="208"/>
      <c r="RQW26" s="208"/>
      <c r="RQX26" s="208"/>
      <c r="RQY26" s="208"/>
      <c r="RQZ26" s="208"/>
      <c r="RRA26" s="208"/>
      <c r="RRB26" s="208"/>
      <c r="RRC26" s="208"/>
      <c r="RRD26" s="208"/>
      <c r="RRE26" s="208"/>
      <c r="RRF26" s="208"/>
      <c r="RRG26" s="208"/>
      <c r="RRH26" s="208"/>
      <c r="RRI26" s="208"/>
      <c r="RRJ26" s="208"/>
      <c r="RRK26" s="208"/>
      <c r="RRL26" s="208"/>
      <c r="RRM26" s="208"/>
      <c r="RRN26" s="208"/>
      <c r="RRO26" s="208"/>
      <c r="RRP26" s="208"/>
      <c r="RRQ26" s="208"/>
      <c r="RRR26" s="208"/>
      <c r="RRS26" s="208"/>
      <c r="RRT26" s="208"/>
      <c r="RRU26" s="208"/>
      <c r="RRV26" s="208"/>
      <c r="RRW26" s="208"/>
      <c r="RRX26" s="208"/>
      <c r="RRY26" s="208"/>
      <c r="RRZ26" s="208"/>
      <c r="RSA26" s="208"/>
      <c r="RSB26" s="208"/>
      <c r="RSC26" s="208"/>
      <c r="RSD26" s="208"/>
      <c r="RSE26" s="208"/>
      <c r="RSF26" s="208"/>
      <c r="RSG26" s="208"/>
      <c r="RSH26" s="208"/>
      <c r="RSI26" s="208"/>
      <c r="RSJ26" s="208"/>
      <c r="RSK26" s="208"/>
      <c r="RSL26" s="208"/>
      <c r="RSM26" s="208"/>
      <c r="RSN26" s="208"/>
      <c r="RSO26" s="208"/>
      <c r="RSP26" s="208"/>
      <c r="RSQ26" s="208"/>
      <c r="RSR26" s="208"/>
      <c r="RSS26" s="208"/>
      <c r="RST26" s="208"/>
      <c r="RSU26" s="208"/>
      <c r="RSV26" s="208"/>
      <c r="RSW26" s="208"/>
      <c r="RSX26" s="208"/>
      <c r="RSY26" s="208"/>
      <c r="RSZ26" s="208"/>
      <c r="RTA26" s="208"/>
      <c r="RTB26" s="208"/>
      <c r="RTC26" s="208"/>
      <c r="RTD26" s="208"/>
      <c r="RTE26" s="208"/>
      <c r="RTF26" s="208"/>
      <c r="RTG26" s="208"/>
      <c r="RTH26" s="208"/>
      <c r="RTI26" s="208"/>
      <c r="RTJ26" s="208"/>
      <c r="RTK26" s="208"/>
      <c r="RTL26" s="208"/>
      <c r="RTM26" s="208"/>
      <c r="RTN26" s="208"/>
      <c r="RTO26" s="208"/>
      <c r="RTP26" s="208"/>
      <c r="RTQ26" s="208"/>
      <c r="RTR26" s="208"/>
      <c r="RTS26" s="208"/>
      <c r="RTT26" s="208"/>
      <c r="RTU26" s="208"/>
      <c r="RTV26" s="208"/>
      <c r="RTW26" s="208"/>
      <c r="RTX26" s="208"/>
      <c r="RTY26" s="208"/>
      <c r="RTZ26" s="208"/>
      <c r="RUA26" s="208"/>
      <c r="RUB26" s="208"/>
      <c r="RUC26" s="208"/>
      <c r="RUD26" s="208"/>
      <c r="RUE26" s="208"/>
      <c r="RUF26" s="208"/>
      <c r="RUG26" s="208"/>
      <c r="RUH26" s="208"/>
      <c r="RUI26" s="208"/>
      <c r="RUJ26" s="208"/>
      <c r="RUK26" s="208"/>
      <c r="RUL26" s="208"/>
      <c r="RUM26" s="208"/>
      <c r="RUN26" s="208"/>
      <c r="RUO26" s="208"/>
      <c r="RUP26" s="208"/>
      <c r="RUQ26" s="208"/>
      <c r="RUR26" s="208"/>
      <c r="RUS26" s="208"/>
      <c r="RUT26" s="208"/>
      <c r="RUU26" s="208"/>
      <c r="RUV26" s="208"/>
      <c r="RUW26" s="208"/>
      <c r="RUX26" s="208"/>
      <c r="RUY26" s="208"/>
      <c r="RUZ26" s="208"/>
      <c r="RVA26" s="208"/>
      <c r="RVB26" s="208"/>
      <c r="RVC26" s="208"/>
      <c r="RVD26" s="208"/>
      <c r="RVE26" s="208"/>
      <c r="RVF26" s="208"/>
      <c r="RVG26" s="208"/>
      <c r="RVH26" s="208"/>
      <c r="RVI26" s="208"/>
      <c r="RVJ26" s="208"/>
      <c r="RVK26" s="208"/>
      <c r="RVL26" s="208"/>
      <c r="RVM26" s="208"/>
      <c r="RVN26" s="208"/>
      <c r="RVO26" s="208"/>
      <c r="RVP26" s="208"/>
      <c r="RVQ26" s="208"/>
      <c r="RVR26" s="208"/>
      <c r="RVS26" s="208"/>
      <c r="RVT26" s="208"/>
      <c r="RVU26" s="208"/>
      <c r="RVV26" s="208"/>
      <c r="RVW26" s="208"/>
      <c r="RVX26" s="208"/>
      <c r="RVY26" s="208"/>
      <c r="RVZ26" s="208"/>
      <c r="RWA26" s="208"/>
      <c r="RWB26" s="208"/>
      <c r="RWC26" s="208"/>
      <c r="RWD26" s="208"/>
      <c r="RWE26" s="208"/>
      <c r="RWF26" s="208"/>
      <c r="RWG26" s="208"/>
      <c r="RWH26" s="208"/>
      <c r="RWI26" s="208"/>
      <c r="RWJ26" s="208"/>
      <c r="RWK26" s="208"/>
      <c r="RWL26" s="208"/>
      <c r="RWM26" s="208"/>
      <c r="RWN26" s="208"/>
      <c r="RWO26" s="208"/>
      <c r="RWP26" s="208"/>
      <c r="RWQ26" s="208"/>
      <c r="RWR26" s="208"/>
      <c r="RWS26" s="208"/>
      <c r="RWT26" s="208"/>
      <c r="RWU26" s="208"/>
      <c r="RWV26" s="208"/>
      <c r="RWW26" s="208"/>
      <c r="RWX26" s="208"/>
      <c r="RWY26" s="208"/>
      <c r="RWZ26" s="208"/>
      <c r="RXA26" s="208"/>
      <c r="RXB26" s="208"/>
      <c r="RXC26" s="208"/>
      <c r="RXD26" s="208"/>
      <c r="RXE26" s="208"/>
      <c r="RXF26" s="208"/>
      <c r="RXG26" s="208"/>
      <c r="RXH26" s="208"/>
      <c r="RXI26" s="208"/>
      <c r="RXJ26" s="208"/>
      <c r="RXK26" s="208"/>
      <c r="RXL26" s="208"/>
      <c r="RXM26" s="208"/>
      <c r="RXN26" s="208"/>
      <c r="RXO26" s="208"/>
      <c r="RXP26" s="208"/>
      <c r="RXQ26" s="208"/>
      <c r="RXR26" s="208"/>
      <c r="RXS26" s="208"/>
      <c r="RXT26" s="208"/>
      <c r="RXU26" s="208"/>
      <c r="RXV26" s="208"/>
      <c r="RXW26" s="208"/>
      <c r="RXX26" s="208"/>
      <c r="RXY26" s="208"/>
      <c r="RXZ26" s="208"/>
      <c r="RYA26" s="208"/>
      <c r="RYB26" s="208"/>
      <c r="RYC26" s="208"/>
      <c r="RYD26" s="208"/>
      <c r="RYE26" s="208"/>
      <c r="RYF26" s="208"/>
      <c r="RYG26" s="208"/>
      <c r="RYH26" s="208"/>
      <c r="RYI26" s="208"/>
      <c r="RYJ26" s="208"/>
      <c r="RYK26" s="208"/>
      <c r="RYL26" s="208"/>
      <c r="RYM26" s="208"/>
      <c r="RYN26" s="208"/>
      <c r="RYO26" s="208"/>
      <c r="RYP26" s="208"/>
      <c r="RYQ26" s="208"/>
      <c r="RYR26" s="208"/>
      <c r="RYS26" s="208"/>
      <c r="RYT26" s="208"/>
      <c r="RYU26" s="208"/>
      <c r="RYV26" s="208"/>
      <c r="RYW26" s="208"/>
      <c r="RYX26" s="208"/>
      <c r="RYY26" s="208"/>
      <c r="RYZ26" s="208"/>
      <c r="RZA26" s="208"/>
      <c r="RZB26" s="208"/>
      <c r="RZC26" s="208"/>
      <c r="RZD26" s="208"/>
      <c r="RZE26" s="208"/>
      <c r="RZF26" s="208"/>
      <c r="RZG26" s="208"/>
      <c r="RZH26" s="208"/>
      <c r="RZI26" s="208"/>
      <c r="RZJ26" s="208"/>
      <c r="RZK26" s="208"/>
      <c r="RZL26" s="208"/>
      <c r="RZM26" s="208"/>
      <c r="RZN26" s="208"/>
      <c r="RZO26" s="208"/>
      <c r="RZP26" s="208"/>
      <c r="RZQ26" s="208"/>
      <c r="RZR26" s="208"/>
      <c r="RZS26" s="208"/>
      <c r="RZT26" s="208"/>
      <c r="RZU26" s="208"/>
      <c r="RZV26" s="208"/>
      <c r="RZW26" s="208"/>
      <c r="RZX26" s="208"/>
      <c r="RZY26" s="208"/>
      <c r="RZZ26" s="208"/>
      <c r="SAA26" s="208"/>
      <c r="SAB26" s="208"/>
      <c r="SAC26" s="208"/>
      <c r="SAD26" s="208"/>
      <c r="SAE26" s="208"/>
      <c r="SAF26" s="208"/>
      <c r="SAG26" s="208"/>
      <c r="SAH26" s="208"/>
      <c r="SAI26" s="208"/>
      <c r="SAJ26" s="208"/>
      <c r="SAK26" s="208"/>
      <c r="SAL26" s="208"/>
      <c r="SAM26" s="208"/>
      <c r="SAN26" s="208"/>
      <c r="SAO26" s="208"/>
      <c r="SAP26" s="208"/>
      <c r="SAQ26" s="208"/>
      <c r="SAR26" s="208"/>
      <c r="SAS26" s="208"/>
      <c r="SAT26" s="208"/>
      <c r="SAU26" s="208"/>
      <c r="SAV26" s="208"/>
      <c r="SAW26" s="208"/>
      <c r="SAX26" s="208"/>
      <c r="SAY26" s="208"/>
      <c r="SAZ26" s="208"/>
      <c r="SBA26" s="208"/>
      <c r="SBB26" s="208"/>
      <c r="SBC26" s="208"/>
      <c r="SBD26" s="208"/>
      <c r="SBE26" s="208"/>
      <c r="SBF26" s="208"/>
      <c r="SBG26" s="208"/>
      <c r="SBH26" s="208"/>
      <c r="SBI26" s="208"/>
      <c r="SBJ26" s="208"/>
      <c r="SBK26" s="208"/>
      <c r="SBL26" s="208"/>
      <c r="SBM26" s="208"/>
      <c r="SBN26" s="208"/>
      <c r="SBO26" s="208"/>
      <c r="SBP26" s="208"/>
      <c r="SBQ26" s="208"/>
      <c r="SBR26" s="208"/>
      <c r="SBS26" s="208"/>
      <c r="SBT26" s="208"/>
      <c r="SBU26" s="208"/>
      <c r="SBV26" s="208"/>
      <c r="SBW26" s="208"/>
      <c r="SBX26" s="208"/>
      <c r="SBY26" s="208"/>
      <c r="SBZ26" s="208"/>
      <c r="SCA26" s="208"/>
      <c r="SCB26" s="208"/>
      <c r="SCC26" s="208"/>
      <c r="SCD26" s="208"/>
      <c r="SCE26" s="208"/>
      <c r="SCF26" s="208"/>
      <c r="SCG26" s="208"/>
      <c r="SCH26" s="208"/>
      <c r="SCI26" s="208"/>
      <c r="SCJ26" s="208"/>
      <c r="SCK26" s="208"/>
      <c r="SCL26" s="208"/>
      <c r="SCM26" s="208"/>
      <c r="SCN26" s="208"/>
      <c r="SCO26" s="208"/>
      <c r="SCP26" s="208"/>
      <c r="SCQ26" s="208"/>
      <c r="SCR26" s="208"/>
      <c r="SCS26" s="208"/>
      <c r="SCT26" s="208"/>
      <c r="SCU26" s="208"/>
      <c r="SCV26" s="208"/>
      <c r="SCW26" s="208"/>
      <c r="SCX26" s="208"/>
      <c r="SCY26" s="208"/>
      <c r="SCZ26" s="208"/>
      <c r="SDA26" s="208"/>
      <c r="SDB26" s="208"/>
      <c r="SDC26" s="208"/>
      <c r="SDD26" s="208"/>
      <c r="SDE26" s="208"/>
      <c r="SDF26" s="208"/>
      <c r="SDG26" s="208"/>
      <c r="SDH26" s="208"/>
      <c r="SDI26" s="208"/>
      <c r="SDJ26" s="208"/>
      <c r="SDK26" s="208"/>
      <c r="SDL26" s="208"/>
      <c r="SDM26" s="208"/>
      <c r="SDN26" s="208"/>
      <c r="SDO26" s="208"/>
      <c r="SDP26" s="208"/>
      <c r="SDQ26" s="208"/>
      <c r="SDR26" s="208"/>
      <c r="SDS26" s="208"/>
      <c r="SDT26" s="208"/>
      <c r="SDU26" s="208"/>
      <c r="SDV26" s="208"/>
      <c r="SDW26" s="208"/>
      <c r="SDX26" s="208"/>
      <c r="SDY26" s="208"/>
      <c r="SDZ26" s="208"/>
      <c r="SEA26" s="208"/>
      <c r="SEB26" s="208"/>
      <c r="SEC26" s="208"/>
      <c r="SED26" s="208"/>
      <c r="SEE26" s="208"/>
      <c r="SEF26" s="208"/>
      <c r="SEG26" s="208"/>
      <c r="SEH26" s="208"/>
      <c r="SEI26" s="208"/>
      <c r="SEJ26" s="208"/>
      <c r="SEK26" s="208"/>
      <c r="SEL26" s="208"/>
      <c r="SEM26" s="208"/>
      <c r="SEN26" s="208"/>
      <c r="SEO26" s="208"/>
      <c r="SEP26" s="208"/>
      <c r="SEQ26" s="208"/>
      <c r="SER26" s="208"/>
      <c r="SES26" s="208"/>
      <c r="SET26" s="208"/>
      <c r="SEU26" s="208"/>
      <c r="SEV26" s="208"/>
      <c r="SEW26" s="208"/>
      <c r="SEX26" s="208"/>
      <c r="SEY26" s="208"/>
      <c r="SEZ26" s="208"/>
      <c r="SFA26" s="208"/>
      <c r="SFB26" s="208"/>
      <c r="SFC26" s="208"/>
      <c r="SFD26" s="208"/>
      <c r="SFE26" s="208"/>
      <c r="SFF26" s="208"/>
      <c r="SFG26" s="208"/>
      <c r="SFH26" s="208"/>
      <c r="SFI26" s="208"/>
      <c r="SFJ26" s="208"/>
      <c r="SFK26" s="208"/>
      <c r="SFL26" s="208"/>
      <c r="SFM26" s="208"/>
      <c r="SFN26" s="208"/>
      <c r="SFO26" s="208"/>
      <c r="SFP26" s="208"/>
      <c r="SFQ26" s="208"/>
      <c r="SFR26" s="208"/>
      <c r="SFS26" s="208"/>
      <c r="SFT26" s="208"/>
      <c r="SFU26" s="208"/>
      <c r="SFV26" s="208"/>
      <c r="SFW26" s="208"/>
      <c r="SFX26" s="208"/>
      <c r="SFY26" s="208"/>
      <c r="SFZ26" s="208"/>
      <c r="SGA26" s="208"/>
      <c r="SGB26" s="208"/>
      <c r="SGC26" s="208"/>
      <c r="SGD26" s="208"/>
      <c r="SGE26" s="208"/>
      <c r="SGF26" s="208"/>
      <c r="SGG26" s="208"/>
      <c r="SGH26" s="208"/>
      <c r="SGI26" s="208"/>
      <c r="SGJ26" s="208"/>
      <c r="SGK26" s="208"/>
      <c r="SGL26" s="208"/>
      <c r="SGM26" s="208"/>
      <c r="SGN26" s="208"/>
      <c r="SGO26" s="208"/>
      <c r="SGP26" s="208"/>
      <c r="SGQ26" s="208"/>
      <c r="SGR26" s="208"/>
      <c r="SGS26" s="208"/>
      <c r="SGT26" s="208"/>
      <c r="SGU26" s="208"/>
      <c r="SGV26" s="208"/>
      <c r="SGW26" s="208"/>
      <c r="SGX26" s="208"/>
      <c r="SGY26" s="208"/>
      <c r="SGZ26" s="208"/>
      <c r="SHA26" s="208"/>
      <c r="SHB26" s="208"/>
      <c r="SHC26" s="208"/>
      <c r="SHD26" s="208"/>
      <c r="SHE26" s="208"/>
      <c r="SHF26" s="208"/>
      <c r="SHG26" s="208"/>
      <c r="SHH26" s="208"/>
      <c r="SHI26" s="208"/>
      <c r="SHJ26" s="208"/>
      <c r="SHK26" s="208"/>
      <c r="SHL26" s="208"/>
      <c r="SHM26" s="208"/>
      <c r="SHN26" s="208"/>
      <c r="SHO26" s="208"/>
      <c r="SHP26" s="208"/>
      <c r="SHQ26" s="208"/>
      <c r="SHR26" s="208"/>
      <c r="SHS26" s="208"/>
      <c r="SHT26" s="208"/>
      <c r="SHU26" s="208"/>
      <c r="SHV26" s="208"/>
      <c r="SHW26" s="208"/>
      <c r="SHX26" s="208"/>
      <c r="SHY26" s="208"/>
      <c r="SHZ26" s="208"/>
      <c r="SIA26" s="208"/>
      <c r="SIB26" s="208"/>
      <c r="SIC26" s="208"/>
      <c r="SID26" s="208"/>
      <c r="SIE26" s="208"/>
      <c r="SIF26" s="208"/>
      <c r="SIG26" s="208"/>
      <c r="SIH26" s="208"/>
      <c r="SII26" s="208"/>
      <c r="SIJ26" s="208"/>
      <c r="SIK26" s="208"/>
      <c r="SIL26" s="208"/>
      <c r="SIM26" s="208"/>
      <c r="SIN26" s="208"/>
      <c r="SIO26" s="208"/>
      <c r="SIP26" s="208"/>
      <c r="SIQ26" s="208"/>
      <c r="SIR26" s="208"/>
      <c r="SIS26" s="208"/>
      <c r="SIT26" s="208"/>
      <c r="SIU26" s="208"/>
      <c r="SIV26" s="208"/>
      <c r="SIW26" s="208"/>
      <c r="SIX26" s="208"/>
      <c r="SIY26" s="208"/>
      <c r="SIZ26" s="208"/>
      <c r="SJA26" s="208"/>
      <c r="SJB26" s="208"/>
      <c r="SJC26" s="208"/>
      <c r="SJD26" s="208"/>
      <c r="SJE26" s="208"/>
      <c r="SJF26" s="208"/>
      <c r="SJG26" s="208"/>
      <c r="SJH26" s="208"/>
      <c r="SJI26" s="208"/>
      <c r="SJJ26" s="208"/>
      <c r="SJK26" s="208"/>
      <c r="SJL26" s="208"/>
      <c r="SJM26" s="208"/>
      <c r="SJN26" s="208"/>
      <c r="SJO26" s="208"/>
      <c r="SJP26" s="208"/>
      <c r="SJQ26" s="208"/>
      <c r="SJR26" s="208"/>
      <c r="SJS26" s="208"/>
      <c r="SJT26" s="208"/>
      <c r="SJU26" s="208"/>
      <c r="SJV26" s="208"/>
      <c r="SJW26" s="208"/>
      <c r="SJX26" s="208"/>
      <c r="SJY26" s="208"/>
      <c r="SJZ26" s="208"/>
      <c r="SKA26" s="208"/>
      <c r="SKB26" s="208"/>
      <c r="SKC26" s="208"/>
      <c r="SKD26" s="208"/>
      <c r="SKE26" s="208"/>
      <c r="SKF26" s="208"/>
      <c r="SKG26" s="208"/>
      <c r="SKH26" s="208"/>
      <c r="SKI26" s="208"/>
      <c r="SKJ26" s="208"/>
      <c r="SKK26" s="208"/>
      <c r="SKL26" s="208"/>
      <c r="SKM26" s="208"/>
      <c r="SKN26" s="208"/>
      <c r="SKO26" s="208"/>
      <c r="SKP26" s="208"/>
      <c r="SKQ26" s="208"/>
      <c r="SKR26" s="208"/>
      <c r="SKS26" s="208"/>
      <c r="SKT26" s="208"/>
      <c r="SKU26" s="208"/>
      <c r="SKV26" s="208"/>
      <c r="SKW26" s="208"/>
      <c r="SKX26" s="208"/>
      <c r="SKY26" s="208"/>
      <c r="SKZ26" s="208"/>
      <c r="SLA26" s="208"/>
      <c r="SLB26" s="208"/>
      <c r="SLC26" s="208"/>
      <c r="SLD26" s="208"/>
      <c r="SLE26" s="208"/>
      <c r="SLF26" s="208"/>
      <c r="SLG26" s="208"/>
      <c r="SLH26" s="208"/>
      <c r="SLI26" s="208"/>
      <c r="SLJ26" s="208"/>
      <c r="SLK26" s="208"/>
      <c r="SLL26" s="208"/>
      <c r="SLM26" s="208"/>
      <c r="SLN26" s="208"/>
      <c r="SLO26" s="208"/>
      <c r="SLP26" s="208"/>
      <c r="SLQ26" s="208"/>
      <c r="SLR26" s="208"/>
      <c r="SLS26" s="208"/>
      <c r="SLT26" s="208"/>
      <c r="SLU26" s="208"/>
      <c r="SLV26" s="208"/>
      <c r="SLW26" s="208"/>
      <c r="SLX26" s="208"/>
      <c r="SLY26" s="208"/>
      <c r="SLZ26" s="208"/>
      <c r="SMA26" s="208"/>
      <c r="SMB26" s="208"/>
      <c r="SMC26" s="208"/>
      <c r="SMD26" s="208"/>
      <c r="SME26" s="208"/>
      <c r="SMF26" s="208"/>
      <c r="SMG26" s="208"/>
      <c r="SMH26" s="208"/>
      <c r="SMI26" s="208"/>
      <c r="SMJ26" s="208"/>
      <c r="SMK26" s="208"/>
      <c r="SML26" s="208"/>
      <c r="SMM26" s="208"/>
      <c r="SMN26" s="208"/>
      <c r="SMO26" s="208"/>
      <c r="SMP26" s="208"/>
      <c r="SMQ26" s="208"/>
      <c r="SMR26" s="208"/>
      <c r="SMS26" s="208"/>
      <c r="SMT26" s="208"/>
      <c r="SMU26" s="208"/>
      <c r="SMV26" s="208"/>
      <c r="SMW26" s="208"/>
      <c r="SMX26" s="208"/>
      <c r="SMY26" s="208"/>
      <c r="SMZ26" s="208"/>
      <c r="SNA26" s="208"/>
      <c r="SNB26" s="208"/>
      <c r="SNC26" s="208"/>
      <c r="SND26" s="208"/>
      <c r="SNE26" s="208"/>
      <c r="SNF26" s="208"/>
      <c r="SNG26" s="208"/>
      <c r="SNH26" s="208"/>
      <c r="SNI26" s="208"/>
      <c r="SNJ26" s="208"/>
      <c r="SNK26" s="208"/>
      <c r="SNL26" s="208"/>
      <c r="SNM26" s="208"/>
      <c r="SNN26" s="208"/>
      <c r="SNO26" s="208"/>
      <c r="SNP26" s="208"/>
      <c r="SNQ26" s="208"/>
      <c r="SNR26" s="208"/>
      <c r="SNS26" s="208"/>
      <c r="SNT26" s="208"/>
      <c r="SNU26" s="208"/>
      <c r="SNV26" s="208"/>
      <c r="SNW26" s="208"/>
      <c r="SNX26" s="208"/>
      <c r="SNY26" s="208"/>
      <c r="SNZ26" s="208"/>
      <c r="SOA26" s="208"/>
      <c r="SOB26" s="208"/>
      <c r="SOC26" s="208"/>
      <c r="SOD26" s="208"/>
      <c r="SOE26" s="208"/>
      <c r="SOF26" s="208"/>
      <c r="SOG26" s="208"/>
      <c r="SOH26" s="208"/>
      <c r="SOI26" s="208"/>
      <c r="SOJ26" s="208"/>
      <c r="SOK26" s="208"/>
      <c r="SOL26" s="208"/>
      <c r="SOM26" s="208"/>
      <c r="SON26" s="208"/>
      <c r="SOO26" s="208"/>
      <c r="SOP26" s="208"/>
      <c r="SOQ26" s="208"/>
      <c r="SOR26" s="208"/>
      <c r="SOS26" s="208"/>
      <c r="SOT26" s="208"/>
      <c r="SOU26" s="208"/>
      <c r="SOV26" s="208"/>
      <c r="SOW26" s="208"/>
      <c r="SOX26" s="208"/>
      <c r="SOY26" s="208"/>
      <c r="SOZ26" s="208"/>
      <c r="SPA26" s="208"/>
      <c r="SPB26" s="208"/>
      <c r="SPC26" s="208"/>
      <c r="SPD26" s="208"/>
      <c r="SPE26" s="208"/>
      <c r="SPF26" s="208"/>
      <c r="SPG26" s="208"/>
      <c r="SPH26" s="208"/>
      <c r="SPI26" s="208"/>
      <c r="SPJ26" s="208"/>
      <c r="SPK26" s="208"/>
      <c r="SPL26" s="208"/>
      <c r="SPM26" s="208"/>
      <c r="SPN26" s="208"/>
      <c r="SPO26" s="208"/>
      <c r="SPP26" s="208"/>
      <c r="SPQ26" s="208"/>
      <c r="SPR26" s="208"/>
      <c r="SPS26" s="208"/>
      <c r="SPT26" s="208"/>
      <c r="SPU26" s="208"/>
      <c r="SPV26" s="208"/>
      <c r="SPW26" s="208"/>
      <c r="SPX26" s="208"/>
      <c r="SPY26" s="208"/>
      <c r="SPZ26" s="208"/>
      <c r="SQA26" s="208"/>
      <c r="SQB26" s="208"/>
      <c r="SQC26" s="208"/>
      <c r="SQD26" s="208"/>
      <c r="SQE26" s="208"/>
      <c r="SQF26" s="208"/>
      <c r="SQG26" s="208"/>
      <c r="SQH26" s="208"/>
      <c r="SQI26" s="208"/>
      <c r="SQJ26" s="208"/>
      <c r="SQK26" s="208"/>
      <c r="SQL26" s="208"/>
      <c r="SQM26" s="208"/>
      <c r="SQN26" s="208"/>
      <c r="SQO26" s="208"/>
      <c r="SQP26" s="208"/>
      <c r="SQQ26" s="208"/>
      <c r="SQR26" s="208"/>
      <c r="SQS26" s="208"/>
      <c r="SQT26" s="208"/>
      <c r="SQU26" s="208"/>
      <c r="SQV26" s="208"/>
      <c r="SQW26" s="208"/>
      <c r="SQX26" s="208"/>
      <c r="SQY26" s="208"/>
      <c r="SQZ26" s="208"/>
      <c r="SRA26" s="208"/>
      <c r="SRB26" s="208"/>
      <c r="SRC26" s="208"/>
      <c r="SRD26" s="208"/>
      <c r="SRE26" s="208"/>
      <c r="SRF26" s="208"/>
      <c r="SRG26" s="208"/>
      <c r="SRH26" s="208"/>
      <c r="SRI26" s="208"/>
      <c r="SRJ26" s="208"/>
      <c r="SRK26" s="208"/>
      <c r="SRL26" s="208"/>
      <c r="SRM26" s="208"/>
      <c r="SRN26" s="208"/>
      <c r="SRO26" s="208"/>
      <c r="SRP26" s="208"/>
      <c r="SRQ26" s="208"/>
      <c r="SRR26" s="208"/>
      <c r="SRS26" s="208"/>
      <c r="SRT26" s="208"/>
      <c r="SRU26" s="208"/>
      <c r="SRV26" s="208"/>
      <c r="SRW26" s="208"/>
      <c r="SRX26" s="208"/>
      <c r="SRY26" s="208"/>
      <c r="SRZ26" s="208"/>
      <c r="SSA26" s="208"/>
      <c r="SSB26" s="208"/>
      <c r="SSC26" s="208"/>
      <c r="SSD26" s="208"/>
      <c r="SSE26" s="208"/>
      <c r="SSF26" s="208"/>
      <c r="SSG26" s="208"/>
      <c r="SSH26" s="208"/>
      <c r="SSI26" s="208"/>
      <c r="SSJ26" s="208"/>
      <c r="SSK26" s="208"/>
      <c r="SSL26" s="208"/>
      <c r="SSM26" s="208"/>
      <c r="SSN26" s="208"/>
      <c r="SSO26" s="208"/>
      <c r="SSP26" s="208"/>
      <c r="SSQ26" s="208"/>
      <c r="SSR26" s="208"/>
      <c r="SSS26" s="208"/>
      <c r="SST26" s="208"/>
      <c r="SSU26" s="208"/>
      <c r="SSV26" s="208"/>
      <c r="SSW26" s="208"/>
      <c r="SSX26" s="208"/>
      <c r="SSY26" s="208"/>
      <c r="SSZ26" s="208"/>
      <c r="STA26" s="208"/>
      <c r="STB26" s="208"/>
      <c r="STC26" s="208"/>
      <c r="STD26" s="208"/>
      <c r="STE26" s="208"/>
      <c r="STF26" s="208"/>
      <c r="STG26" s="208"/>
      <c r="STH26" s="208"/>
      <c r="STI26" s="208"/>
      <c r="STJ26" s="208"/>
      <c r="STK26" s="208"/>
      <c r="STL26" s="208"/>
      <c r="STM26" s="208"/>
      <c r="STN26" s="208"/>
      <c r="STO26" s="208"/>
      <c r="STP26" s="208"/>
      <c r="STQ26" s="208"/>
      <c r="STR26" s="208"/>
      <c r="STS26" s="208"/>
      <c r="STT26" s="208"/>
      <c r="STU26" s="208"/>
      <c r="STV26" s="208"/>
      <c r="STW26" s="208"/>
      <c r="STX26" s="208"/>
      <c r="STY26" s="208"/>
      <c r="STZ26" s="208"/>
      <c r="SUA26" s="208"/>
      <c r="SUB26" s="208"/>
      <c r="SUC26" s="208"/>
      <c r="SUD26" s="208"/>
      <c r="SUE26" s="208"/>
      <c r="SUF26" s="208"/>
      <c r="SUG26" s="208"/>
      <c r="SUH26" s="208"/>
      <c r="SUI26" s="208"/>
      <c r="SUJ26" s="208"/>
      <c r="SUK26" s="208"/>
      <c r="SUL26" s="208"/>
      <c r="SUM26" s="208"/>
      <c r="SUN26" s="208"/>
      <c r="SUO26" s="208"/>
      <c r="SUP26" s="208"/>
      <c r="SUQ26" s="208"/>
      <c r="SUR26" s="208"/>
      <c r="SUS26" s="208"/>
      <c r="SUT26" s="208"/>
      <c r="SUU26" s="208"/>
      <c r="SUV26" s="208"/>
      <c r="SUW26" s="208"/>
      <c r="SUX26" s="208"/>
      <c r="SUY26" s="208"/>
      <c r="SUZ26" s="208"/>
      <c r="SVA26" s="208"/>
      <c r="SVB26" s="208"/>
      <c r="SVC26" s="208"/>
      <c r="SVD26" s="208"/>
      <c r="SVE26" s="208"/>
      <c r="SVF26" s="208"/>
      <c r="SVG26" s="208"/>
      <c r="SVH26" s="208"/>
      <c r="SVI26" s="208"/>
      <c r="SVJ26" s="208"/>
      <c r="SVK26" s="208"/>
      <c r="SVL26" s="208"/>
      <c r="SVM26" s="208"/>
      <c r="SVN26" s="208"/>
      <c r="SVO26" s="208"/>
      <c r="SVP26" s="208"/>
      <c r="SVQ26" s="208"/>
      <c r="SVR26" s="208"/>
      <c r="SVS26" s="208"/>
      <c r="SVT26" s="208"/>
      <c r="SVU26" s="208"/>
      <c r="SVV26" s="208"/>
      <c r="SVW26" s="208"/>
      <c r="SVX26" s="208"/>
      <c r="SVY26" s="208"/>
      <c r="SVZ26" s="208"/>
      <c r="SWA26" s="208"/>
      <c r="SWB26" s="208"/>
      <c r="SWC26" s="208"/>
      <c r="SWD26" s="208"/>
      <c r="SWE26" s="208"/>
      <c r="SWF26" s="208"/>
      <c r="SWG26" s="208"/>
      <c r="SWH26" s="208"/>
      <c r="SWI26" s="208"/>
      <c r="SWJ26" s="208"/>
      <c r="SWK26" s="208"/>
      <c r="SWL26" s="208"/>
      <c r="SWM26" s="208"/>
      <c r="SWN26" s="208"/>
      <c r="SWO26" s="208"/>
      <c r="SWP26" s="208"/>
      <c r="SWQ26" s="208"/>
      <c r="SWR26" s="208"/>
      <c r="SWS26" s="208"/>
      <c r="SWT26" s="208"/>
      <c r="SWU26" s="208"/>
      <c r="SWV26" s="208"/>
      <c r="SWW26" s="208"/>
      <c r="SWX26" s="208"/>
      <c r="SWY26" s="208"/>
      <c r="SWZ26" s="208"/>
      <c r="SXA26" s="208"/>
      <c r="SXB26" s="208"/>
      <c r="SXC26" s="208"/>
      <c r="SXD26" s="208"/>
      <c r="SXE26" s="208"/>
      <c r="SXF26" s="208"/>
      <c r="SXG26" s="208"/>
      <c r="SXH26" s="208"/>
      <c r="SXI26" s="208"/>
      <c r="SXJ26" s="208"/>
      <c r="SXK26" s="208"/>
      <c r="SXL26" s="208"/>
      <c r="SXM26" s="208"/>
      <c r="SXN26" s="208"/>
      <c r="SXO26" s="208"/>
      <c r="SXP26" s="208"/>
      <c r="SXQ26" s="208"/>
      <c r="SXR26" s="208"/>
      <c r="SXS26" s="208"/>
      <c r="SXT26" s="208"/>
      <c r="SXU26" s="208"/>
      <c r="SXV26" s="208"/>
      <c r="SXW26" s="208"/>
      <c r="SXX26" s="208"/>
      <c r="SXY26" s="208"/>
      <c r="SXZ26" s="208"/>
      <c r="SYA26" s="208"/>
      <c r="SYB26" s="208"/>
      <c r="SYC26" s="208"/>
      <c r="SYD26" s="208"/>
      <c r="SYE26" s="208"/>
      <c r="SYF26" s="208"/>
      <c r="SYG26" s="208"/>
      <c r="SYH26" s="208"/>
      <c r="SYI26" s="208"/>
      <c r="SYJ26" s="208"/>
      <c r="SYK26" s="208"/>
      <c r="SYL26" s="208"/>
      <c r="SYM26" s="208"/>
      <c r="SYN26" s="208"/>
      <c r="SYO26" s="208"/>
      <c r="SYP26" s="208"/>
      <c r="SYQ26" s="208"/>
      <c r="SYR26" s="208"/>
      <c r="SYS26" s="208"/>
      <c r="SYT26" s="208"/>
      <c r="SYU26" s="208"/>
      <c r="SYV26" s="208"/>
      <c r="SYW26" s="208"/>
      <c r="SYX26" s="208"/>
      <c r="SYY26" s="208"/>
      <c r="SYZ26" s="208"/>
      <c r="SZA26" s="208"/>
      <c r="SZB26" s="208"/>
      <c r="SZC26" s="208"/>
      <c r="SZD26" s="208"/>
      <c r="SZE26" s="208"/>
      <c r="SZF26" s="208"/>
      <c r="SZG26" s="208"/>
      <c r="SZH26" s="208"/>
      <c r="SZI26" s="208"/>
      <c r="SZJ26" s="208"/>
      <c r="SZK26" s="208"/>
      <c r="SZL26" s="208"/>
      <c r="SZM26" s="208"/>
      <c r="SZN26" s="208"/>
      <c r="SZO26" s="208"/>
      <c r="SZP26" s="208"/>
      <c r="SZQ26" s="208"/>
      <c r="SZR26" s="208"/>
      <c r="SZS26" s="208"/>
      <c r="SZT26" s="208"/>
      <c r="SZU26" s="208"/>
      <c r="SZV26" s="208"/>
      <c r="SZW26" s="208"/>
      <c r="SZX26" s="208"/>
      <c r="SZY26" s="208"/>
      <c r="SZZ26" s="208"/>
      <c r="TAA26" s="208"/>
      <c r="TAB26" s="208"/>
      <c r="TAC26" s="208"/>
      <c r="TAD26" s="208"/>
      <c r="TAE26" s="208"/>
      <c r="TAF26" s="208"/>
      <c r="TAG26" s="208"/>
      <c r="TAH26" s="208"/>
      <c r="TAI26" s="208"/>
      <c r="TAJ26" s="208"/>
      <c r="TAK26" s="208"/>
      <c r="TAL26" s="208"/>
      <c r="TAM26" s="208"/>
      <c r="TAN26" s="208"/>
      <c r="TAO26" s="208"/>
      <c r="TAP26" s="208"/>
      <c r="TAQ26" s="208"/>
      <c r="TAR26" s="208"/>
      <c r="TAS26" s="208"/>
      <c r="TAT26" s="208"/>
      <c r="TAU26" s="208"/>
      <c r="TAV26" s="208"/>
      <c r="TAW26" s="208"/>
      <c r="TAX26" s="208"/>
      <c r="TAY26" s="208"/>
      <c r="TAZ26" s="208"/>
      <c r="TBA26" s="208"/>
      <c r="TBB26" s="208"/>
      <c r="TBC26" s="208"/>
      <c r="TBD26" s="208"/>
      <c r="TBE26" s="208"/>
      <c r="TBF26" s="208"/>
      <c r="TBG26" s="208"/>
      <c r="TBH26" s="208"/>
      <c r="TBI26" s="208"/>
      <c r="TBJ26" s="208"/>
      <c r="TBK26" s="208"/>
      <c r="TBL26" s="208"/>
      <c r="TBM26" s="208"/>
      <c r="TBN26" s="208"/>
      <c r="TBO26" s="208"/>
      <c r="TBP26" s="208"/>
      <c r="TBQ26" s="208"/>
      <c r="TBR26" s="208"/>
      <c r="TBS26" s="208"/>
      <c r="TBT26" s="208"/>
      <c r="TBU26" s="208"/>
      <c r="TBV26" s="208"/>
      <c r="TBW26" s="208"/>
      <c r="TBX26" s="208"/>
      <c r="TBY26" s="208"/>
      <c r="TBZ26" s="208"/>
      <c r="TCA26" s="208"/>
      <c r="TCB26" s="208"/>
      <c r="TCC26" s="208"/>
      <c r="TCD26" s="208"/>
      <c r="TCE26" s="208"/>
      <c r="TCF26" s="208"/>
      <c r="TCG26" s="208"/>
      <c r="TCH26" s="208"/>
      <c r="TCI26" s="208"/>
      <c r="TCJ26" s="208"/>
      <c r="TCK26" s="208"/>
      <c r="TCL26" s="208"/>
      <c r="TCM26" s="208"/>
      <c r="TCN26" s="208"/>
      <c r="TCO26" s="208"/>
      <c r="TCP26" s="208"/>
      <c r="TCQ26" s="208"/>
      <c r="TCR26" s="208"/>
      <c r="TCS26" s="208"/>
      <c r="TCT26" s="208"/>
      <c r="TCU26" s="208"/>
      <c r="TCV26" s="208"/>
      <c r="TCW26" s="208"/>
      <c r="TCX26" s="208"/>
      <c r="TCY26" s="208"/>
      <c r="TCZ26" s="208"/>
      <c r="TDA26" s="208"/>
      <c r="TDB26" s="208"/>
      <c r="TDC26" s="208"/>
      <c r="TDD26" s="208"/>
      <c r="TDE26" s="208"/>
      <c r="TDF26" s="208"/>
      <c r="TDG26" s="208"/>
      <c r="TDH26" s="208"/>
      <c r="TDI26" s="208"/>
      <c r="TDJ26" s="208"/>
      <c r="TDK26" s="208"/>
      <c r="TDL26" s="208"/>
      <c r="TDM26" s="208"/>
      <c r="TDN26" s="208"/>
      <c r="TDO26" s="208"/>
      <c r="TDP26" s="208"/>
      <c r="TDQ26" s="208"/>
      <c r="TDR26" s="208"/>
      <c r="TDS26" s="208"/>
      <c r="TDT26" s="208"/>
      <c r="TDU26" s="208"/>
      <c r="TDV26" s="208"/>
      <c r="TDW26" s="208"/>
      <c r="TDX26" s="208"/>
      <c r="TDY26" s="208"/>
      <c r="TDZ26" s="208"/>
      <c r="TEA26" s="208"/>
      <c r="TEB26" s="208"/>
      <c r="TEC26" s="208"/>
      <c r="TED26" s="208"/>
      <c r="TEE26" s="208"/>
      <c r="TEF26" s="208"/>
      <c r="TEG26" s="208"/>
      <c r="TEH26" s="208"/>
      <c r="TEI26" s="208"/>
      <c r="TEJ26" s="208"/>
      <c r="TEK26" s="208"/>
      <c r="TEL26" s="208"/>
      <c r="TEM26" s="208"/>
      <c r="TEN26" s="208"/>
      <c r="TEO26" s="208"/>
      <c r="TEP26" s="208"/>
      <c r="TEQ26" s="208"/>
      <c r="TER26" s="208"/>
      <c r="TES26" s="208"/>
      <c r="TET26" s="208"/>
      <c r="TEU26" s="208"/>
      <c r="TEV26" s="208"/>
      <c r="TEW26" s="208"/>
      <c r="TEX26" s="208"/>
      <c r="TEY26" s="208"/>
      <c r="TEZ26" s="208"/>
      <c r="TFA26" s="208"/>
      <c r="TFB26" s="208"/>
      <c r="TFC26" s="208"/>
      <c r="TFD26" s="208"/>
      <c r="TFE26" s="208"/>
      <c r="TFF26" s="208"/>
      <c r="TFG26" s="208"/>
      <c r="TFH26" s="208"/>
      <c r="TFI26" s="208"/>
      <c r="TFJ26" s="208"/>
      <c r="TFK26" s="208"/>
      <c r="TFL26" s="208"/>
      <c r="TFM26" s="208"/>
      <c r="TFN26" s="208"/>
      <c r="TFO26" s="208"/>
      <c r="TFP26" s="208"/>
      <c r="TFQ26" s="208"/>
      <c r="TFR26" s="208"/>
      <c r="TFS26" s="208"/>
      <c r="TFT26" s="208"/>
      <c r="TFU26" s="208"/>
      <c r="TFV26" s="208"/>
      <c r="TFW26" s="208"/>
      <c r="TFX26" s="208"/>
      <c r="TFY26" s="208"/>
      <c r="TFZ26" s="208"/>
      <c r="TGA26" s="208"/>
      <c r="TGB26" s="208"/>
      <c r="TGC26" s="208"/>
      <c r="TGD26" s="208"/>
      <c r="TGE26" s="208"/>
      <c r="TGF26" s="208"/>
      <c r="TGG26" s="208"/>
      <c r="TGH26" s="208"/>
      <c r="TGI26" s="208"/>
      <c r="TGJ26" s="208"/>
      <c r="TGK26" s="208"/>
      <c r="TGL26" s="208"/>
      <c r="TGM26" s="208"/>
      <c r="TGN26" s="208"/>
      <c r="TGO26" s="208"/>
      <c r="TGP26" s="208"/>
      <c r="TGQ26" s="208"/>
      <c r="TGR26" s="208"/>
      <c r="TGS26" s="208"/>
      <c r="TGT26" s="208"/>
      <c r="TGU26" s="208"/>
      <c r="TGV26" s="208"/>
      <c r="TGW26" s="208"/>
      <c r="TGX26" s="208"/>
      <c r="TGY26" s="208"/>
      <c r="TGZ26" s="208"/>
      <c r="THA26" s="208"/>
      <c r="THB26" s="208"/>
      <c r="THC26" s="208"/>
      <c r="THD26" s="208"/>
      <c r="THE26" s="208"/>
      <c r="THF26" s="208"/>
      <c r="THG26" s="208"/>
      <c r="THH26" s="208"/>
      <c r="THI26" s="208"/>
      <c r="THJ26" s="208"/>
      <c r="THK26" s="208"/>
      <c r="THL26" s="208"/>
      <c r="THM26" s="208"/>
      <c r="THN26" s="208"/>
      <c r="THO26" s="208"/>
      <c r="THP26" s="208"/>
      <c r="THQ26" s="208"/>
      <c r="THR26" s="208"/>
      <c r="THS26" s="208"/>
      <c r="THT26" s="208"/>
      <c r="THU26" s="208"/>
      <c r="THV26" s="208"/>
      <c r="THW26" s="208"/>
      <c r="THX26" s="208"/>
      <c r="THY26" s="208"/>
      <c r="THZ26" s="208"/>
      <c r="TIA26" s="208"/>
      <c r="TIB26" s="208"/>
      <c r="TIC26" s="208"/>
      <c r="TID26" s="208"/>
      <c r="TIE26" s="208"/>
      <c r="TIF26" s="208"/>
      <c r="TIG26" s="208"/>
      <c r="TIH26" s="208"/>
      <c r="TII26" s="208"/>
      <c r="TIJ26" s="208"/>
      <c r="TIK26" s="208"/>
      <c r="TIL26" s="208"/>
      <c r="TIM26" s="208"/>
      <c r="TIN26" s="208"/>
      <c r="TIO26" s="208"/>
      <c r="TIP26" s="208"/>
      <c r="TIQ26" s="208"/>
      <c r="TIR26" s="208"/>
      <c r="TIS26" s="208"/>
      <c r="TIT26" s="208"/>
      <c r="TIU26" s="208"/>
      <c r="TIV26" s="208"/>
      <c r="TIW26" s="208"/>
      <c r="TIX26" s="208"/>
      <c r="TIY26" s="208"/>
      <c r="TIZ26" s="208"/>
      <c r="TJA26" s="208"/>
      <c r="TJB26" s="208"/>
      <c r="TJC26" s="208"/>
      <c r="TJD26" s="208"/>
      <c r="TJE26" s="208"/>
      <c r="TJF26" s="208"/>
      <c r="TJG26" s="208"/>
      <c r="TJH26" s="208"/>
      <c r="TJI26" s="208"/>
      <c r="TJJ26" s="208"/>
      <c r="TJK26" s="208"/>
      <c r="TJL26" s="208"/>
      <c r="TJM26" s="208"/>
      <c r="TJN26" s="208"/>
      <c r="TJO26" s="208"/>
      <c r="TJP26" s="208"/>
      <c r="TJQ26" s="208"/>
      <c r="TJR26" s="208"/>
      <c r="TJS26" s="208"/>
      <c r="TJT26" s="208"/>
      <c r="TJU26" s="208"/>
      <c r="TJV26" s="208"/>
      <c r="TJW26" s="208"/>
      <c r="TJX26" s="208"/>
      <c r="TJY26" s="208"/>
      <c r="TJZ26" s="208"/>
      <c r="TKA26" s="208"/>
      <c r="TKB26" s="208"/>
      <c r="TKC26" s="208"/>
      <c r="TKD26" s="208"/>
      <c r="TKE26" s="208"/>
      <c r="TKF26" s="208"/>
      <c r="TKG26" s="208"/>
      <c r="TKH26" s="208"/>
      <c r="TKI26" s="208"/>
      <c r="TKJ26" s="208"/>
      <c r="TKK26" s="208"/>
      <c r="TKL26" s="208"/>
      <c r="TKM26" s="208"/>
      <c r="TKN26" s="208"/>
      <c r="TKO26" s="208"/>
      <c r="TKP26" s="208"/>
      <c r="TKQ26" s="208"/>
      <c r="TKR26" s="208"/>
      <c r="TKS26" s="208"/>
      <c r="TKT26" s="208"/>
      <c r="TKU26" s="208"/>
      <c r="TKV26" s="208"/>
      <c r="TKW26" s="208"/>
      <c r="TKX26" s="208"/>
      <c r="TKY26" s="208"/>
      <c r="TKZ26" s="208"/>
      <c r="TLA26" s="208"/>
      <c r="TLB26" s="208"/>
      <c r="TLC26" s="208"/>
      <c r="TLD26" s="208"/>
      <c r="TLE26" s="208"/>
      <c r="TLF26" s="208"/>
      <c r="TLG26" s="208"/>
      <c r="TLH26" s="208"/>
      <c r="TLI26" s="208"/>
      <c r="TLJ26" s="208"/>
      <c r="TLK26" s="208"/>
      <c r="TLL26" s="208"/>
      <c r="TLM26" s="208"/>
      <c r="TLN26" s="208"/>
      <c r="TLO26" s="208"/>
      <c r="TLP26" s="208"/>
      <c r="TLQ26" s="208"/>
      <c r="TLR26" s="208"/>
      <c r="TLS26" s="208"/>
      <c r="TLT26" s="208"/>
      <c r="TLU26" s="208"/>
      <c r="TLV26" s="208"/>
      <c r="TLW26" s="208"/>
      <c r="TLX26" s="208"/>
      <c r="TLY26" s="208"/>
      <c r="TLZ26" s="208"/>
      <c r="TMA26" s="208"/>
      <c r="TMB26" s="208"/>
      <c r="TMC26" s="208"/>
      <c r="TMD26" s="208"/>
      <c r="TME26" s="208"/>
      <c r="TMF26" s="208"/>
      <c r="TMG26" s="208"/>
      <c r="TMH26" s="208"/>
      <c r="TMI26" s="208"/>
      <c r="TMJ26" s="208"/>
      <c r="TMK26" s="208"/>
      <c r="TML26" s="208"/>
      <c r="TMM26" s="208"/>
      <c r="TMN26" s="208"/>
      <c r="TMO26" s="208"/>
      <c r="TMP26" s="208"/>
      <c r="TMQ26" s="208"/>
      <c r="TMR26" s="208"/>
      <c r="TMS26" s="208"/>
      <c r="TMT26" s="208"/>
      <c r="TMU26" s="208"/>
      <c r="TMV26" s="208"/>
      <c r="TMW26" s="208"/>
      <c r="TMX26" s="208"/>
      <c r="TMY26" s="208"/>
      <c r="TMZ26" s="208"/>
      <c r="TNA26" s="208"/>
      <c r="TNB26" s="208"/>
      <c r="TNC26" s="208"/>
      <c r="TND26" s="208"/>
      <c r="TNE26" s="208"/>
      <c r="TNF26" s="208"/>
      <c r="TNG26" s="208"/>
      <c r="TNH26" s="208"/>
      <c r="TNI26" s="208"/>
      <c r="TNJ26" s="208"/>
      <c r="TNK26" s="208"/>
      <c r="TNL26" s="208"/>
      <c r="TNM26" s="208"/>
      <c r="TNN26" s="208"/>
      <c r="TNO26" s="208"/>
      <c r="TNP26" s="208"/>
      <c r="TNQ26" s="208"/>
      <c r="TNR26" s="208"/>
      <c r="TNS26" s="208"/>
      <c r="TNT26" s="208"/>
      <c r="TNU26" s="208"/>
      <c r="TNV26" s="208"/>
      <c r="TNW26" s="208"/>
      <c r="TNX26" s="208"/>
      <c r="TNY26" s="208"/>
      <c r="TNZ26" s="208"/>
      <c r="TOA26" s="208"/>
      <c r="TOB26" s="208"/>
      <c r="TOC26" s="208"/>
      <c r="TOD26" s="208"/>
      <c r="TOE26" s="208"/>
      <c r="TOF26" s="208"/>
      <c r="TOG26" s="208"/>
      <c r="TOH26" s="208"/>
      <c r="TOI26" s="208"/>
      <c r="TOJ26" s="208"/>
      <c r="TOK26" s="208"/>
      <c r="TOL26" s="208"/>
      <c r="TOM26" s="208"/>
      <c r="TON26" s="208"/>
      <c r="TOO26" s="208"/>
      <c r="TOP26" s="208"/>
      <c r="TOQ26" s="208"/>
      <c r="TOR26" s="208"/>
      <c r="TOS26" s="208"/>
      <c r="TOT26" s="208"/>
      <c r="TOU26" s="208"/>
      <c r="TOV26" s="208"/>
      <c r="TOW26" s="208"/>
      <c r="TOX26" s="208"/>
      <c r="TOY26" s="208"/>
      <c r="TOZ26" s="208"/>
      <c r="TPA26" s="208"/>
      <c r="TPB26" s="208"/>
      <c r="TPC26" s="208"/>
      <c r="TPD26" s="208"/>
      <c r="TPE26" s="208"/>
      <c r="TPF26" s="208"/>
      <c r="TPG26" s="208"/>
      <c r="TPH26" s="208"/>
      <c r="TPI26" s="208"/>
      <c r="TPJ26" s="208"/>
      <c r="TPK26" s="208"/>
      <c r="TPL26" s="208"/>
      <c r="TPM26" s="208"/>
      <c r="TPN26" s="208"/>
      <c r="TPO26" s="208"/>
      <c r="TPP26" s="208"/>
      <c r="TPQ26" s="208"/>
      <c r="TPR26" s="208"/>
      <c r="TPS26" s="208"/>
      <c r="TPT26" s="208"/>
      <c r="TPU26" s="208"/>
      <c r="TPV26" s="208"/>
      <c r="TPW26" s="208"/>
      <c r="TPX26" s="208"/>
      <c r="TPY26" s="208"/>
      <c r="TPZ26" s="208"/>
      <c r="TQA26" s="208"/>
      <c r="TQB26" s="208"/>
      <c r="TQC26" s="208"/>
      <c r="TQD26" s="208"/>
      <c r="TQE26" s="208"/>
      <c r="TQF26" s="208"/>
      <c r="TQG26" s="208"/>
      <c r="TQH26" s="208"/>
      <c r="TQI26" s="208"/>
      <c r="TQJ26" s="208"/>
      <c r="TQK26" s="208"/>
      <c r="TQL26" s="208"/>
      <c r="TQM26" s="208"/>
      <c r="TQN26" s="208"/>
      <c r="TQO26" s="208"/>
      <c r="TQP26" s="208"/>
      <c r="TQQ26" s="208"/>
      <c r="TQR26" s="208"/>
      <c r="TQS26" s="208"/>
      <c r="TQT26" s="208"/>
      <c r="TQU26" s="208"/>
      <c r="TQV26" s="208"/>
      <c r="TQW26" s="208"/>
      <c r="TQX26" s="208"/>
      <c r="TQY26" s="208"/>
      <c r="TQZ26" s="208"/>
      <c r="TRA26" s="208"/>
      <c r="TRB26" s="208"/>
      <c r="TRC26" s="208"/>
      <c r="TRD26" s="208"/>
      <c r="TRE26" s="208"/>
      <c r="TRF26" s="208"/>
      <c r="TRG26" s="208"/>
      <c r="TRH26" s="208"/>
      <c r="TRI26" s="208"/>
      <c r="TRJ26" s="208"/>
      <c r="TRK26" s="208"/>
      <c r="TRL26" s="208"/>
      <c r="TRM26" s="208"/>
      <c r="TRN26" s="208"/>
      <c r="TRO26" s="208"/>
      <c r="TRP26" s="208"/>
      <c r="TRQ26" s="208"/>
      <c r="TRR26" s="208"/>
      <c r="TRS26" s="208"/>
      <c r="TRT26" s="208"/>
      <c r="TRU26" s="208"/>
      <c r="TRV26" s="208"/>
      <c r="TRW26" s="208"/>
      <c r="TRX26" s="208"/>
      <c r="TRY26" s="208"/>
      <c r="TRZ26" s="208"/>
      <c r="TSA26" s="208"/>
      <c r="TSB26" s="208"/>
      <c r="TSC26" s="208"/>
      <c r="TSD26" s="208"/>
      <c r="TSE26" s="208"/>
      <c r="TSF26" s="208"/>
      <c r="TSG26" s="208"/>
      <c r="TSH26" s="208"/>
      <c r="TSI26" s="208"/>
      <c r="TSJ26" s="208"/>
      <c r="TSK26" s="208"/>
      <c r="TSL26" s="208"/>
      <c r="TSM26" s="208"/>
      <c r="TSN26" s="208"/>
      <c r="TSO26" s="208"/>
      <c r="TSP26" s="208"/>
      <c r="TSQ26" s="208"/>
      <c r="TSR26" s="208"/>
      <c r="TSS26" s="208"/>
      <c r="TST26" s="208"/>
      <c r="TSU26" s="208"/>
      <c r="TSV26" s="208"/>
      <c r="TSW26" s="208"/>
      <c r="TSX26" s="208"/>
      <c r="TSY26" s="208"/>
      <c r="TSZ26" s="208"/>
      <c r="TTA26" s="208"/>
      <c r="TTB26" s="208"/>
      <c r="TTC26" s="208"/>
      <c r="TTD26" s="208"/>
      <c r="TTE26" s="208"/>
      <c r="TTF26" s="208"/>
      <c r="TTG26" s="208"/>
      <c r="TTH26" s="208"/>
      <c r="TTI26" s="208"/>
      <c r="TTJ26" s="208"/>
      <c r="TTK26" s="208"/>
      <c r="TTL26" s="208"/>
      <c r="TTM26" s="208"/>
      <c r="TTN26" s="208"/>
      <c r="TTO26" s="208"/>
      <c r="TTP26" s="208"/>
      <c r="TTQ26" s="208"/>
      <c r="TTR26" s="208"/>
      <c r="TTS26" s="208"/>
      <c r="TTT26" s="208"/>
      <c r="TTU26" s="208"/>
      <c r="TTV26" s="208"/>
      <c r="TTW26" s="208"/>
      <c r="TTX26" s="208"/>
      <c r="TTY26" s="208"/>
      <c r="TTZ26" s="208"/>
      <c r="TUA26" s="208"/>
      <c r="TUB26" s="208"/>
      <c r="TUC26" s="208"/>
      <c r="TUD26" s="208"/>
      <c r="TUE26" s="208"/>
      <c r="TUF26" s="208"/>
      <c r="TUG26" s="208"/>
      <c r="TUH26" s="208"/>
      <c r="TUI26" s="208"/>
      <c r="TUJ26" s="208"/>
      <c r="TUK26" s="208"/>
      <c r="TUL26" s="208"/>
      <c r="TUM26" s="208"/>
      <c r="TUN26" s="208"/>
      <c r="TUO26" s="208"/>
      <c r="TUP26" s="208"/>
      <c r="TUQ26" s="208"/>
      <c r="TUR26" s="208"/>
      <c r="TUS26" s="208"/>
      <c r="TUT26" s="208"/>
      <c r="TUU26" s="208"/>
      <c r="TUV26" s="208"/>
      <c r="TUW26" s="208"/>
      <c r="TUX26" s="208"/>
      <c r="TUY26" s="208"/>
      <c r="TUZ26" s="208"/>
      <c r="TVA26" s="208"/>
      <c r="TVB26" s="208"/>
      <c r="TVC26" s="208"/>
      <c r="TVD26" s="208"/>
      <c r="TVE26" s="208"/>
      <c r="TVF26" s="208"/>
      <c r="TVG26" s="208"/>
      <c r="TVH26" s="208"/>
      <c r="TVI26" s="208"/>
      <c r="TVJ26" s="208"/>
      <c r="TVK26" s="208"/>
      <c r="TVL26" s="208"/>
      <c r="TVM26" s="208"/>
      <c r="TVN26" s="208"/>
      <c r="TVO26" s="208"/>
      <c r="TVP26" s="208"/>
      <c r="TVQ26" s="208"/>
      <c r="TVR26" s="208"/>
      <c r="TVS26" s="208"/>
      <c r="TVT26" s="208"/>
      <c r="TVU26" s="208"/>
      <c r="TVV26" s="208"/>
      <c r="TVW26" s="208"/>
      <c r="TVX26" s="208"/>
      <c r="TVY26" s="208"/>
      <c r="TVZ26" s="208"/>
      <c r="TWA26" s="208"/>
      <c r="TWB26" s="208"/>
      <c r="TWC26" s="208"/>
      <c r="TWD26" s="208"/>
      <c r="TWE26" s="208"/>
      <c r="TWF26" s="208"/>
      <c r="TWG26" s="208"/>
      <c r="TWH26" s="208"/>
      <c r="TWI26" s="208"/>
      <c r="TWJ26" s="208"/>
      <c r="TWK26" s="208"/>
      <c r="TWL26" s="208"/>
      <c r="TWM26" s="208"/>
      <c r="TWN26" s="208"/>
      <c r="TWO26" s="208"/>
      <c r="TWP26" s="208"/>
      <c r="TWQ26" s="208"/>
      <c r="TWR26" s="208"/>
      <c r="TWS26" s="208"/>
      <c r="TWT26" s="208"/>
      <c r="TWU26" s="208"/>
      <c r="TWV26" s="208"/>
      <c r="TWW26" s="208"/>
      <c r="TWX26" s="208"/>
      <c r="TWY26" s="208"/>
      <c r="TWZ26" s="208"/>
      <c r="TXA26" s="208"/>
      <c r="TXB26" s="208"/>
      <c r="TXC26" s="208"/>
      <c r="TXD26" s="208"/>
      <c r="TXE26" s="208"/>
      <c r="TXF26" s="208"/>
      <c r="TXG26" s="208"/>
      <c r="TXH26" s="208"/>
      <c r="TXI26" s="208"/>
      <c r="TXJ26" s="208"/>
      <c r="TXK26" s="208"/>
      <c r="TXL26" s="208"/>
      <c r="TXM26" s="208"/>
      <c r="TXN26" s="208"/>
      <c r="TXO26" s="208"/>
      <c r="TXP26" s="208"/>
      <c r="TXQ26" s="208"/>
      <c r="TXR26" s="208"/>
      <c r="TXS26" s="208"/>
      <c r="TXT26" s="208"/>
      <c r="TXU26" s="208"/>
      <c r="TXV26" s="208"/>
      <c r="TXW26" s="208"/>
      <c r="TXX26" s="208"/>
      <c r="TXY26" s="208"/>
      <c r="TXZ26" s="208"/>
      <c r="TYA26" s="208"/>
      <c r="TYB26" s="208"/>
      <c r="TYC26" s="208"/>
      <c r="TYD26" s="208"/>
      <c r="TYE26" s="208"/>
      <c r="TYF26" s="208"/>
      <c r="TYG26" s="208"/>
      <c r="TYH26" s="208"/>
      <c r="TYI26" s="208"/>
      <c r="TYJ26" s="208"/>
      <c r="TYK26" s="208"/>
      <c r="TYL26" s="208"/>
      <c r="TYM26" s="208"/>
      <c r="TYN26" s="208"/>
      <c r="TYO26" s="208"/>
      <c r="TYP26" s="208"/>
      <c r="TYQ26" s="208"/>
      <c r="TYR26" s="208"/>
      <c r="TYS26" s="208"/>
      <c r="TYT26" s="208"/>
      <c r="TYU26" s="208"/>
      <c r="TYV26" s="208"/>
      <c r="TYW26" s="208"/>
      <c r="TYX26" s="208"/>
      <c r="TYY26" s="208"/>
      <c r="TYZ26" s="208"/>
      <c r="TZA26" s="208"/>
      <c r="TZB26" s="208"/>
      <c r="TZC26" s="208"/>
      <c r="TZD26" s="208"/>
      <c r="TZE26" s="208"/>
      <c r="TZF26" s="208"/>
      <c r="TZG26" s="208"/>
      <c r="TZH26" s="208"/>
      <c r="TZI26" s="208"/>
      <c r="TZJ26" s="208"/>
      <c r="TZK26" s="208"/>
      <c r="TZL26" s="208"/>
      <c r="TZM26" s="208"/>
      <c r="TZN26" s="208"/>
      <c r="TZO26" s="208"/>
      <c r="TZP26" s="208"/>
      <c r="TZQ26" s="208"/>
      <c r="TZR26" s="208"/>
      <c r="TZS26" s="208"/>
      <c r="TZT26" s="208"/>
      <c r="TZU26" s="208"/>
      <c r="TZV26" s="208"/>
      <c r="TZW26" s="208"/>
      <c r="TZX26" s="208"/>
      <c r="TZY26" s="208"/>
      <c r="TZZ26" s="208"/>
      <c r="UAA26" s="208"/>
      <c r="UAB26" s="208"/>
      <c r="UAC26" s="208"/>
      <c r="UAD26" s="208"/>
      <c r="UAE26" s="208"/>
      <c r="UAF26" s="208"/>
      <c r="UAG26" s="208"/>
      <c r="UAH26" s="208"/>
      <c r="UAI26" s="208"/>
      <c r="UAJ26" s="208"/>
      <c r="UAK26" s="208"/>
      <c r="UAL26" s="208"/>
      <c r="UAM26" s="208"/>
      <c r="UAN26" s="208"/>
      <c r="UAO26" s="208"/>
      <c r="UAP26" s="208"/>
      <c r="UAQ26" s="208"/>
      <c r="UAR26" s="208"/>
      <c r="UAS26" s="208"/>
      <c r="UAT26" s="208"/>
      <c r="UAU26" s="208"/>
      <c r="UAV26" s="208"/>
      <c r="UAW26" s="208"/>
      <c r="UAX26" s="208"/>
      <c r="UAY26" s="208"/>
      <c r="UAZ26" s="208"/>
      <c r="UBA26" s="208"/>
      <c r="UBB26" s="208"/>
      <c r="UBC26" s="208"/>
      <c r="UBD26" s="208"/>
      <c r="UBE26" s="208"/>
      <c r="UBF26" s="208"/>
      <c r="UBG26" s="208"/>
      <c r="UBH26" s="208"/>
      <c r="UBI26" s="208"/>
      <c r="UBJ26" s="208"/>
      <c r="UBK26" s="208"/>
      <c r="UBL26" s="208"/>
      <c r="UBM26" s="208"/>
      <c r="UBN26" s="208"/>
      <c r="UBO26" s="208"/>
      <c r="UBP26" s="208"/>
      <c r="UBQ26" s="208"/>
      <c r="UBR26" s="208"/>
      <c r="UBS26" s="208"/>
      <c r="UBT26" s="208"/>
      <c r="UBU26" s="208"/>
      <c r="UBV26" s="208"/>
      <c r="UBW26" s="208"/>
      <c r="UBX26" s="208"/>
      <c r="UBY26" s="208"/>
      <c r="UBZ26" s="208"/>
      <c r="UCA26" s="208"/>
      <c r="UCB26" s="208"/>
      <c r="UCC26" s="208"/>
      <c r="UCD26" s="208"/>
      <c r="UCE26" s="208"/>
      <c r="UCF26" s="208"/>
      <c r="UCG26" s="208"/>
      <c r="UCH26" s="208"/>
      <c r="UCI26" s="208"/>
      <c r="UCJ26" s="208"/>
      <c r="UCK26" s="208"/>
      <c r="UCL26" s="208"/>
      <c r="UCM26" s="208"/>
      <c r="UCN26" s="208"/>
      <c r="UCO26" s="208"/>
      <c r="UCP26" s="208"/>
      <c r="UCQ26" s="208"/>
      <c r="UCR26" s="208"/>
      <c r="UCS26" s="208"/>
      <c r="UCT26" s="208"/>
      <c r="UCU26" s="208"/>
      <c r="UCV26" s="208"/>
      <c r="UCW26" s="208"/>
      <c r="UCX26" s="208"/>
      <c r="UCY26" s="208"/>
      <c r="UCZ26" s="208"/>
      <c r="UDA26" s="208"/>
      <c r="UDB26" s="208"/>
      <c r="UDC26" s="208"/>
      <c r="UDD26" s="208"/>
      <c r="UDE26" s="208"/>
      <c r="UDF26" s="208"/>
      <c r="UDG26" s="208"/>
      <c r="UDH26" s="208"/>
      <c r="UDI26" s="208"/>
      <c r="UDJ26" s="208"/>
      <c r="UDK26" s="208"/>
      <c r="UDL26" s="208"/>
      <c r="UDM26" s="208"/>
      <c r="UDN26" s="208"/>
      <c r="UDO26" s="208"/>
      <c r="UDP26" s="208"/>
      <c r="UDQ26" s="208"/>
      <c r="UDR26" s="208"/>
      <c r="UDS26" s="208"/>
      <c r="UDT26" s="208"/>
      <c r="UDU26" s="208"/>
      <c r="UDV26" s="208"/>
      <c r="UDW26" s="208"/>
      <c r="UDX26" s="208"/>
      <c r="UDY26" s="208"/>
      <c r="UDZ26" s="208"/>
      <c r="UEA26" s="208"/>
      <c r="UEB26" s="208"/>
      <c r="UEC26" s="208"/>
      <c r="UED26" s="208"/>
      <c r="UEE26" s="208"/>
      <c r="UEF26" s="208"/>
      <c r="UEG26" s="208"/>
      <c r="UEH26" s="208"/>
      <c r="UEI26" s="208"/>
      <c r="UEJ26" s="208"/>
      <c r="UEK26" s="208"/>
      <c r="UEL26" s="208"/>
      <c r="UEM26" s="208"/>
      <c r="UEN26" s="208"/>
      <c r="UEO26" s="208"/>
      <c r="UEP26" s="208"/>
      <c r="UEQ26" s="208"/>
      <c r="UER26" s="208"/>
      <c r="UES26" s="208"/>
      <c r="UET26" s="208"/>
      <c r="UEU26" s="208"/>
      <c r="UEV26" s="208"/>
      <c r="UEW26" s="208"/>
      <c r="UEX26" s="208"/>
      <c r="UEY26" s="208"/>
      <c r="UEZ26" s="208"/>
      <c r="UFA26" s="208"/>
      <c r="UFB26" s="208"/>
      <c r="UFC26" s="208"/>
      <c r="UFD26" s="208"/>
      <c r="UFE26" s="208"/>
      <c r="UFF26" s="208"/>
      <c r="UFG26" s="208"/>
      <c r="UFH26" s="208"/>
      <c r="UFI26" s="208"/>
      <c r="UFJ26" s="208"/>
      <c r="UFK26" s="208"/>
      <c r="UFL26" s="208"/>
      <c r="UFM26" s="208"/>
      <c r="UFN26" s="208"/>
      <c r="UFO26" s="208"/>
      <c r="UFP26" s="208"/>
      <c r="UFQ26" s="208"/>
      <c r="UFR26" s="208"/>
      <c r="UFS26" s="208"/>
      <c r="UFT26" s="208"/>
      <c r="UFU26" s="208"/>
      <c r="UFV26" s="208"/>
      <c r="UFW26" s="208"/>
      <c r="UFX26" s="208"/>
      <c r="UFY26" s="208"/>
      <c r="UFZ26" s="208"/>
      <c r="UGA26" s="208"/>
      <c r="UGB26" s="208"/>
      <c r="UGC26" s="208"/>
      <c r="UGD26" s="208"/>
      <c r="UGE26" s="208"/>
      <c r="UGF26" s="208"/>
      <c r="UGG26" s="208"/>
      <c r="UGH26" s="208"/>
      <c r="UGI26" s="208"/>
      <c r="UGJ26" s="208"/>
      <c r="UGK26" s="208"/>
      <c r="UGL26" s="208"/>
      <c r="UGM26" s="208"/>
      <c r="UGN26" s="208"/>
      <c r="UGO26" s="208"/>
      <c r="UGP26" s="208"/>
      <c r="UGQ26" s="208"/>
      <c r="UGR26" s="208"/>
      <c r="UGS26" s="208"/>
      <c r="UGT26" s="208"/>
      <c r="UGU26" s="208"/>
      <c r="UGV26" s="208"/>
      <c r="UGW26" s="208"/>
      <c r="UGX26" s="208"/>
      <c r="UGY26" s="208"/>
      <c r="UGZ26" s="208"/>
      <c r="UHA26" s="208"/>
      <c r="UHB26" s="208"/>
      <c r="UHC26" s="208"/>
      <c r="UHD26" s="208"/>
      <c r="UHE26" s="208"/>
      <c r="UHF26" s="208"/>
      <c r="UHG26" s="208"/>
      <c r="UHH26" s="208"/>
      <c r="UHI26" s="208"/>
      <c r="UHJ26" s="208"/>
      <c r="UHK26" s="208"/>
      <c r="UHL26" s="208"/>
      <c r="UHM26" s="208"/>
      <c r="UHN26" s="208"/>
      <c r="UHO26" s="208"/>
      <c r="UHP26" s="208"/>
      <c r="UHQ26" s="208"/>
      <c r="UHR26" s="208"/>
      <c r="UHS26" s="208"/>
      <c r="UHT26" s="208"/>
      <c r="UHU26" s="208"/>
      <c r="UHV26" s="208"/>
      <c r="UHW26" s="208"/>
      <c r="UHX26" s="208"/>
      <c r="UHY26" s="208"/>
      <c r="UHZ26" s="208"/>
      <c r="UIA26" s="208"/>
      <c r="UIB26" s="208"/>
      <c r="UIC26" s="208"/>
      <c r="UID26" s="208"/>
      <c r="UIE26" s="208"/>
      <c r="UIF26" s="208"/>
      <c r="UIG26" s="208"/>
      <c r="UIH26" s="208"/>
      <c r="UII26" s="208"/>
      <c r="UIJ26" s="208"/>
      <c r="UIK26" s="208"/>
      <c r="UIL26" s="208"/>
      <c r="UIM26" s="208"/>
      <c r="UIN26" s="208"/>
      <c r="UIO26" s="208"/>
      <c r="UIP26" s="208"/>
      <c r="UIQ26" s="208"/>
      <c r="UIR26" s="208"/>
      <c r="UIS26" s="208"/>
      <c r="UIT26" s="208"/>
      <c r="UIU26" s="208"/>
      <c r="UIV26" s="208"/>
      <c r="UIW26" s="208"/>
      <c r="UIX26" s="208"/>
      <c r="UIY26" s="208"/>
      <c r="UIZ26" s="208"/>
      <c r="UJA26" s="208"/>
      <c r="UJB26" s="208"/>
      <c r="UJC26" s="208"/>
      <c r="UJD26" s="208"/>
      <c r="UJE26" s="208"/>
      <c r="UJF26" s="208"/>
      <c r="UJG26" s="208"/>
      <c r="UJH26" s="208"/>
      <c r="UJI26" s="208"/>
      <c r="UJJ26" s="208"/>
      <c r="UJK26" s="208"/>
      <c r="UJL26" s="208"/>
      <c r="UJM26" s="208"/>
      <c r="UJN26" s="208"/>
      <c r="UJO26" s="208"/>
      <c r="UJP26" s="208"/>
      <c r="UJQ26" s="208"/>
      <c r="UJR26" s="208"/>
      <c r="UJS26" s="208"/>
      <c r="UJT26" s="208"/>
      <c r="UJU26" s="208"/>
      <c r="UJV26" s="208"/>
      <c r="UJW26" s="208"/>
      <c r="UJX26" s="208"/>
      <c r="UJY26" s="208"/>
      <c r="UJZ26" s="208"/>
      <c r="UKA26" s="208"/>
      <c r="UKB26" s="208"/>
      <c r="UKC26" s="208"/>
      <c r="UKD26" s="208"/>
      <c r="UKE26" s="208"/>
      <c r="UKF26" s="208"/>
      <c r="UKG26" s="208"/>
      <c r="UKH26" s="208"/>
      <c r="UKI26" s="208"/>
      <c r="UKJ26" s="208"/>
      <c r="UKK26" s="208"/>
      <c r="UKL26" s="208"/>
      <c r="UKM26" s="208"/>
      <c r="UKN26" s="208"/>
      <c r="UKO26" s="208"/>
      <c r="UKP26" s="208"/>
      <c r="UKQ26" s="208"/>
      <c r="UKR26" s="208"/>
      <c r="UKS26" s="208"/>
      <c r="UKT26" s="208"/>
      <c r="UKU26" s="208"/>
      <c r="UKV26" s="208"/>
      <c r="UKW26" s="208"/>
      <c r="UKX26" s="208"/>
      <c r="UKY26" s="208"/>
      <c r="UKZ26" s="208"/>
      <c r="ULA26" s="208"/>
      <c r="ULB26" s="208"/>
      <c r="ULC26" s="208"/>
      <c r="ULD26" s="208"/>
      <c r="ULE26" s="208"/>
      <c r="ULF26" s="208"/>
      <c r="ULG26" s="208"/>
      <c r="ULH26" s="208"/>
      <c r="ULI26" s="208"/>
      <c r="ULJ26" s="208"/>
      <c r="ULK26" s="208"/>
      <c r="ULL26" s="208"/>
      <c r="ULM26" s="208"/>
      <c r="ULN26" s="208"/>
      <c r="ULO26" s="208"/>
      <c r="ULP26" s="208"/>
      <c r="ULQ26" s="208"/>
      <c r="ULR26" s="208"/>
      <c r="ULS26" s="208"/>
      <c r="ULT26" s="208"/>
      <c r="ULU26" s="208"/>
      <c r="ULV26" s="208"/>
      <c r="ULW26" s="208"/>
      <c r="ULX26" s="208"/>
      <c r="ULY26" s="208"/>
      <c r="ULZ26" s="208"/>
      <c r="UMA26" s="208"/>
      <c r="UMB26" s="208"/>
      <c r="UMC26" s="208"/>
      <c r="UMD26" s="208"/>
      <c r="UME26" s="208"/>
      <c r="UMF26" s="208"/>
      <c r="UMG26" s="208"/>
      <c r="UMH26" s="208"/>
      <c r="UMI26" s="208"/>
      <c r="UMJ26" s="208"/>
      <c r="UMK26" s="208"/>
      <c r="UML26" s="208"/>
      <c r="UMM26" s="208"/>
      <c r="UMN26" s="208"/>
      <c r="UMO26" s="208"/>
      <c r="UMP26" s="208"/>
      <c r="UMQ26" s="208"/>
      <c r="UMR26" s="208"/>
      <c r="UMS26" s="208"/>
      <c r="UMT26" s="208"/>
      <c r="UMU26" s="208"/>
      <c r="UMV26" s="208"/>
      <c r="UMW26" s="208"/>
      <c r="UMX26" s="208"/>
      <c r="UMY26" s="208"/>
      <c r="UMZ26" s="208"/>
      <c r="UNA26" s="208"/>
      <c r="UNB26" s="208"/>
      <c r="UNC26" s="208"/>
      <c r="UND26" s="208"/>
      <c r="UNE26" s="208"/>
      <c r="UNF26" s="208"/>
      <c r="UNG26" s="208"/>
      <c r="UNH26" s="208"/>
      <c r="UNI26" s="208"/>
      <c r="UNJ26" s="208"/>
      <c r="UNK26" s="208"/>
      <c r="UNL26" s="208"/>
      <c r="UNM26" s="208"/>
      <c r="UNN26" s="208"/>
      <c r="UNO26" s="208"/>
      <c r="UNP26" s="208"/>
      <c r="UNQ26" s="208"/>
      <c r="UNR26" s="208"/>
      <c r="UNS26" s="208"/>
      <c r="UNT26" s="208"/>
      <c r="UNU26" s="208"/>
      <c r="UNV26" s="208"/>
      <c r="UNW26" s="208"/>
      <c r="UNX26" s="208"/>
      <c r="UNY26" s="208"/>
      <c r="UNZ26" s="208"/>
      <c r="UOA26" s="208"/>
      <c r="UOB26" s="208"/>
      <c r="UOC26" s="208"/>
      <c r="UOD26" s="208"/>
      <c r="UOE26" s="208"/>
      <c r="UOF26" s="208"/>
      <c r="UOG26" s="208"/>
      <c r="UOH26" s="208"/>
      <c r="UOI26" s="208"/>
      <c r="UOJ26" s="208"/>
      <c r="UOK26" s="208"/>
      <c r="UOL26" s="208"/>
      <c r="UOM26" s="208"/>
      <c r="UON26" s="208"/>
      <c r="UOO26" s="208"/>
      <c r="UOP26" s="208"/>
      <c r="UOQ26" s="208"/>
      <c r="UOR26" s="208"/>
      <c r="UOS26" s="208"/>
      <c r="UOT26" s="208"/>
      <c r="UOU26" s="208"/>
      <c r="UOV26" s="208"/>
      <c r="UOW26" s="208"/>
      <c r="UOX26" s="208"/>
      <c r="UOY26" s="208"/>
      <c r="UOZ26" s="208"/>
      <c r="UPA26" s="208"/>
      <c r="UPB26" s="208"/>
      <c r="UPC26" s="208"/>
      <c r="UPD26" s="208"/>
      <c r="UPE26" s="208"/>
      <c r="UPF26" s="208"/>
      <c r="UPG26" s="208"/>
      <c r="UPH26" s="208"/>
      <c r="UPI26" s="208"/>
      <c r="UPJ26" s="208"/>
      <c r="UPK26" s="208"/>
      <c r="UPL26" s="208"/>
      <c r="UPM26" s="208"/>
      <c r="UPN26" s="208"/>
      <c r="UPO26" s="208"/>
      <c r="UPP26" s="208"/>
      <c r="UPQ26" s="208"/>
      <c r="UPR26" s="208"/>
      <c r="UPS26" s="208"/>
      <c r="UPT26" s="208"/>
      <c r="UPU26" s="208"/>
      <c r="UPV26" s="208"/>
      <c r="UPW26" s="208"/>
      <c r="UPX26" s="208"/>
      <c r="UPY26" s="208"/>
      <c r="UPZ26" s="208"/>
      <c r="UQA26" s="208"/>
      <c r="UQB26" s="208"/>
      <c r="UQC26" s="208"/>
      <c r="UQD26" s="208"/>
      <c r="UQE26" s="208"/>
      <c r="UQF26" s="208"/>
      <c r="UQG26" s="208"/>
      <c r="UQH26" s="208"/>
      <c r="UQI26" s="208"/>
      <c r="UQJ26" s="208"/>
      <c r="UQK26" s="208"/>
      <c r="UQL26" s="208"/>
      <c r="UQM26" s="208"/>
      <c r="UQN26" s="208"/>
      <c r="UQO26" s="208"/>
      <c r="UQP26" s="208"/>
      <c r="UQQ26" s="208"/>
      <c r="UQR26" s="208"/>
      <c r="UQS26" s="208"/>
      <c r="UQT26" s="208"/>
      <c r="UQU26" s="208"/>
      <c r="UQV26" s="208"/>
      <c r="UQW26" s="208"/>
      <c r="UQX26" s="208"/>
      <c r="UQY26" s="208"/>
      <c r="UQZ26" s="208"/>
      <c r="URA26" s="208"/>
      <c r="URB26" s="208"/>
      <c r="URC26" s="208"/>
      <c r="URD26" s="208"/>
      <c r="URE26" s="208"/>
      <c r="URF26" s="208"/>
      <c r="URG26" s="208"/>
      <c r="URH26" s="208"/>
      <c r="URI26" s="208"/>
      <c r="URJ26" s="208"/>
      <c r="URK26" s="208"/>
      <c r="URL26" s="208"/>
      <c r="URM26" s="208"/>
      <c r="URN26" s="208"/>
      <c r="URO26" s="208"/>
      <c r="URP26" s="208"/>
      <c r="URQ26" s="208"/>
      <c r="URR26" s="208"/>
      <c r="URS26" s="208"/>
      <c r="URT26" s="208"/>
      <c r="URU26" s="208"/>
      <c r="URV26" s="208"/>
      <c r="URW26" s="208"/>
      <c r="URX26" s="208"/>
      <c r="URY26" s="208"/>
      <c r="URZ26" s="208"/>
      <c r="USA26" s="208"/>
      <c r="USB26" s="208"/>
      <c r="USC26" s="208"/>
      <c r="USD26" s="208"/>
      <c r="USE26" s="208"/>
      <c r="USF26" s="208"/>
      <c r="USG26" s="208"/>
      <c r="USH26" s="208"/>
      <c r="USI26" s="208"/>
      <c r="USJ26" s="208"/>
      <c r="USK26" s="208"/>
      <c r="USL26" s="208"/>
      <c r="USM26" s="208"/>
      <c r="USN26" s="208"/>
      <c r="USO26" s="208"/>
      <c r="USP26" s="208"/>
      <c r="USQ26" s="208"/>
      <c r="USR26" s="208"/>
      <c r="USS26" s="208"/>
      <c r="UST26" s="208"/>
      <c r="USU26" s="208"/>
      <c r="USV26" s="208"/>
      <c r="USW26" s="208"/>
      <c r="USX26" s="208"/>
      <c r="USY26" s="208"/>
      <c r="USZ26" s="208"/>
      <c r="UTA26" s="208"/>
      <c r="UTB26" s="208"/>
      <c r="UTC26" s="208"/>
      <c r="UTD26" s="208"/>
      <c r="UTE26" s="208"/>
      <c r="UTF26" s="208"/>
      <c r="UTG26" s="208"/>
      <c r="UTH26" s="208"/>
      <c r="UTI26" s="208"/>
      <c r="UTJ26" s="208"/>
      <c r="UTK26" s="208"/>
      <c r="UTL26" s="208"/>
      <c r="UTM26" s="208"/>
      <c r="UTN26" s="208"/>
      <c r="UTO26" s="208"/>
      <c r="UTP26" s="208"/>
      <c r="UTQ26" s="208"/>
      <c r="UTR26" s="208"/>
      <c r="UTS26" s="208"/>
      <c r="UTT26" s="208"/>
      <c r="UTU26" s="208"/>
      <c r="UTV26" s="208"/>
      <c r="UTW26" s="208"/>
      <c r="UTX26" s="208"/>
      <c r="UTY26" s="208"/>
      <c r="UTZ26" s="208"/>
      <c r="UUA26" s="208"/>
      <c r="UUB26" s="208"/>
      <c r="UUC26" s="208"/>
      <c r="UUD26" s="208"/>
      <c r="UUE26" s="208"/>
      <c r="UUF26" s="208"/>
      <c r="UUG26" s="208"/>
      <c r="UUH26" s="208"/>
      <c r="UUI26" s="208"/>
      <c r="UUJ26" s="208"/>
      <c r="UUK26" s="208"/>
      <c r="UUL26" s="208"/>
      <c r="UUM26" s="208"/>
      <c r="UUN26" s="208"/>
      <c r="UUO26" s="208"/>
      <c r="UUP26" s="208"/>
      <c r="UUQ26" s="208"/>
      <c r="UUR26" s="208"/>
      <c r="UUS26" s="208"/>
      <c r="UUT26" s="208"/>
      <c r="UUU26" s="208"/>
      <c r="UUV26" s="208"/>
      <c r="UUW26" s="208"/>
      <c r="UUX26" s="208"/>
      <c r="UUY26" s="208"/>
      <c r="UUZ26" s="208"/>
      <c r="UVA26" s="208"/>
      <c r="UVB26" s="208"/>
      <c r="UVC26" s="208"/>
      <c r="UVD26" s="208"/>
      <c r="UVE26" s="208"/>
      <c r="UVF26" s="208"/>
      <c r="UVG26" s="208"/>
      <c r="UVH26" s="208"/>
      <c r="UVI26" s="208"/>
      <c r="UVJ26" s="208"/>
      <c r="UVK26" s="208"/>
      <c r="UVL26" s="208"/>
      <c r="UVM26" s="208"/>
      <c r="UVN26" s="208"/>
      <c r="UVO26" s="208"/>
      <c r="UVP26" s="208"/>
      <c r="UVQ26" s="208"/>
      <c r="UVR26" s="208"/>
      <c r="UVS26" s="208"/>
      <c r="UVT26" s="208"/>
      <c r="UVU26" s="208"/>
      <c r="UVV26" s="208"/>
      <c r="UVW26" s="208"/>
      <c r="UVX26" s="208"/>
      <c r="UVY26" s="208"/>
      <c r="UVZ26" s="208"/>
      <c r="UWA26" s="208"/>
      <c r="UWB26" s="208"/>
      <c r="UWC26" s="208"/>
      <c r="UWD26" s="208"/>
      <c r="UWE26" s="208"/>
      <c r="UWF26" s="208"/>
      <c r="UWG26" s="208"/>
      <c r="UWH26" s="208"/>
      <c r="UWI26" s="208"/>
      <c r="UWJ26" s="208"/>
      <c r="UWK26" s="208"/>
      <c r="UWL26" s="208"/>
      <c r="UWM26" s="208"/>
      <c r="UWN26" s="208"/>
      <c r="UWO26" s="208"/>
      <c r="UWP26" s="208"/>
      <c r="UWQ26" s="208"/>
      <c r="UWR26" s="208"/>
      <c r="UWS26" s="208"/>
      <c r="UWT26" s="208"/>
      <c r="UWU26" s="208"/>
      <c r="UWV26" s="208"/>
      <c r="UWW26" s="208"/>
      <c r="UWX26" s="208"/>
      <c r="UWY26" s="208"/>
      <c r="UWZ26" s="208"/>
      <c r="UXA26" s="208"/>
      <c r="UXB26" s="208"/>
      <c r="UXC26" s="208"/>
      <c r="UXD26" s="208"/>
      <c r="UXE26" s="208"/>
      <c r="UXF26" s="208"/>
      <c r="UXG26" s="208"/>
      <c r="UXH26" s="208"/>
      <c r="UXI26" s="208"/>
      <c r="UXJ26" s="208"/>
      <c r="UXK26" s="208"/>
      <c r="UXL26" s="208"/>
      <c r="UXM26" s="208"/>
      <c r="UXN26" s="208"/>
      <c r="UXO26" s="208"/>
      <c r="UXP26" s="208"/>
      <c r="UXQ26" s="208"/>
      <c r="UXR26" s="208"/>
      <c r="UXS26" s="208"/>
      <c r="UXT26" s="208"/>
      <c r="UXU26" s="208"/>
      <c r="UXV26" s="208"/>
      <c r="UXW26" s="208"/>
      <c r="UXX26" s="208"/>
      <c r="UXY26" s="208"/>
      <c r="UXZ26" s="208"/>
      <c r="UYA26" s="208"/>
      <c r="UYB26" s="208"/>
      <c r="UYC26" s="208"/>
      <c r="UYD26" s="208"/>
      <c r="UYE26" s="208"/>
      <c r="UYF26" s="208"/>
      <c r="UYG26" s="208"/>
      <c r="UYH26" s="208"/>
      <c r="UYI26" s="208"/>
      <c r="UYJ26" s="208"/>
      <c r="UYK26" s="208"/>
      <c r="UYL26" s="208"/>
      <c r="UYM26" s="208"/>
      <c r="UYN26" s="208"/>
      <c r="UYO26" s="208"/>
      <c r="UYP26" s="208"/>
      <c r="UYQ26" s="208"/>
      <c r="UYR26" s="208"/>
      <c r="UYS26" s="208"/>
      <c r="UYT26" s="208"/>
      <c r="UYU26" s="208"/>
      <c r="UYV26" s="208"/>
      <c r="UYW26" s="208"/>
      <c r="UYX26" s="208"/>
      <c r="UYY26" s="208"/>
      <c r="UYZ26" s="208"/>
      <c r="UZA26" s="208"/>
      <c r="UZB26" s="208"/>
      <c r="UZC26" s="208"/>
      <c r="UZD26" s="208"/>
      <c r="UZE26" s="208"/>
      <c r="UZF26" s="208"/>
      <c r="UZG26" s="208"/>
      <c r="UZH26" s="208"/>
      <c r="UZI26" s="208"/>
      <c r="UZJ26" s="208"/>
      <c r="UZK26" s="208"/>
      <c r="UZL26" s="208"/>
      <c r="UZM26" s="208"/>
      <c r="UZN26" s="208"/>
      <c r="UZO26" s="208"/>
      <c r="UZP26" s="208"/>
      <c r="UZQ26" s="208"/>
      <c r="UZR26" s="208"/>
      <c r="UZS26" s="208"/>
      <c r="UZT26" s="208"/>
      <c r="UZU26" s="208"/>
      <c r="UZV26" s="208"/>
      <c r="UZW26" s="208"/>
      <c r="UZX26" s="208"/>
      <c r="UZY26" s="208"/>
      <c r="UZZ26" s="208"/>
      <c r="VAA26" s="208"/>
      <c r="VAB26" s="208"/>
      <c r="VAC26" s="208"/>
      <c r="VAD26" s="208"/>
      <c r="VAE26" s="208"/>
      <c r="VAF26" s="208"/>
      <c r="VAG26" s="208"/>
      <c r="VAH26" s="208"/>
      <c r="VAI26" s="208"/>
      <c r="VAJ26" s="208"/>
      <c r="VAK26" s="208"/>
      <c r="VAL26" s="208"/>
      <c r="VAM26" s="208"/>
      <c r="VAN26" s="208"/>
      <c r="VAO26" s="208"/>
      <c r="VAP26" s="208"/>
      <c r="VAQ26" s="208"/>
      <c r="VAR26" s="208"/>
      <c r="VAS26" s="208"/>
      <c r="VAT26" s="208"/>
      <c r="VAU26" s="208"/>
      <c r="VAV26" s="208"/>
      <c r="VAW26" s="208"/>
      <c r="VAX26" s="208"/>
      <c r="VAY26" s="208"/>
      <c r="VAZ26" s="208"/>
      <c r="VBA26" s="208"/>
      <c r="VBB26" s="208"/>
      <c r="VBC26" s="208"/>
      <c r="VBD26" s="208"/>
      <c r="VBE26" s="208"/>
      <c r="VBF26" s="208"/>
      <c r="VBG26" s="208"/>
      <c r="VBH26" s="208"/>
      <c r="VBI26" s="208"/>
      <c r="VBJ26" s="208"/>
      <c r="VBK26" s="208"/>
      <c r="VBL26" s="208"/>
      <c r="VBM26" s="208"/>
      <c r="VBN26" s="208"/>
      <c r="VBO26" s="208"/>
      <c r="VBP26" s="208"/>
      <c r="VBQ26" s="208"/>
      <c r="VBR26" s="208"/>
      <c r="VBS26" s="208"/>
      <c r="VBT26" s="208"/>
      <c r="VBU26" s="208"/>
      <c r="VBV26" s="208"/>
      <c r="VBW26" s="208"/>
      <c r="VBX26" s="208"/>
      <c r="VBY26" s="208"/>
      <c r="VBZ26" s="208"/>
      <c r="VCA26" s="208"/>
      <c r="VCB26" s="208"/>
      <c r="VCC26" s="208"/>
      <c r="VCD26" s="208"/>
      <c r="VCE26" s="208"/>
      <c r="VCF26" s="208"/>
      <c r="VCG26" s="208"/>
      <c r="VCH26" s="208"/>
      <c r="VCI26" s="208"/>
      <c r="VCJ26" s="208"/>
      <c r="VCK26" s="208"/>
      <c r="VCL26" s="208"/>
      <c r="VCM26" s="208"/>
      <c r="VCN26" s="208"/>
      <c r="VCO26" s="208"/>
      <c r="VCP26" s="208"/>
      <c r="VCQ26" s="208"/>
      <c r="VCR26" s="208"/>
      <c r="VCS26" s="208"/>
      <c r="VCT26" s="208"/>
      <c r="VCU26" s="208"/>
      <c r="VCV26" s="208"/>
      <c r="VCW26" s="208"/>
      <c r="VCX26" s="208"/>
      <c r="VCY26" s="208"/>
      <c r="VCZ26" s="208"/>
      <c r="VDA26" s="208"/>
      <c r="VDB26" s="208"/>
      <c r="VDC26" s="208"/>
      <c r="VDD26" s="208"/>
      <c r="VDE26" s="208"/>
      <c r="VDF26" s="208"/>
      <c r="VDG26" s="208"/>
      <c r="VDH26" s="208"/>
      <c r="VDI26" s="208"/>
      <c r="VDJ26" s="208"/>
      <c r="VDK26" s="208"/>
      <c r="VDL26" s="208"/>
      <c r="VDM26" s="208"/>
      <c r="VDN26" s="208"/>
      <c r="VDO26" s="208"/>
      <c r="VDP26" s="208"/>
      <c r="VDQ26" s="208"/>
      <c r="VDR26" s="208"/>
      <c r="VDS26" s="208"/>
      <c r="VDT26" s="208"/>
      <c r="VDU26" s="208"/>
      <c r="VDV26" s="208"/>
      <c r="VDW26" s="208"/>
      <c r="VDX26" s="208"/>
      <c r="VDY26" s="208"/>
      <c r="VDZ26" s="208"/>
      <c r="VEA26" s="208"/>
      <c r="VEB26" s="208"/>
      <c r="VEC26" s="208"/>
      <c r="VED26" s="208"/>
      <c r="VEE26" s="208"/>
      <c r="VEF26" s="208"/>
      <c r="VEG26" s="208"/>
      <c r="VEH26" s="208"/>
      <c r="VEI26" s="208"/>
      <c r="VEJ26" s="208"/>
      <c r="VEK26" s="208"/>
      <c r="VEL26" s="208"/>
      <c r="VEM26" s="208"/>
      <c r="VEN26" s="208"/>
      <c r="VEO26" s="208"/>
      <c r="VEP26" s="208"/>
      <c r="VEQ26" s="208"/>
      <c r="VER26" s="208"/>
      <c r="VES26" s="208"/>
      <c r="VET26" s="208"/>
      <c r="VEU26" s="208"/>
      <c r="VEV26" s="208"/>
      <c r="VEW26" s="208"/>
      <c r="VEX26" s="208"/>
      <c r="VEY26" s="208"/>
      <c r="VEZ26" s="208"/>
      <c r="VFA26" s="208"/>
      <c r="VFB26" s="208"/>
      <c r="VFC26" s="208"/>
      <c r="VFD26" s="208"/>
      <c r="VFE26" s="208"/>
      <c r="VFF26" s="208"/>
      <c r="VFG26" s="208"/>
      <c r="VFH26" s="208"/>
      <c r="VFI26" s="208"/>
      <c r="VFJ26" s="208"/>
      <c r="VFK26" s="208"/>
      <c r="VFL26" s="208"/>
      <c r="VFM26" s="208"/>
      <c r="VFN26" s="208"/>
      <c r="VFO26" s="208"/>
      <c r="VFP26" s="208"/>
      <c r="VFQ26" s="208"/>
      <c r="VFR26" s="208"/>
      <c r="VFS26" s="208"/>
      <c r="VFT26" s="208"/>
      <c r="VFU26" s="208"/>
      <c r="VFV26" s="208"/>
      <c r="VFW26" s="208"/>
      <c r="VFX26" s="208"/>
      <c r="VFY26" s="208"/>
      <c r="VFZ26" s="208"/>
      <c r="VGA26" s="208"/>
      <c r="VGB26" s="208"/>
      <c r="VGC26" s="208"/>
      <c r="VGD26" s="208"/>
      <c r="VGE26" s="208"/>
      <c r="VGF26" s="208"/>
      <c r="VGG26" s="208"/>
      <c r="VGH26" s="208"/>
      <c r="VGI26" s="208"/>
      <c r="VGJ26" s="208"/>
      <c r="VGK26" s="208"/>
      <c r="VGL26" s="208"/>
      <c r="VGM26" s="208"/>
      <c r="VGN26" s="208"/>
      <c r="VGO26" s="208"/>
      <c r="VGP26" s="208"/>
      <c r="VGQ26" s="208"/>
      <c r="VGR26" s="208"/>
      <c r="VGS26" s="208"/>
      <c r="VGT26" s="208"/>
      <c r="VGU26" s="208"/>
      <c r="VGV26" s="208"/>
      <c r="VGW26" s="208"/>
      <c r="VGX26" s="208"/>
      <c r="VGY26" s="208"/>
      <c r="VGZ26" s="208"/>
      <c r="VHA26" s="208"/>
      <c r="VHB26" s="208"/>
      <c r="VHC26" s="208"/>
      <c r="VHD26" s="208"/>
      <c r="VHE26" s="208"/>
      <c r="VHF26" s="208"/>
      <c r="VHG26" s="208"/>
      <c r="VHH26" s="208"/>
      <c r="VHI26" s="208"/>
      <c r="VHJ26" s="208"/>
      <c r="VHK26" s="208"/>
      <c r="VHL26" s="208"/>
      <c r="VHM26" s="208"/>
      <c r="VHN26" s="208"/>
      <c r="VHO26" s="208"/>
      <c r="VHP26" s="208"/>
      <c r="VHQ26" s="208"/>
      <c r="VHR26" s="208"/>
      <c r="VHS26" s="208"/>
      <c r="VHT26" s="208"/>
      <c r="VHU26" s="208"/>
      <c r="VHV26" s="208"/>
      <c r="VHW26" s="208"/>
      <c r="VHX26" s="208"/>
      <c r="VHY26" s="208"/>
      <c r="VHZ26" s="208"/>
      <c r="VIA26" s="208"/>
      <c r="VIB26" s="208"/>
      <c r="VIC26" s="208"/>
      <c r="VID26" s="208"/>
      <c r="VIE26" s="208"/>
      <c r="VIF26" s="208"/>
      <c r="VIG26" s="208"/>
      <c r="VIH26" s="208"/>
      <c r="VII26" s="208"/>
      <c r="VIJ26" s="208"/>
      <c r="VIK26" s="208"/>
      <c r="VIL26" s="208"/>
      <c r="VIM26" s="208"/>
      <c r="VIN26" s="208"/>
      <c r="VIO26" s="208"/>
      <c r="VIP26" s="208"/>
      <c r="VIQ26" s="208"/>
      <c r="VIR26" s="208"/>
      <c r="VIS26" s="208"/>
      <c r="VIT26" s="208"/>
      <c r="VIU26" s="208"/>
      <c r="VIV26" s="208"/>
      <c r="VIW26" s="208"/>
      <c r="VIX26" s="208"/>
      <c r="VIY26" s="208"/>
      <c r="VIZ26" s="208"/>
      <c r="VJA26" s="208"/>
      <c r="VJB26" s="208"/>
      <c r="VJC26" s="208"/>
      <c r="VJD26" s="208"/>
      <c r="VJE26" s="208"/>
      <c r="VJF26" s="208"/>
      <c r="VJG26" s="208"/>
      <c r="VJH26" s="208"/>
      <c r="VJI26" s="208"/>
      <c r="VJJ26" s="208"/>
      <c r="VJK26" s="208"/>
      <c r="VJL26" s="208"/>
      <c r="VJM26" s="208"/>
      <c r="VJN26" s="208"/>
      <c r="VJO26" s="208"/>
      <c r="VJP26" s="208"/>
      <c r="VJQ26" s="208"/>
      <c r="VJR26" s="208"/>
      <c r="VJS26" s="208"/>
      <c r="VJT26" s="208"/>
      <c r="VJU26" s="208"/>
      <c r="VJV26" s="208"/>
      <c r="VJW26" s="208"/>
      <c r="VJX26" s="208"/>
      <c r="VJY26" s="208"/>
      <c r="VJZ26" s="208"/>
      <c r="VKA26" s="208"/>
      <c r="VKB26" s="208"/>
      <c r="VKC26" s="208"/>
      <c r="VKD26" s="208"/>
      <c r="VKE26" s="208"/>
      <c r="VKF26" s="208"/>
      <c r="VKG26" s="208"/>
      <c r="VKH26" s="208"/>
      <c r="VKI26" s="208"/>
      <c r="VKJ26" s="208"/>
      <c r="VKK26" s="208"/>
      <c r="VKL26" s="208"/>
      <c r="VKM26" s="208"/>
      <c r="VKN26" s="208"/>
      <c r="VKO26" s="208"/>
      <c r="VKP26" s="208"/>
      <c r="VKQ26" s="208"/>
      <c r="VKR26" s="208"/>
      <c r="VKS26" s="208"/>
      <c r="VKT26" s="208"/>
      <c r="VKU26" s="208"/>
      <c r="VKV26" s="208"/>
      <c r="VKW26" s="208"/>
      <c r="VKX26" s="208"/>
      <c r="VKY26" s="208"/>
      <c r="VKZ26" s="208"/>
      <c r="VLA26" s="208"/>
      <c r="VLB26" s="208"/>
      <c r="VLC26" s="208"/>
      <c r="VLD26" s="208"/>
      <c r="VLE26" s="208"/>
      <c r="VLF26" s="208"/>
      <c r="VLG26" s="208"/>
      <c r="VLH26" s="208"/>
      <c r="VLI26" s="208"/>
      <c r="VLJ26" s="208"/>
      <c r="VLK26" s="208"/>
      <c r="VLL26" s="208"/>
      <c r="VLM26" s="208"/>
      <c r="VLN26" s="208"/>
      <c r="VLO26" s="208"/>
      <c r="VLP26" s="208"/>
      <c r="VLQ26" s="208"/>
      <c r="VLR26" s="208"/>
      <c r="VLS26" s="208"/>
      <c r="VLT26" s="208"/>
      <c r="VLU26" s="208"/>
      <c r="VLV26" s="208"/>
      <c r="VLW26" s="208"/>
      <c r="VLX26" s="208"/>
      <c r="VLY26" s="208"/>
      <c r="VLZ26" s="208"/>
      <c r="VMA26" s="208"/>
      <c r="VMB26" s="208"/>
      <c r="VMC26" s="208"/>
      <c r="VMD26" s="208"/>
      <c r="VME26" s="208"/>
      <c r="VMF26" s="208"/>
      <c r="VMG26" s="208"/>
      <c r="VMH26" s="208"/>
      <c r="VMI26" s="208"/>
      <c r="VMJ26" s="208"/>
      <c r="VMK26" s="208"/>
      <c r="VML26" s="208"/>
      <c r="VMM26" s="208"/>
      <c r="VMN26" s="208"/>
      <c r="VMO26" s="208"/>
      <c r="VMP26" s="208"/>
      <c r="VMQ26" s="208"/>
      <c r="VMR26" s="208"/>
      <c r="VMS26" s="208"/>
      <c r="VMT26" s="208"/>
      <c r="VMU26" s="208"/>
      <c r="VMV26" s="208"/>
      <c r="VMW26" s="208"/>
      <c r="VMX26" s="208"/>
      <c r="VMY26" s="208"/>
      <c r="VMZ26" s="208"/>
      <c r="VNA26" s="208"/>
      <c r="VNB26" s="208"/>
      <c r="VNC26" s="208"/>
      <c r="VND26" s="208"/>
      <c r="VNE26" s="208"/>
      <c r="VNF26" s="208"/>
      <c r="VNG26" s="208"/>
      <c r="VNH26" s="208"/>
      <c r="VNI26" s="208"/>
      <c r="VNJ26" s="208"/>
      <c r="VNK26" s="208"/>
      <c r="VNL26" s="208"/>
      <c r="VNM26" s="208"/>
      <c r="VNN26" s="208"/>
      <c r="VNO26" s="208"/>
      <c r="VNP26" s="208"/>
      <c r="VNQ26" s="208"/>
      <c r="VNR26" s="208"/>
      <c r="VNS26" s="208"/>
      <c r="VNT26" s="208"/>
      <c r="VNU26" s="208"/>
      <c r="VNV26" s="208"/>
      <c r="VNW26" s="208"/>
      <c r="VNX26" s="208"/>
      <c r="VNY26" s="208"/>
      <c r="VNZ26" s="208"/>
      <c r="VOA26" s="208"/>
      <c r="VOB26" s="208"/>
      <c r="VOC26" s="208"/>
      <c r="VOD26" s="208"/>
      <c r="VOE26" s="208"/>
      <c r="VOF26" s="208"/>
      <c r="VOG26" s="208"/>
      <c r="VOH26" s="208"/>
      <c r="VOI26" s="208"/>
      <c r="VOJ26" s="208"/>
      <c r="VOK26" s="208"/>
      <c r="VOL26" s="208"/>
      <c r="VOM26" s="208"/>
      <c r="VON26" s="208"/>
      <c r="VOO26" s="208"/>
      <c r="VOP26" s="208"/>
      <c r="VOQ26" s="208"/>
      <c r="VOR26" s="208"/>
      <c r="VOS26" s="208"/>
      <c r="VOT26" s="208"/>
      <c r="VOU26" s="208"/>
      <c r="VOV26" s="208"/>
      <c r="VOW26" s="208"/>
      <c r="VOX26" s="208"/>
      <c r="VOY26" s="208"/>
      <c r="VOZ26" s="208"/>
      <c r="VPA26" s="208"/>
      <c r="VPB26" s="208"/>
      <c r="VPC26" s="208"/>
      <c r="VPD26" s="208"/>
      <c r="VPE26" s="208"/>
      <c r="VPF26" s="208"/>
      <c r="VPG26" s="208"/>
      <c r="VPH26" s="208"/>
      <c r="VPI26" s="208"/>
      <c r="VPJ26" s="208"/>
      <c r="VPK26" s="208"/>
      <c r="VPL26" s="208"/>
      <c r="VPM26" s="208"/>
      <c r="VPN26" s="208"/>
      <c r="VPO26" s="208"/>
      <c r="VPP26" s="208"/>
      <c r="VPQ26" s="208"/>
      <c r="VPR26" s="208"/>
      <c r="VPS26" s="208"/>
      <c r="VPT26" s="208"/>
      <c r="VPU26" s="208"/>
      <c r="VPV26" s="208"/>
      <c r="VPW26" s="208"/>
      <c r="VPX26" s="208"/>
      <c r="VPY26" s="208"/>
      <c r="VPZ26" s="208"/>
      <c r="VQA26" s="208"/>
      <c r="VQB26" s="208"/>
      <c r="VQC26" s="208"/>
      <c r="VQD26" s="208"/>
      <c r="VQE26" s="208"/>
      <c r="VQF26" s="208"/>
      <c r="VQG26" s="208"/>
      <c r="VQH26" s="208"/>
      <c r="VQI26" s="208"/>
      <c r="VQJ26" s="208"/>
      <c r="VQK26" s="208"/>
      <c r="VQL26" s="208"/>
      <c r="VQM26" s="208"/>
      <c r="VQN26" s="208"/>
      <c r="VQO26" s="208"/>
      <c r="VQP26" s="208"/>
      <c r="VQQ26" s="208"/>
      <c r="VQR26" s="208"/>
      <c r="VQS26" s="208"/>
      <c r="VQT26" s="208"/>
      <c r="VQU26" s="208"/>
      <c r="VQV26" s="208"/>
      <c r="VQW26" s="208"/>
      <c r="VQX26" s="208"/>
      <c r="VQY26" s="208"/>
      <c r="VQZ26" s="208"/>
      <c r="VRA26" s="208"/>
      <c r="VRB26" s="208"/>
      <c r="VRC26" s="208"/>
      <c r="VRD26" s="208"/>
      <c r="VRE26" s="208"/>
      <c r="VRF26" s="208"/>
      <c r="VRG26" s="208"/>
      <c r="VRH26" s="208"/>
      <c r="VRI26" s="208"/>
      <c r="VRJ26" s="208"/>
      <c r="VRK26" s="208"/>
      <c r="VRL26" s="208"/>
      <c r="VRM26" s="208"/>
      <c r="VRN26" s="208"/>
      <c r="VRO26" s="208"/>
      <c r="VRP26" s="208"/>
      <c r="VRQ26" s="208"/>
      <c r="VRR26" s="208"/>
      <c r="VRS26" s="208"/>
      <c r="VRT26" s="208"/>
      <c r="VRU26" s="208"/>
      <c r="VRV26" s="208"/>
      <c r="VRW26" s="208"/>
      <c r="VRX26" s="208"/>
      <c r="VRY26" s="208"/>
      <c r="VRZ26" s="208"/>
      <c r="VSA26" s="208"/>
      <c r="VSB26" s="208"/>
      <c r="VSC26" s="208"/>
      <c r="VSD26" s="208"/>
      <c r="VSE26" s="208"/>
      <c r="VSF26" s="208"/>
      <c r="VSG26" s="208"/>
      <c r="VSH26" s="208"/>
      <c r="VSI26" s="208"/>
      <c r="VSJ26" s="208"/>
      <c r="VSK26" s="208"/>
      <c r="VSL26" s="208"/>
      <c r="VSM26" s="208"/>
      <c r="VSN26" s="208"/>
      <c r="VSO26" s="208"/>
      <c r="VSP26" s="208"/>
      <c r="VSQ26" s="208"/>
      <c r="VSR26" s="208"/>
      <c r="VSS26" s="208"/>
      <c r="VST26" s="208"/>
      <c r="VSU26" s="208"/>
      <c r="VSV26" s="208"/>
      <c r="VSW26" s="208"/>
      <c r="VSX26" s="208"/>
      <c r="VSY26" s="208"/>
      <c r="VSZ26" s="208"/>
      <c r="VTA26" s="208"/>
      <c r="VTB26" s="208"/>
      <c r="VTC26" s="208"/>
      <c r="VTD26" s="208"/>
      <c r="VTE26" s="208"/>
      <c r="VTF26" s="208"/>
      <c r="VTG26" s="208"/>
      <c r="VTH26" s="208"/>
      <c r="VTI26" s="208"/>
      <c r="VTJ26" s="208"/>
      <c r="VTK26" s="208"/>
      <c r="VTL26" s="208"/>
      <c r="VTM26" s="208"/>
      <c r="VTN26" s="208"/>
      <c r="VTO26" s="208"/>
      <c r="VTP26" s="208"/>
      <c r="VTQ26" s="208"/>
      <c r="VTR26" s="208"/>
      <c r="VTS26" s="208"/>
      <c r="VTT26" s="208"/>
      <c r="VTU26" s="208"/>
      <c r="VTV26" s="208"/>
      <c r="VTW26" s="208"/>
      <c r="VTX26" s="208"/>
      <c r="VTY26" s="208"/>
      <c r="VTZ26" s="208"/>
      <c r="VUA26" s="208"/>
      <c r="VUB26" s="208"/>
      <c r="VUC26" s="208"/>
      <c r="VUD26" s="208"/>
      <c r="VUE26" s="208"/>
      <c r="VUF26" s="208"/>
      <c r="VUG26" s="208"/>
      <c r="VUH26" s="208"/>
      <c r="VUI26" s="208"/>
      <c r="VUJ26" s="208"/>
      <c r="VUK26" s="208"/>
      <c r="VUL26" s="208"/>
      <c r="VUM26" s="208"/>
      <c r="VUN26" s="208"/>
      <c r="VUO26" s="208"/>
      <c r="VUP26" s="208"/>
      <c r="VUQ26" s="208"/>
      <c r="VUR26" s="208"/>
      <c r="VUS26" s="208"/>
      <c r="VUT26" s="208"/>
      <c r="VUU26" s="208"/>
      <c r="VUV26" s="208"/>
      <c r="VUW26" s="208"/>
      <c r="VUX26" s="208"/>
      <c r="VUY26" s="208"/>
      <c r="VUZ26" s="208"/>
      <c r="VVA26" s="208"/>
      <c r="VVB26" s="208"/>
      <c r="VVC26" s="208"/>
      <c r="VVD26" s="208"/>
      <c r="VVE26" s="208"/>
      <c r="VVF26" s="208"/>
      <c r="VVG26" s="208"/>
      <c r="VVH26" s="208"/>
      <c r="VVI26" s="208"/>
      <c r="VVJ26" s="208"/>
      <c r="VVK26" s="208"/>
      <c r="VVL26" s="208"/>
      <c r="VVM26" s="208"/>
      <c r="VVN26" s="208"/>
      <c r="VVO26" s="208"/>
      <c r="VVP26" s="208"/>
      <c r="VVQ26" s="208"/>
      <c r="VVR26" s="208"/>
      <c r="VVS26" s="208"/>
      <c r="VVT26" s="208"/>
      <c r="VVU26" s="208"/>
      <c r="VVV26" s="208"/>
      <c r="VVW26" s="208"/>
      <c r="VVX26" s="208"/>
      <c r="VVY26" s="208"/>
      <c r="VVZ26" s="208"/>
      <c r="VWA26" s="208"/>
      <c r="VWB26" s="208"/>
      <c r="VWC26" s="208"/>
      <c r="VWD26" s="208"/>
      <c r="VWE26" s="208"/>
      <c r="VWF26" s="208"/>
      <c r="VWG26" s="208"/>
      <c r="VWH26" s="208"/>
      <c r="VWI26" s="208"/>
      <c r="VWJ26" s="208"/>
      <c r="VWK26" s="208"/>
      <c r="VWL26" s="208"/>
      <c r="VWM26" s="208"/>
      <c r="VWN26" s="208"/>
      <c r="VWO26" s="208"/>
      <c r="VWP26" s="208"/>
      <c r="VWQ26" s="208"/>
      <c r="VWR26" s="208"/>
      <c r="VWS26" s="208"/>
      <c r="VWT26" s="208"/>
      <c r="VWU26" s="208"/>
      <c r="VWV26" s="208"/>
      <c r="VWW26" s="208"/>
      <c r="VWX26" s="208"/>
      <c r="VWY26" s="208"/>
      <c r="VWZ26" s="208"/>
      <c r="VXA26" s="208"/>
      <c r="VXB26" s="208"/>
      <c r="VXC26" s="208"/>
      <c r="VXD26" s="208"/>
      <c r="VXE26" s="208"/>
      <c r="VXF26" s="208"/>
      <c r="VXG26" s="208"/>
      <c r="VXH26" s="208"/>
      <c r="VXI26" s="208"/>
      <c r="VXJ26" s="208"/>
      <c r="VXK26" s="208"/>
      <c r="VXL26" s="208"/>
      <c r="VXM26" s="208"/>
      <c r="VXN26" s="208"/>
      <c r="VXO26" s="208"/>
      <c r="VXP26" s="208"/>
      <c r="VXQ26" s="208"/>
      <c r="VXR26" s="208"/>
      <c r="VXS26" s="208"/>
      <c r="VXT26" s="208"/>
      <c r="VXU26" s="208"/>
      <c r="VXV26" s="208"/>
      <c r="VXW26" s="208"/>
      <c r="VXX26" s="208"/>
      <c r="VXY26" s="208"/>
      <c r="VXZ26" s="208"/>
      <c r="VYA26" s="208"/>
      <c r="VYB26" s="208"/>
      <c r="VYC26" s="208"/>
      <c r="VYD26" s="208"/>
      <c r="VYE26" s="208"/>
      <c r="VYF26" s="208"/>
      <c r="VYG26" s="208"/>
      <c r="VYH26" s="208"/>
      <c r="VYI26" s="208"/>
      <c r="VYJ26" s="208"/>
      <c r="VYK26" s="208"/>
      <c r="VYL26" s="208"/>
      <c r="VYM26" s="208"/>
      <c r="VYN26" s="208"/>
      <c r="VYO26" s="208"/>
      <c r="VYP26" s="208"/>
      <c r="VYQ26" s="208"/>
      <c r="VYR26" s="208"/>
      <c r="VYS26" s="208"/>
      <c r="VYT26" s="208"/>
      <c r="VYU26" s="208"/>
      <c r="VYV26" s="208"/>
      <c r="VYW26" s="208"/>
      <c r="VYX26" s="208"/>
      <c r="VYY26" s="208"/>
      <c r="VYZ26" s="208"/>
      <c r="VZA26" s="208"/>
      <c r="VZB26" s="208"/>
      <c r="VZC26" s="208"/>
      <c r="VZD26" s="208"/>
      <c r="VZE26" s="208"/>
      <c r="VZF26" s="208"/>
      <c r="VZG26" s="208"/>
      <c r="VZH26" s="208"/>
      <c r="VZI26" s="208"/>
      <c r="VZJ26" s="208"/>
      <c r="VZK26" s="208"/>
      <c r="VZL26" s="208"/>
      <c r="VZM26" s="208"/>
      <c r="VZN26" s="208"/>
      <c r="VZO26" s="208"/>
      <c r="VZP26" s="208"/>
      <c r="VZQ26" s="208"/>
      <c r="VZR26" s="208"/>
      <c r="VZS26" s="208"/>
      <c r="VZT26" s="208"/>
      <c r="VZU26" s="208"/>
      <c r="VZV26" s="208"/>
      <c r="VZW26" s="208"/>
      <c r="VZX26" s="208"/>
      <c r="VZY26" s="208"/>
      <c r="VZZ26" s="208"/>
      <c r="WAA26" s="208"/>
      <c r="WAB26" s="208"/>
      <c r="WAC26" s="208"/>
      <c r="WAD26" s="208"/>
      <c r="WAE26" s="208"/>
      <c r="WAF26" s="208"/>
      <c r="WAG26" s="208"/>
      <c r="WAH26" s="208"/>
      <c r="WAI26" s="208"/>
      <c r="WAJ26" s="208"/>
      <c r="WAK26" s="208"/>
      <c r="WAL26" s="208"/>
      <c r="WAM26" s="208"/>
      <c r="WAN26" s="208"/>
      <c r="WAO26" s="208"/>
      <c r="WAP26" s="208"/>
      <c r="WAQ26" s="208"/>
      <c r="WAR26" s="208"/>
      <c r="WAS26" s="208"/>
      <c r="WAT26" s="208"/>
      <c r="WAU26" s="208"/>
      <c r="WAV26" s="208"/>
      <c r="WAW26" s="208"/>
      <c r="WAX26" s="208"/>
      <c r="WAY26" s="208"/>
      <c r="WAZ26" s="208"/>
      <c r="WBA26" s="208"/>
      <c r="WBB26" s="208"/>
      <c r="WBC26" s="208"/>
      <c r="WBD26" s="208"/>
      <c r="WBE26" s="208"/>
      <c r="WBF26" s="208"/>
      <c r="WBG26" s="208"/>
      <c r="WBH26" s="208"/>
      <c r="WBI26" s="208"/>
      <c r="WBJ26" s="208"/>
      <c r="WBK26" s="208"/>
      <c r="WBL26" s="208"/>
      <c r="WBM26" s="208"/>
      <c r="WBN26" s="208"/>
      <c r="WBO26" s="208"/>
      <c r="WBP26" s="208"/>
      <c r="WBQ26" s="208"/>
      <c r="WBR26" s="208"/>
      <c r="WBS26" s="208"/>
      <c r="WBT26" s="208"/>
      <c r="WBU26" s="208"/>
      <c r="WBV26" s="208"/>
      <c r="WBW26" s="208"/>
      <c r="WBX26" s="208"/>
      <c r="WBY26" s="208"/>
      <c r="WBZ26" s="208"/>
      <c r="WCA26" s="208"/>
      <c r="WCB26" s="208"/>
      <c r="WCC26" s="208"/>
      <c r="WCD26" s="208"/>
      <c r="WCE26" s="208"/>
      <c r="WCF26" s="208"/>
      <c r="WCG26" s="208"/>
      <c r="WCH26" s="208"/>
      <c r="WCI26" s="208"/>
      <c r="WCJ26" s="208"/>
      <c r="WCK26" s="208"/>
      <c r="WCL26" s="208"/>
      <c r="WCM26" s="208"/>
      <c r="WCN26" s="208"/>
      <c r="WCO26" s="208"/>
      <c r="WCP26" s="208"/>
      <c r="WCQ26" s="208"/>
      <c r="WCR26" s="208"/>
      <c r="WCS26" s="208"/>
      <c r="WCT26" s="208"/>
      <c r="WCU26" s="208"/>
      <c r="WCV26" s="208"/>
      <c r="WCW26" s="208"/>
      <c r="WCX26" s="208"/>
      <c r="WCY26" s="208"/>
      <c r="WCZ26" s="208"/>
      <c r="WDA26" s="208"/>
      <c r="WDB26" s="208"/>
      <c r="WDC26" s="208"/>
      <c r="WDD26" s="208"/>
      <c r="WDE26" s="208"/>
      <c r="WDF26" s="208"/>
      <c r="WDG26" s="208"/>
      <c r="WDH26" s="208"/>
      <c r="WDI26" s="208"/>
      <c r="WDJ26" s="208"/>
      <c r="WDK26" s="208"/>
      <c r="WDL26" s="208"/>
      <c r="WDM26" s="208"/>
      <c r="WDN26" s="208"/>
      <c r="WDO26" s="208"/>
      <c r="WDP26" s="208"/>
      <c r="WDQ26" s="208"/>
      <c r="WDR26" s="208"/>
      <c r="WDS26" s="208"/>
      <c r="WDT26" s="208"/>
      <c r="WDU26" s="208"/>
      <c r="WDV26" s="208"/>
      <c r="WDW26" s="208"/>
      <c r="WDX26" s="208"/>
      <c r="WDY26" s="208"/>
      <c r="WDZ26" s="208"/>
      <c r="WEA26" s="208"/>
      <c r="WEB26" s="208"/>
      <c r="WEC26" s="208"/>
      <c r="WED26" s="208"/>
      <c r="WEE26" s="208"/>
      <c r="WEF26" s="208"/>
      <c r="WEG26" s="208"/>
      <c r="WEH26" s="208"/>
      <c r="WEI26" s="208"/>
      <c r="WEJ26" s="208"/>
      <c r="WEK26" s="208"/>
      <c r="WEL26" s="208"/>
      <c r="WEM26" s="208"/>
      <c r="WEN26" s="208"/>
      <c r="WEO26" s="208"/>
      <c r="WEP26" s="208"/>
      <c r="WEQ26" s="208"/>
      <c r="WER26" s="208"/>
      <c r="WES26" s="208"/>
      <c r="WET26" s="208"/>
      <c r="WEU26" s="208"/>
      <c r="WEV26" s="208"/>
      <c r="WEW26" s="208"/>
      <c r="WEX26" s="208"/>
      <c r="WEY26" s="208"/>
      <c r="WEZ26" s="208"/>
      <c r="WFA26" s="208"/>
      <c r="WFB26" s="208"/>
      <c r="WFC26" s="208"/>
      <c r="WFD26" s="208"/>
      <c r="WFE26" s="208"/>
      <c r="WFF26" s="208"/>
      <c r="WFG26" s="208"/>
      <c r="WFH26" s="208"/>
      <c r="WFI26" s="208"/>
      <c r="WFJ26" s="208"/>
      <c r="WFK26" s="208"/>
      <c r="WFL26" s="208"/>
      <c r="WFM26" s="208"/>
      <c r="WFN26" s="208"/>
      <c r="WFO26" s="208"/>
      <c r="WFP26" s="208"/>
      <c r="WFQ26" s="208"/>
      <c r="WFR26" s="208"/>
      <c r="WFS26" s="208"/>
      <c r="WFT26" s="208"/>
      <c r="WFU26" s="208"/>
      <c r="WFV26" s="208"/>
      <c r="WFW26" s="208"/>
      <c r="WFX26" s="208"/>
      <c r="WFY26" s="208"/>
      <c r="WFZ26" s="208"/>
      <c r="WGA26" s="208"/>
      <c r="WGB26" s="208"/>
      <c r="WGC26" s="208"/>
      <c r="WGD26" s="208"/>
      <c r="WGE26" s="208"/>
      <c r="WGF26" s="208"/>
      <c r="WGG26" s="208"/>
      <c r="WGH26" s="208"/>
      <c r="WGI26" s="208"/>
      <c r="WGJ26" s="208"/>
      <c r="WGK26" s="208"/>
      <c r="WGL26" s="208"/>
      <c r="WGM26" s="208"/>
      <c r="WGN26" s="208"/>
      <c r="WGO26" s="208"/>
      <c r="WGP26" s="208"/>
      <c r="WGQ26" s="208"/>
      <c r="WGR26" s="208"/>
      <c r="WGS26" s="208"/>
      <c r="WGT26" s="208"/>
      <c r="WGU26" s="208"/>
      <c r="WGV26" s="208"/>
      <c r="WGW26" s="208"/>
      <c r="WGX26" s="208"/>
      <c r="WGY26" s="208"/>
      <c r="WGZ26" s="208"/>
      <c r="WHA26" s="208"/>
      <c r="WHB26" s="208"/>
      <c r="WHC26" s="208"/>
      <c r="WHD26" s="208"/>
      <c r="WHE26" s="208"/>
      <c r="WHF26" s="208"/>
      <c r="WHG26" s="208"/>
      <c r="WHH26" s="208"/>
      <c r="WHI26" s="208"/>
      <c r="WHJ26" s="208"/>
      <c r="WHK26" s="208"/>
      <c r="WHL26" s="208"/>
      <c r="WHM26" s="208"/>
      <c r="WHN26" s="208"/>
      <c r="WHO26" s="208"/>
      <c r="WHP26" s="208"/>
      <c r="WHQ26" s="208"/>
      <c r="WHR26" s="208"/>
      <c r="WHS26" s="208"/>
      <c r="WHT26" s="208"/>
      <c r="WHU26" s="208"/>
      <c r="WHV26" s="208"/>
      <c r="WHW26" s="208"/>
      <c r="WHX26" s="208"/>
      <c r="WHY26" s="208"/>
      <c r="WHZ26" s="208"/>
      <c r="WIA26" s="208"/>
      <c r="WIB26" s="208"/>
      <c r="WIC26" s="208"/>
      <c r="WID26" s="208"/>
      <c r="WIE26" s="208"/>
      <c r="WIF26" s="208"/>
      <c r="WIG26" s="208"/>
      <c r="WIH26" s="208"/>
      <c r="WII26" s="208"/>
      <c r="WIJ26" s="208"/>
      <c r="WIK26" s="208"/>
      <c r="WIL26" s="208"/>
      <c r="WIM26" s="208"/>
      <c r="WIN26" s="208"/>
      <c r="WIO26" s="208"/>
      <c r="WIP26" s="208"/>
      <c r="WIQ26" s="208"/>
      <c r="WIR26" s="208"/>
      <c r="WIS26" s="208"/>
      <c r="WIT26" s="208"/>
      <c r="WIU26" s="208"/>
      <c r="WIV26" s="208"/>
      <c r="WIW26" s="208"/>
      <c r="WIX26" s="208"/>
      <c r="WIY26" s="208"/>
      <c r="WIZ26" s="208"/>
      <c r="WJA26" s="208"/>
      <c r="WJB26" s="208"/>
      <c r="WJC26" s="208"/>
      <c r="WJD26" s="208"/>
      <c r="WJE26" s="208"/>
      <c r="WJF26" s="208"/>
      <c r="WJG26" s="208"/>
      <c r="WJH26" s="208"/>
      <c r="WJI26" s="208"/>
      <c r="WJJ26" s="208"/>
      <c r="WJK26" s="208"/>
      <c r="WJL26" s="208"/>
      <c r="WJM26" s="208"/>
      <c r="WJN26" s="208"/>
      <c r="WJO26" s="208"/>
      <c r="WJP26" s="208"/>
      <c r="WJQ26" s="208"/>
      <c r="WJR26" s="208"/>
      <c r="WJS26" s="208"/>
      <c r="WJT26" s="208"/>
      <c r="WJU26" s="208"/>
      <c r="WJV26" s="208"/>
      <c r="WJW26" s="208"/>
      <c r="WJX26" s="208"/>
      <c r="WJY26" s="208"/>
      <c r="WJZ26" s="208"/>
      <c r="WKA26" s="208"/>
      <c r="WKB26" s="208"/>
      <c r="WKC26" s="208"/>
      <c r="WKD26" s="208"/>
      <c r="WKE26" s="208"/>
      <c r="WKF26" s="208"/>
      <c r="WKG26" s="208"/>
      <c r="WKH26" s="208"/>
      <c r="WKI26" s="208"/>
      <c r="WKJ26" s="208"/>
      <c r="WKK26" s="208"/>
      <c r="WKL26" s="208"/>
      <c r="WKM26" s="208"/>
      <c r="WKN26" s="208"/>
      <c r="WKO26" s="208"/>
      <c r="WKP26" s="208"/>
      <c r="WKQ26" s="208"/>
      <c r="WKR26" s="208"/>
      <c r="WKS26" s="208"/>
      <c r="WKT26" s="208"/>
      <c r="WKU26" s="208"/>
      <c r="WKV26" s="208"/>
      <c r="WKW26" s="208"/>
      <c r="WKX26" s="208"/>
      <c r="WKY26" s="208"/>
      <c r="WKZ26" s="208"/>
      <c r="WLA26" s="208"/>
      <c r="WLB26" s="208"/>
      <c r="WLC26" s="208"/>
      <c r="WLD26" s="208"/>
      <c r="WLE26" s="208"/>
      <c r="WLF26" s="208"/>
      <c r="WLG26" s="208"/>
      <c r="WLH26" s="208"/>
      <c r="WLI26" s="208"/>
      <c r="WLJ26" s="208"/>
      <c r="WLK26" s="208"/>
      <c r="WLL26" s="208"/>
      <c r="WLM26" s="208"/>
      <c r="WLN26" s="208"/>
      <c r="WLO26" s="208"/>
      <c r="WLP26" s="208"/>
      <c r="WLQ26" s="208"/>
      <c r="WLR26" s="208"/>
      <c r="WLS26" s="208"/>
      <c r="WLT26" s="208"/>
      <c r="WLU26" s="208"/>
      <c r="WLV26" s="208"/>
      <c r="WLW26" s="208"/>
      <c r="WLX26" s="208"/>
      <c r="WLY26" s="208"/>
      <c r="WLZ26" s="208"/>
      <c r="WMA26" s="208"/>
      <c r="WMB26" s="208"/>
      <c r="WMC26" s="208"/>
      <c r="WMD26" s="208"/>
      <c r="WME26" s="208"/>
      <c r="WMF26" s="208"/>
      <c r="WMG26" s="208"/>
      <c r="WMH26" s="208"/>
      <c r="WMI26" s="208"/>
      <c r="WMJ26" s="208"/>
      <c r="WMK26" s="208"/>
      <c r="WML26" s="208"/>
      <c r="WMM26" s="208"/>
      <c r="WMN26" s="208"/>
      <c r="WMO26" s="208"/>
      <c r="WMP26" s="208"/>
      <c r="WMQ26" s="208"/>
      <c r="WMR26" s="208"/>
      <c r="WMS26" s="208"/>
      <c r="WMT26" s="208"/>
      <c r="WMU26" s="208"/>
      <c r="WMV26" s="208"/>
      <c r="WMW26" s="208"/>
      <c r="WMX26" s="208"/>
      <c r="WMY26" s="208"/>
      <c r="WMZ26" s="208"/>
      <c r="WNA26" s="208"/>
      <c r="WNB26" s="208"/>
      <c r="WNC26" s="208"/>
      <c r="WND26" s="208"/>
      <c r="WNE26" s="208"/>
      <c r="WNF26" s="208"/>
      <c r="WNG26" s="208"/>
      <c r="WNH26" s="208"/>
      <c r="WNI26" s="208"/>
      <c r="WNJ26" s="208"/>
      <c r="WNK26" s="208"/>
      <c r="WNL26" s="208"/>
      <c r="WNM26" s="208"/>
      <c r="WNN26" s="208"/>
      <c r="WNO26" s="208"/>
      <c r="WNP26" s="208"/>
      <c r="WNQ26" s="208"/>
      <c r="WNR26" s="208"/>
      <c r="WNS26" s="208"/>
      <c r="WNT26" s="208"/>
      <c r="WNU26" s="208"/>
      <c r="WNV26" s="208"/>
      <c r="WNW26" s="208"/>
      <c r="WNX26" s="208"/>
      <c r="WNY26" s="208"/>
      <c r="WNZ26" s="208"/>
      <c r="WOA26" s="208"/>
      <c r="WOB26" s="208"/>
      <c r="WOC26" s="208"/>
      <c r="WOD26" s="208"/>
      <c r="WOE26" s="208"/>
      <c r="WOF26" s="208"/>
      <c r="WOG26" s="208"/>
      <c r="WOH26" s="208"/>
      <c r="WOI26" s="208"/>
      <c r="WOJ26" s="208"/>
      <c r="WOK26" s="208"/>
      <c r="WOL26" s="208"/>
      <c r="WOM26" s="208"/>
      <c r="WON26" s="208"/>
      <c r="WOO26" s="208"/>
      <c r="WOP26" s="208"/>
      <c r="WOQ26" s="208"/>
      <c r="WOR26" s="208"/>
      <c r="WOS26" s="208"/>
      <c r="WOT26" s="208"/>
      <c r="WOU26" s="208"/>
      <c r="WOV26" s="208"/>
      <c r="WOW26" s="208"/>
      <c r="WOX26" s="208"/>
      <c r="WOY26" s="208"/>
      <c r="WOZ26" s="208"/>
      <c r="WPA26" s="208"/>
      <c r="WPB26" s="208"/>
      <c r="WPC26" s="208"/>
      <c r="WPD26" s="208"/>
      <c r="WPE26" s="208"/>
      <c r="WPF26" s="208"/>
      <c r="WPG26" s="208"/>
      <c r="WPH26" s="208"/>
      <c r="WPI26" s="208"/>
      <c r="WPJ26" s="208"/>
      <c r="WPK26" s="208"/>
      <c r="WPL26" s="208"/>
      <c r="WPM26" s="208"/>
      <c r="WPN26" s="208"/>
      <c r="WPO26" s="208"/>
      <c r="WPP26" s="208"/>
      <c r="WPQ26" s="208"/>
      <c r="WPR26" s="208"/>
      <c r="WPS26" s="208"/>
      <c r="WPT26" s="208"/>
      <c r="WPU26" s="208"/>
      <c r="WPV26" s="208"/>
      <c r="WPW26" s="208"/>
      <c r="WPX26" s="208"/>
      <c r="WPY26" s="208"/>
      <c r="WPZ26" s="208"/>
      <c r="WQA26" s="208"/>
      <c r="WQB26" s="208"/>
      <c r="WQC26" s="208"/>
      <c r="WQD26" s="208"/>
      <c r="WQE26" s="208"/>
      <c r="WQF26" s="208"/>
      <c r="WQG26" s="208"/>
      <c r="WQH26" s="208"/>
      <c r="WQI26" s="208"/>
      <c r="WQJ26" s="208"/>
      <c r="WQK26" s="208"/>
      <c r="WQL26" s="208"/>
      <c r="WQM26" s="208"/>
      <c r="WQN26" s="208"/>
      <c r="WQO26" s="208"/>
      <c r="WQP26" s="208"/>
      <c r="WQQ26" s="208"/>
      <c r="WQR26" s="208"/>
      <c r="WQS26" s="208"/>
      <c r="WQT26" s="208"/>
      <c r="WQU26" s="208"/>
      <c r="WQV26" s="208"/>
      <c r="WQW26" s="208"/>
      <c r="WQX26" s="208"/>
      <c r="WQY26" s="208"/>
      <c r="WQZ26" s="208"/>
      <c r="WRA26" s="208"/>
      <c r="WRB26" s="208"/>
      <c r="WRC26" s="208"/>
      <c r="WRD26" s="208"/>
      <c r="WRE26" s="208"/>
      <c r="WRF26" s="208"/>
      <c r="WRG26" s="208"/>
      <c r="WRH26" s="208"/>
      <c r="WRI26" s="208"/>
      <c r="WRJ26" s="208"/>
      <c r="WRK26" s="208"/>
      <c r="WRL26" s="208"/>
      <c r="WRM26" s="208"/>
      <c r="WRN26" s="208"/>
      <c r="WRO26" s="208"/>
      <c r="WRP26" s="208"/>
      <c r="WRQ26" s="208"/>
      <c r="WRR26" s="208"/>
      <c r="WRS26" s="208"/>
      <c r="WRT26" s="208"/>
      <c r="WRU26" s="208"/>
      <c r="WRV26" s="208"/>
      <c r="WRW26" s="208"/>
      <c r="WRX26" s="208"/>
      <c r="WRY26" s="208"/>
      <c r="WRZ26" s="208"/>
      <c r="WSA26" s="208"/>
      <c r="WSB26" s="208"/>
      <c r="WSC26" s="208"/>
      <c r="WSD26" s="208"/>
      <c r="WSE26" s="208"/>
      <c r="WSF26" s="208"/>
      <c r="WSG26" s="208"/>
      <c r="WSH26" s="208"/>
      <c r="WSI26" s="208"/>
      <c r="WSJ26" s="208"/>
      <c r="WSK26" s="208"/>
      <c r="WSL26" s="208"/>
      <c r="WSM26" s="208"/>
      <c r="WSN26" s="208"/>
      <c r="WSO26" s="208"/>
      <c r="WSP26" s="208"/>
      <c r="WSQ26" s="208"/>
      <c r="WSR26" s="208"/>
      <c r="WSS26" s="208"/>
      <c r="WST26" s="208"/>
      <c r="WSU26" s="208"/>
      <c r="WSV26" s="208"/>
      <c r="WSW26" s="208"/>
      <c r="WSX26" s="208"/>
      <c r="WSY26" s="208"/>
      <c r="WSZ26" s="208"/>
      <c r="WTA26" s="208"/>
      <c r="WTB26" s="208"/>
      <c r="WTC26" s="208"/>
      <c r="WTD26" s="208"/>
      <c r="WTE26" s="208"/>
      <c r="WTF26" s="208"/>
      <c r="WTG26" s="208"/>
      <c r="WTH26" s="208"/>
      <c r="WTI26" s="208"/>
      <c r="WTJ26" s="208"/>
      <c r="WTK26" s="208"/>
      <c r="WTL26" s="208"/>
      <c r="WTM26" s="208"/>
      <c r="WTN26" s="208"/>
      <c r="WTO26" s="208"/>
      <c r="WTP26" s="208"/>
      <c r="WTQ26" s="208"/>
      <c r="WTR26" s="208"/>
      <c r="WTS26" s="208"/>
      <c r="WTT26" s="208"/>
      <c r="WTU26" s="208"/>
      <c r="WTV26" s="208"/>
      <c r="WTW26" s="208"/>
      <c r="WTX26" s="208"/>
      <c r="WTY26" s="208"/>
      <c r="WTZ26" s="208"/>
      <c r="WUA26" s="208"/>
      <c r="WUB26" s="208"/>
      <c r="WUC26" s="208"/>
      <c r="WUD26" s="208"/>
      <c r="WUE26" s="208"/>
      <c r="WUF26" s="208"/>
      <c r="WUG26" s="208"/>
      <c r="WUH26" s="208"/>
      <c r="WUI26" s="208"/>
      <c r="WUJ26" s="208"/>
      <c r="WUK26" s="208"/>
      <c r="WUL26" s="208"/>
      <c r="WUM26" s="208"/>
      <c r="WUN26" s="208"/>
      <c r="WUO26" s="208"/>
      <c r="WUP26" s="208"/>
      <c r="WUQ26" s="208"/>
      <c r="WUR26" s="208"/>
      <c r="WUS26" s="208"/>
      <c r="WUT26" s="208"/>
      <c r="WUU26" s="208"/>
      <c r="WUV26" s="208"/>
      <c r="WUW26" s="208"/>
      <c r="WUX26" s="208"/>
      <c r="WUY26" s="208"/>
      <c r="WUZ26" s="208"/>
      <c r="WVA26" s="208"/>
      <c r="WVB26" s="208"/>
      <c r="WVC26" s="208"/>
      <c r="WVD26" s="208"/>
      <c r="WVE26" s="208"/>
      <c r="WVF26" s="208"/>
      <c r="WVG26" s="208"/>
      <c r="WVH26" s="208"/>
      <c r="WVI26" s="208"/>
      <c r="WVJ26" s="208"/>
      <c r="WVK26" s="208"/>
      <c r="WVL26" s="208"/>
      <c r="WVM26" s="208"/>
      <c r="WVN26" s="208"/>
      <c r="WVO26" s="208"/>
      <c r="WVP26" s="208"/>
      <c r="WVQ26" s="208"/>
      <c r="WVR26" s="208"/>
      <c r="WVS26" s="208"/>
      <c r="WVT26" s="208"/>
      <c r="WVU26" s="208"/>
      <c r="WVV26" s="208"/>
      <c r="WVW26" s="208"/>
      <c r="WVX26" s="208"/>
      <c r="WVY26" s="208"/>
      <c r="WVZ26" s="208"/>
      <c r="WWA26" s="208"/>
      <c r="WWB26" s="208"/>
      <c r="WWC26" s="208"/>
      <c r="WWD26" s="208"/>
      <c r="WWE26" s="208"/>
      <c r="WWF26" s="208"/>
      <c r="WWG26" s="208"/>
      <c r="WWH26" s="208"/>
      <c r="WWI26" s="208"/>
      <c r="WWJ26" s="208"/>
      <c r="WWK26" s="208"/>
      <c r="WWL26" s="208"/>
      <c r="WWM26" s="208"/>
      <c r="WWN26" s="208"/>
      <c r="WWO26" s="208"/>
      <c r="WWP26" s="208"/>
      <c r="WWQ26" s="208"/>
      <c r="WWR26" s="208"/>
      <c r="WWS26" s="208"/>
      <c r="WWT26" s="208"/>
      <c r="WWU26" s="208"/>
      <c r="WWV26" s="208"/>
      <c r="WWW26" s="208"/>
      <c r="WWX26" s="208"/>
      <c r="WWY26" s="208"/>
      <c r="WWZ26" s="208"/>
      <c r="WXA26" s="208"/>
      <c r="WXB26" s="208"/>
      <c r="WXC26" s="208"/>
      <c r="WXD26" s="208"/>
      <c r="WXE26" s="208"/>
      <c r="WXF26" s="208"/>
      <c r="WXG26" s="208"/>
      <c r="WXH26" s="208"/>
      <c r="WXI26" s="208"/>
      <c r="WXJ26" s="208"/>
      <c r="WXK26" s="208"/>
      <c r="WXL26" s="208"/>
      <c r="WXM26" s="208"/>
      <c r="WXN26" s="208"/>
      <c r="WXO26" s="208"/>
      <c r="WXP26" s="208"/>
      <c r="WXQ26" s="208"/>
      <c r="WXR26" s="208"/>
      <c r="WXS26" s="208"/>
      <c r="WXT26" s="208"/>
      <c r="WXU26" s="208"/>
      <c r="WXV26" s="208"/>
      <c r="WXW26" s="208"/>
      <c r="WXX26" s="208"/>
      <c r="WXY26" s="208"/>
      <c r="WXZ26" s="208"/>
      <c r="WYA26" s="208"/>
      <c r="WYB26" s="208"/>
      <c r="WYC26" s="208"/>
      <c r="WYD26" s="208"/>
      <c r="WYE26" s="208"/>
      <c r="WYF26" s="208"/>
      <c r="WYG26" s="208"/>
      <c r="WYH26" s="208"/>
      <c r="WYI26" s="208"/>
      <c r="WYJ26" s="208"/>
      <c r="WYK26" s="208"/>
      <c r="WYL26" s="208"/>
      <c r="WYM26" s="208"/>
      <c r="WYN26" s="208"/>
      <c r="WYO26" s="208"/>
      <c r="WYP26" s="208"/>
      <c r="WYQ26" s="208"/>
      <c r="WYR26" s="208"/>
      <c r="WYS26" s="208"/>
      <c r="WYT26" s="208"/>
      <c r="WYU26" s="208"/>
      <c r="WYV26" s="208"/>
      <c r="WYW26" s="208"/>
      <c r="WYX26" s="208"/>
      <c r="WYY26" s="208"/>
      <c r="WYZ26" s="208"/>
      <c r="WZA26" s="208"/>
      <c r="WZB26" s="208"/>
      <c r="WZC26" s="208"/>
      <c r="WZD26" s="208"/>
      <c r="WZE26" s="208"/>
      <c r="WZF26" s="208"/>
      <c r="WZG26" s="208"/>
      <c r="WZH26" s="208"/>
      <c r="WZI26" s="208"/>
      <c r="WZJ26" s="208"/>
      <c r="WZK26" s="208"/>
      <c r="WZL26" s="208"/>
      <c r="WZM26" s="208"/>
      <c r="WZN26" s="208"/>
      <c r="WZO26" s="208"/>
      <c r="WZP26" s="208"/>
      <c r="WZQ26" s="208"/>
      <c r="WZR26" s="208"/>
      <c r="WZS26" s="208"/>
      <c r="WZT26" s="208"/>
      <c r="WZU26" s="208"/>
      <c r="WZV26" s="208"/>
      <c r="WZW26" s="208"/>
      <c r="WZX26" s="208"/>
      <c r="WZY26" s="208"/>
      <c r="WZZ26" s="208"/>
      <c r="XAA26" s="208"/>
      <c r="XAB26" s="208"/>
      <c r="XAC26" s="208"/>
      <c r="XAD26" s="208"/>
      <c r="XAE26" s="208"/>
      <c r="XAF26" s="208"/>
      <c r="XAG26" s="208"/>
      <c r="XAH26" s="208"/>
      <c r="XAI26" s="208"/>
      <c r="XAJ26" s="208"/>
      <c r="XAK26" s="208"/>
      <c r="XAL26" s="208"/>
      <c r="XAM26" s="208"/>
      <c r="XAN26" s="208"/>
      <c r="XAO26" s="208"/>
      <c r="XAP26" s="208"/>
      <c r="XAQ26" s="208"/>
      <c r="XAR26" s="208"/>
      <c r="XAS26" s="208"/>
      <c r="XAT26" s="208"/>
      <c r="XAU26" s="208"/>
      <c r="XAV26" s="208"/>
      <c r="XAW26" s="208"/>
      <c r="XAX26" s="208"/>
      <c r="XAY26" s="208"/>
      <c r="XAZ26" s="208"/>
      <c r="XBA26" s="208"/>
      <c r="XBB26" s="208"/>
      <c r="XBC26" s="208"/>
      <c r="XBD26" s="208"/>
      <c r="XBE26" s="208"/>
      <c r="XBF26" s="208"/>
      <c r="XBG26" s="208"/>
      <c r="XBH26" s="208"/>
      <c r="XBI26" s="208"/>
      <c r="XBJ26" s="208"/>
      <c r="XBK26" s="208"/>
      <c r="XBL26" s="208"/>
      <c r="XBM26" s="208"/>
      <c r="XBN26" s="208"/>
      <c r="XBO26" s="208"/>
      <c r="XBP26" s="208"/>
      <c r="XBQ26" s="208"/>
      <c r="XBR26" s="208"/>
      <c r="XBS26" s="208"/>
      <c r="XBT26" s="208"/>
      <c r="XBU26" s="208"/>
      <c r="XBV26" s="208"/>
      <c r="XBW26" s="208"/>
      <c r="XBX26" s="208"/>
      <c r="XBY26" s="208"/>
      <c r="XBZ26" s="208"/>
      <c r="XCA26" s="208"/>
      <c r="XCB26" s="208"/>
      <c r="XCC26" s="208"/>
      <c r="XCD26" s="208"/>
      <c r="XCE26" s="208"/>
      <c r="XCF26" s="208"/>
      <c r="XCG26" s="208"/>
      <c r="XCH26" s="208"/>
      <c r="XCI26" s="208"/>
      <c r="XCJ26" s="208"/>
      <c r="XCK26" s="208"/>
      <c r="XCL26" s="208"/>
      <c r="XCM26" s="208"/>
      <c r="XCN26" s="208"/>
      <c r="XCO26" s="208"/>
      <c r="XCP26" s="208"/>
      <c r="XCQ26" s="208"/>
      <c r="XCR26" s="208"/>
      <c r="XCS26" s="208"/>
      <c r="XCT26" s="208"/>
      <c r="XCU26" s="208"/>
      <c r="XCV26" s="208"/>
      <c r="XCW26" s="208"/>
      <c r="XCX26" s="208"/>
      <c r="XCY26" s="208"/>
      <c r="XCZ26" s="208"/>
      <c r="XDA26" s="215"/>
      <c r="XDB26" s="215"/>
      <c r="XDC26" s="215"/>
      <c r="XDD26" s="215"/>
      <c r="XDE26" s="215"/>
      <c r="XDF26" s="215"/>
      <c r="XDG26" s="215"/>
      <c r="XDH26" s="215"/>
      <c r="XDI26" s="215"/>
      <c r="XDJ26" s="215"/>
      <c r="XDK26" s="215"/>
      <c r="XDL26" s="215"/>
      <c r="XDM26" s="215"/>
      <c r="XDN26" s="215"/>
      <c r="XDO26" s="215"/>
      <c r="XDP26" s="215"/>
      <c r="XDQ26" s="215"/>
      <c r="XDR26" s="215"/>
      <c r="XDS26" s="215"/>
      <c r="XDT26" s="215"/>
      <c r="XDU26" s="215"/>
      <c r="XDV26" s="215"/>
      <c r="XDW26" s="215"/>
      <c r="XDX26" s="215"/>
      <c r="XDY26" s="215"/>
      <c r="XDZ26" s="215"/>
      <c r="XEA26" s="215"/>
      <c r="XEB26" s="215"/>
      <c r="XEC26" s="215"/>
      <c r="XED26" s="215"/>
      <c r="XEE26" s="215"/>
      <c r="XEF26" s="215"/>
      <c r="XEG26" s="215"/>
      <c r="XEH26" s="215"/>
      <c r="XEI26" s="215"/>
      <c r="XEJ26" s="215"/>
      <c r="XEK26" s="215"/>
      <c r="XEL26" s="215"/>
      <c r="XEM26" s="215"/>
      <c r="XEN26" s="215"/>
      <c r="XEO26" s="212"/>
      <c r="XEP26" s="212"/>
      <c r="XEQ26" s="212"/>
      <c r="XER26" s="212"/>
      <c r="XES26" s="212"/>
      <c r="XET26" s="212"/>
      <c r="XEU26" s="212"/>
      <c r="XEV26" s="212"/>
    </row>
    <row r="27" spans="1:16376" s="209" customFormat="1" ht="18" hidden="1" customHeight="1">
      <c r="A27" s="14">
        <v>2010301</v>
      </c>
      <c r="B27" s="184" t="s">
        <v>165</v>
      </c>
      <c r="C27" s="185">
        <v>17853</v>
      </c>
      <c r="D27" s="185">
        <f>21192-9048</f>
        <v>12144</v>
      </c>
      <c r="E27" s="199"/>
      <c r="F27" s="209">
        <f t="shared" si="0"/>
        <v>7</v>
      </c>
    </row>
    <row r="28" spans="1:16376" s="209" customFormat="1" ht="18" hidden="1" customHeight="1">
      <c r="A28" s="14">
        <v>2010302</v>
      </c>
      <c r="B28" s="184" t="s">
        <v>166</v>
      </c>
      <c r="C28" s="185">
        <v>769</v>
      </c>
      <c r="D28" s="185">
        <v>8736</v>
      </c>
      <c r="E28" s="199"/>
      <c r="F28" s="209">
        <f t="shared" si="0"/>
        <v>7</v>
      </c>
    </row>
    <row r="29" spans="1:16376" s="209" customFormat="1" ht="18" hidden="1" customHeight="1">
      <c r="A29" s="14">
        <v>2010303</v>
      </c>
      <c r="B29" s="184" t="s">
        <v>167</v>
      </c>
      <c r="C29" s="185">
        <v>1328</v>
      </c>
      <c r="D29" s="185">
        <v>898</v>
      </c>
      <c r="E29" s="199"/>
      <c r="F29" s="209">
        <f t="shared" si="0"/>
        <v>7</v>
      </c>
    </row>
    <row r="30" spans="1:16376" s="209" customFormat="1" ht="18" hidden="1" customHeight="1">
      <c r="A30" s="14">
        <v>2010304</v>
      </c>
      <c r="B30" s="184" t="s">
        <v>182</v>
      </c>
      <c r="C30" s="185"/>
      <c r="D30" s="185"/>
      <c r="E30" s="199"/>
      <c r="F30" s="209">
        <f t="shared" si="0"/>
        <v>7</v>
      </c>
    </row>
    <row r="31" spans="1:16376" s="209" customFormat="1" ht="18" hidden="1" customHeight="1">
      <c r="A31" s="14">
        <v>2010305</v>
      </c>
      <c r="B31" s="184" t="s">
        <v>183</v>
      </c>
      <c r="C31" s="185">
        <v>270</v>
      </c>
      <c r="D31" s="185"/>
      <c r="E31" s="199"/>
      <c r="F31" s="209">
        <f t="shared" si="0"/>
        <v>7</v>
      </c>
    </row>
    <row r="32" spans="1:16376" s="209" customFormat="1" ht="18" hidden="1" customHeight="1">
      <c r="A32" s="14">
        <v>2010306</v>
      </c>
      <c r="B32" s="184" t="s">
        <v>184</v>
      </c>
      <c r="C32" s="185">
        <v>16</v>
      </c>
      <c r="D32" s="185">
        <v>144</v>
      </c>
      <c r="E32" s="199"/>
      <c r="F32" s="209">
        <f t="shared" si="0"/>
        <v>7</v>
      </c>
    </row>
    <row r="33" spans="1:6 16329:16376" s="209" customFormat="1" ht="18" hidden="1" customHeight="1">
      <c r="A33" s="14">
        <v>2010308</v>
      </c>
      <c r="B33" s="184" t="s">
        <v>185</v>
      </c>
      <c r="C33" s="185">
        <v>383</v>
      </c>
      <c r="D33" s="185">
        <v>344</v>
      </c>
      <c r="E33" s="199"/>
      <c r="F33" s="209">
        <f t="shared" si="0"/>
        <v>7</v>
      </c>
    </row>
    <row r="34" spans="1:6 16329:16376" s="209" customFormat="1" ht="18" hidden="1" customHeight="1">
      <c r="A34" s="14">
        <v>2010309</v>
      </c>
      <c r="B34" s="184" t="s">
        <v>186</v>
      </c>
      <c r="C34" s="185"/>
      <c r="D34" s="185"/>
      <c r="E34" s="199"/>
      <c r="F34" s="209">
        <f t="shared" si="0"/>
        <v>7</v>
      </c>
    </row>
    <row r="35" spans="1:6 16329:16376" s="209" customFormat="1" ht="18" hidden="1" customHeight="1">
      <c r="A35" s="14">
        <v>2010350</v>
      </c>
      <c r="B35" s="184" t="s">
        <v>174</v>
      </c>
      <c r="C35" s="185">
        <v>30</v>
      </c>
      <c r="D35" s="185">
        <v>112</v>
      </c>
      <c r="E35" s="199"/>
      <c r="F35" s="209">
        <f t="shared" si="0"/>
        <v>7</v>
      </c>
    </row>
    <row r="36" spans="1:6 16329:16376" s="209" customFormat="1" ht="18" hidden="1" customHeight="1">
      <c r="A36" s="14">
        <v>2010399</v>
      </c>
      <c r="B36" s="184" t="s">
        <v>187</v>
      </c>
      <c r="C36" s="185">
        <v>8727</v>
      </c>
      <c r="D36" s="185">
        <v>94</v>
      </c>
      <c r="E36" s="199"/>
      <c r="F36" s="209">
        <f t="shared" si="0"/>
        <v>7</v>
      </c>
    </row>
    <row r="37" spans="1:6 16329:16376" s="208" customFormat="1" ht="18" customHeight="1">
      <c r="A37" s="14">
        <v>20104</v>
      </c>
      <c r="B37" s="184" t="s">
        <v>188</v>
      </c>
      <c r="C37" s="185">
        <v>1321</v>
      </c>
      <c r="D37" s="185">
        <v>1453</v>
      </c>
      <c r="E37" s="199"/>
      <c r="F37" s="209">
        <f t="shared" si="0"/>
        <v>5</v>
      </c>
      <c r="XDA37" s="212"/>
      <c r="XDB37" s="212"/>
      <c r="XDC37" s="212"/>
      <c r="XDD37" s="212"/>
      <c r="XDE37" s="212"/>
      <c r="XDF37" s="212"/>
      <c r="XDG37" s="212"/>
      <c r="XDH37" s="212"/>
      <c r="XDI37" s="212"/>
      <c r="XDJ37" s="212"/>
      <c r="XDK37" s="212"/>
      <c r="XDL37" s="212"/>
      <c r="XDM37" s="212"/>
      <c r="XDN37" s="212"/>
      <c r="XDO37" s="212"/>
      <c r="XDP37" s="212"/>
      <c r="XDQ37" s="212"/>
      <c r="XDR37" s="212"/>
      <c r="XDS37" s="212"/>
      <c r="XDT37" s="212"/>
      <c r="XDU37" s="212"/>
      <c r="XDV37" s="212"/>
      <c r="XDW37" s="212"/>
      <c r="XDX37" s="212"/>
      <c r="XDY37" s="212"/>
      <c r="XDZ37" s="212"/>
      <c r="XEA37" s="212"/>
      <c r="XEB37" s="212"/>
      <c r="XEC37" s="212"/>
      <c r="XED37" s="212"/>
      <c r="XEE37" s="212"/>
      <c r="XEF37" s="212"/>
      <c r="XEG37" s="212"/>
      <c r="XEH37" s="212"/>
      <c r="XEI37" s="212"/>
      <c r="XEJ37" s="212"/>
      <c r="XEK37" s="212"/>
      <c r="XEL37" s="212"/>
      <c r="XEM37" s="212"/>
      <c r="XEN37" s="212"/>
      <c r="XEO37" s="212"/>
      <c r="XEP37" s="212"/>
      <c r="XEQ37" s="212"/>
      <c r="XER37" s="212"/>
      <c r="XES37" s="212"/>
      <c r="XET37" s="212"/>
      <c r="XEU37" s="212"/>
      <c r="XEV37" s="212"/>
    </row>
    <row r="38" spans="1:6 16329:16376" s="209" customFormat="1" ht="18" hidden="1" customHeight="1">
      <c r="A38" s="14">
        <v>2010401</v>
      </c>
      <c r="B38" s="184" t="s">
        <v>165</v>
      </c>
      <c r="C38" s="185">
        <v>535</v>
      </c>
      <c r="D38" s="185">
        <v>557</v>
      </c>
      <c r="E38" s="199"/>
      <c r="F38" s="209">
        <f t="shared" si="0"/>
        <v>7</v>
      </c>
    </row>
    <row r="39" spans="1:6 16329:16376" s="209" customFormat="1" ht="18" hidden="1" customHeight="1">
      <c r="A39" s="14">
        <v>2010402</v>
      </c>
      <c r="B39" s="184" t="s">
        <v>166</v>
      </c>
      <c r="C39" s="185">
        <v>320</v>
      </c>
      <c r="D39" s="185">
        <v>470</v>
      </c>
      <c r="E39" s="199"/>
      <c r="F39" s="209">
        <f t="shared" si="0"/>
        <v>7</v>
      </c>
    </row>
    <row r="40" spans="1:6 16329:16376" s="209" customFormat="1" ht="18" hidden="1" customHeight="1">
      <c r="A40" s="14">
        <v>2010403</v>
      </c>
      <c r="B40" s="184" t="s">
        <v>167</v>
      </c>
      <c r="C40" s="185"/>
      <c r="D40" s="185"/>
      <c r="E40" s="199"/>
      <c r="F40" s="209">
        <f t="shared" si="0"/>
        <v>7</v>
      </c>
    </row>
    <row r="41" spans="1:6 16329:16376" s="209" customFormat="1" ht="18" hidden="1" customHeight="1">
      <c r="A41" s="14">
        <v>2010404</v>
      </c>
      <c r="B41" s="184" t="s">
        <v>189</v>
      </c>
      <c r="C41" s="185"/>
      <c r="D41" s="185"/>
      <c r="E41" s="199"/>
      <c r="F41" s="209">
        <f t="shared" si="0"/>
        <v>7</v>
      </c>
    </row>
    <row r="42" spans="1:6 16329:16376" s="209" customFormat="1" ht="18" hidden="1" customHeight="1">
      <c r="A42" s="14">
        <v>2010405</v>
      </c>
      <c r="B42" s="184" t="s">
        <v>190</v>
      </c>
      <c r="C42" s="185"/>
      <c r="D42" s="185"/>
      <c r="E42" s="199"/>
      <c r="F42" s="209">
        <f t="shared" si="0"/>
        <v>7</v>
      </c>
    </row>
    <row r="43" spans="1:6 16329:16376" s="209" customFormat="1" ht="18" hidden="1" customHeight="1">
      <c r="A43" s="14">
        <v>2010406</v>
      </c>
      <c r="B43" s="184" t="s">
        <v>191</v>
      </c>
      <c r="C43" s="185"/>
      <c r="D43" s="185">
        <v>20</v>
      </c>
      <c r="E43" s="199"/>
      <c r="F43" s="209">
        <f t="shared" si="0"/>
        <v>7</v>
      </c>
    </row>
    <row r="44" spans="1:6 16329:16376" s="209" customFormat="1" ht="18" hidden="1" customHeight="1">
      <c r="A44" s="14">
        <v>2010407</v>
      </c>
      <c r="B44" s="184" t="s">
        <v>192</v>
      </c>
      <c r="C44" s="185"/>
      <c r="D44" s="185"/>
      <c r="E44" s="199"/>
      <c r="F44" s="209">
        <f t="shared" si="0"/>
        <v>7</v>
      </c>
    </row>
    <row r="45" spans="1:6 16329:16376" s="209" customFormat="1" ht="18" hidden="1" customHeight="1">
      <c r="A45" s="14">
        <v>2010408</v>
      </c>
      <c r="B45" s="184" t="s">
        <v>193</v>
      </c>
      <c r="C45" s="185">
        <v>2</v>
      </c>
      <c r="D45" s="185"/>
      <c r="E45" s="199"/>
      <c r="F45" s="209">
        <f t="shared" si="0"/>
        <v>7</v>
      </c>
    </row>
    <row r="46" spans="1:6 16329:16376" s="209" customFormat="1" ht="18" hidden="1" customHeight="1">
      <c r="A46" s="14">
        <v>2010450</v>
      </c>
      <c r="B46" s="184" t="s">
        <v>174</v>
      </c>
      <c r="C46" s="185"/>
      <c r="D46" s="185"/>
      <c r="E46" s="199"/>
      <c r="F46" s="209">
        <f t="shared" si="0"/>
        <v>7</v>
      </c>
    </row>
    <row r="47" spans="1:6 16329:16376" s="209" customFormat="1" ht="18" hidden="1" customHeight="1">
      <c r="A47" s="14">
        <v>2010499</v>
      </c>
      <c r="B47" s="184" t="s">
        <v>194</v>
      </c>
      <c r="C47" s="185">
        <v>464</v>
      </c>
      <c r="D47" s="185">
        <v>406</v>
      </c>
      <c r="E47" s="199"/>
      <c r="F47" s="209">
        <f t="shared" si="0"/>
        <v>7</v>
      </c>
    </row>
    <row r="48" spans="1:6 16329:16376" s="208" customFormat="1" ht="18" customHeight="1">
      <c r="A48" s="14">
        <v>20105</v>
      </c>
      <c r="B48" s="184" t="s">
        <v>195</v>
      </c>
      <c r="C48" s="185">
        <v>343</v>
      </c>
      <c r="D48" s="185">
        <v>339</v>
      </c>
      <c r="E48" s="199"/>
      <c r="F48" s="209">
        <f t="shared" si="0"/>
        <v>5</v>
      </c>
      <c r="XDA48" s="212"/>
      <c r="XDB48" s="212"/>
      <c r="XDC48" s="212"/>
      <c r="XDD48" s="212"/>
      <c r="XDE48" s="212"/>
      <c r="XDF48" s="212"/>
      <c r="XDG48" s="212"/>
      <c r="XDH48" s="212"/>
      <c r="XDI48" s="212"/>
      <c r="XDJ48" s="212"/>
      <c r="XDK48" s="212"/>
      <c r="XDL48" s="212"/>
      <c r="XDM48" s="212"/>
      <c r="XDN48" s="212"/>
      <c r="XDO48" s="212"/>
      <c r="XDP48" s="212"/>
      <c r="XDQ48" s="212"/>
      <c r="XDR48" s="212"/>
      <c r="XDS48" s="212"/>
      <c r="XDT48" s="212"/>
      <c r="XDU48" s="212"/>
      <c r="XDV48" s="212"/>
      <c r="XDW48" s="212"/>
      <c r="XDX48" s="212"/>
      <c r="XDY48" s="212"/>
      <c r="XDZ48" s="212"/>
      <c r="XEA48" s="212"/>
      <c r="XEB48" s="212"/>
      <c r="XEC48" s="212"/>
      <c r="XED48" s="212"/>
      <c r="XEE48" s="212"/>
      <c r="XEF48" s="212"/>
      <c r="XEG48" s="212"/>
      <c r="XEH48" s="212"/>
      <c r="XEI48" s="212"/>
      <c r="XEJ48" s="212"/>
      <c r="XEK48" s="212"/>
      <c r="XEL48" s="212"/>
      <c r="XEM48" s="212"/>
      <c r="XEN48" s="212"/>
      <c r="XEO48" s="212"/>
      <c r="XEP48" s="212"/>
      <c r="XEQ48" s="212"/>
      <c r="XER48" s="212"/>
      <c r="XES48" s="212"/>
      <c r="XET48" s="212"/>
      <c r="XEU48" s="212"/>
      <c r="XEV48" s="212"/>
    </row>
    <row r="49" spans="1:6 16329:16376" s="209" customFormat="1" ht="18" hidden="1" customHeight="1">
      <c r="A49" s="14">
        <v>2010501</v>
      </c>
      <c r="B49" s="184" t="s">
        <v>165</v>
      </c>
      <c r="C49" s="185">
        <v>98</v>
      </c>
      <c r="D49" s="185">
        <v>155</v>
      </c>
      <c r="E49" s="199"/>
      <c r="F49" s="209">
        <f t="shared" si="0"/>
        <v>7</v>
      </c>
    </row>
    <row r="50" spans="1:6 16329:16376" s="209" customFormat="1" ht="18" hidden="1" customHeight="1">
      <c r="A50" s="14">
        <v>2010502</v>
      </c>
      <c r="B50" s="184" t="s">
        <v>166</v>
      </c>
      <c r="C50" s="185">
        <v>110</v>
      </c>
      <c r="D50" s="185">
        <v>176</v>
      </c>
      <c r="E50" s="199"/>
      <c r="F50" s="209">
        <f t="shared" si="0"/>
        <v>7</v>
      </c>
    </row>
    <row r="51" spans="1:6 16329:16376" s="209" customFormat="1" ht="18" hidden="1" customHeight="1">
      <c r="A51" s="14">
        <v>2010503</v>
      </c>
      <c r="B51" s="184" t="s">
        <v>167</v>
      </c>
      <c r="C51" s="185"/>
      <c r="D51" s="185"/>
      <c r="E51" s="199"/>
      <c r="F51" s="209">
        <f t="shared" si="0"/>
        <v>7</v>
      </c>
    </row>
    <row r="52" spans="1:6 16329:16376" s="209" customFormat="1" ht="18" hidden="1" customHeight="1">
      <c r="A52" s="14">
        <v>2010504</v>
      </c>
      <c r="B52" s="184" t="s">
        <v>196</v>
      </c>
      <c r="C52" s="185"/>
      <c r="D52" s="185"/>
      <c r="E52" s="199"/>
      <c r="F52" s="209">
        <f t="shared" si="0"/>
        <v>7</v>
      </c>
    </row>
    <row r="53" spans="1:6 16329:16376" s="209" customFormat="1" ht="18" hidden="1" customHeight="1">
      <c r="A53" s="14">
        <v>2010505</v>
      </c>
      <c r="B53" s="184" t="s">
        <v>197</v>
      </c>
      <c r="C53" s="185">
        <v>68</v>
      </c>
      <c r="D53" s="185"/>
      <c r="E53" s="199"/>
      <c r="F53" s="209">
        <f t="shared" si="0"/>
        <v>7</v>
      </c>
    </row>
    <row r="54" spans="1:6 16329:16376" s="209" customFormat="1" ht="18" hidden="1" customHeight="1">
      <c r="A54" s="14">
        <v>2010506</v>
      </c>
      <c r="B54" s="184" t="s">
        <v>198</v>
      </c>
      <c r="C54" s="185"/>
      <c r="D54" s="185"/>
      <c r="E54" s="199"/>
      <c r="F54" s="209">
        <f t="shared" si="0"/>
        <v>7</v>
      </c>
    </row>
    <row r="55" spans="1:6 16329:16376" s="209" customFormat="1" ht="18" hidden="1" customHeight="1">
      <c r="A55" s="14">
        <v>2010507</v>
      </c>
      <c r="B55" s="184" t="s">
        <v>199</v>
      </c>
      <c r="C55" s="185">
        <v>33</v>
      </c>
      <c r="D55" s="185">
        <v>0</v>
      </c>
      <c r="E55" s="199"/>
      <c r="F55" s="209">
        <f t="shared" si="0"/>
        <v>7</v>
      </c>
    </row>
    <row r="56" spans="1:6 16329:16376" s="209" customFormat="1" ht="18" hidden="1" customHeight="1">
      <c r="A56" s="14">
        <v>2010508</v>
      </c>
      <c r="B56" s="184" t="s">
        <v>200</v>
      </c>
      <c r="C56" s="185">
        <v>20</v>
      </c>
      <c r="D56" s="185">
        <v>8</v>
      </c>
      <c r="E56" s="199"/>
      <c r="F56" s="209">
        <f t="shared" si="0"/>
        <v>7</v>
      </c>
    </row>
    <row r="57" spans="1:6 16329:16376" s="209" customFormat="1" ht="18" hidden="1" customHeight="1">
      <c r="A57" s="14">
        <v>2010550</v>
      </c>
      <c r="B57" s="184" t="s">
        <v>174</v>
      </c>
      <c r="C57" s="185"/>
      <c r="D57" s="185"/>
      <c r="E57" s="199"/>
      <c r="F57" s="209">
        <f t="shared" si="0"/>
        <v>7</v>
      </c>
    </row>
    <row r="58" spans="1:6 16329:16376" s="209" customFormat="1" ht="18" hidden="1" customHeight="1">
      <c r="A58" s="14">
        <v>2010599</v>
      </c>
      <c r="B58" s="184" t="s">
        <v>201</v>
      </c>
      <c r="C58" s="185">
        <v>14</v>
      </c>
      <c r="D58" s="185"/>
      <c r="E58" s="199"/>
      <c r="F58" s="209">
        <f t="shared" si="0"/>
        <v>7</v>
      </c>
    </row>
    <row r="59" spans="1:6 16329:16376" s="208" customFormat="1" ht="18" customHeight="1">
      <c r="A59" s="14">
        <v>20106</v>
      </c>
      <c r="B59" s="184" t="s">
        <v>202</v>
      </c>
      <c r="C59" s="185">
        <v>3700</v>
      </c>
      <c r="D59" s="185">
        <v>2764</v>
      </c>
      <c r="E59" s="199"/>
      <c r="F59" s="209">
        <f t="shared" si="0"/>
        <v>5</v>
      </c>
      <c r="XDA59" s="212"/>
      <c r="XDB59" s="212"/>
      <c r="XDC59" s="212"/>
      <c r="XDD59" s="212"/>
      <c r="XDE59" s="212"/>
      <c r="XDF59" s="212"/>
      <c r="XDG59" s="212"/>
      <c r="XDH59" s="212"/>
      <c r="XDI59" s="212"/>
      <c r="XDJ59" s="212"/>
      <c r="XDK59" s="212"/>
      <c r="XDL59" s="212"/>
      <c r="XDM59" s="212"/>
      <c r="XDN59" s="212"/>
      <c r="XDO59" s="212"/>
      <c r="XDP59" s="212"/>
      <c r="XDQ59" s="212"/>
      <c r="XDR59" s="212"/>
      <c r="XDS59" s="212"/>
      <c r="XDT59" s="212"/>
      <c r="XDU59" s="212"/>
      <c r="XDV59" s="212"/>
      <c r="XDW59" s="212"/>
      <c r="XDX59" s="212"/>
      <c r="XDY59" s="212"/>
      <c r="XDZ59" s="212"/>
      <c r="XEA59" s="212"/>
      <c r="XEB59" s="212"/>
      <c r="XEC59" s="212"/>
      <c r="XED59" s="212"/>
      <c r="XEE59" s="212"/>
      <c r="XEF59" s="212"/>
      <c r="XEG59" s="212"/>
      <c r="XEH59" s="212"/>
      <c r="XEI59" s="212"/>
      <c r="XEJ59" s="212"/>
      <c r="XEK59" s="212"/>
      <c r="XEL59" s="212"/>
      <c r="XEM59" s="212"/>
      <c r="XEN59" s="212"/>
      <c r="XEO59" s="212"/>
      <c r="XEP59" s="212"/>
      <c r="XEQ59" s="212"/>
      <c r="XER59" s="212"/>
      <c r="XES59" s="212"/>
      <c r="XET59" s="212"/>
      <c r="XEU59" s="212"/>
      <c r="XEV59" s="212"/>
    </row>
    <row r="60" spans="1:6 16329:16376" s="209" customFormat="1" ht="18" hidden="1" customHeight="1">
      <c r="A60" s="14">
        <v>2010601</v>
      </c>
      <c r="B60" s="184" t="s">
        <v>165</v>
      </c>
      <c r="C60" s="185">
        <v>1949</v>
      </c>
      <c r="D60" s="185">
        <v>1814</v>
      </c>
      <c r="E60" s="199"/>
      <c r="F60" s="209">
        <f t="shared" si="0"/>
        <v>7</v>
      </c>
    </row>
    <row r="61" spans="1:6 16329:16376" s="209" customFormat="1" ht="18" hidden="1" customHeight="1">
      <c r="A61" s="14">
        <v>2010602</v>
      </c>
      <c r="B61" s="184" t="s">
        <v>166</v>
      </c>
      <c r="C61" s="185">
        <v>779</v>
      </c>
      <c r="D61" s="185">
        <v>819</v>
      </c>
      <c r="E61" s="199"/>
      <c r="F61" s="209">
        <f t="shared" si="0"/>
        <v>7</v>
      </c>
    </row>
    <row r="62" spans="1:6 16329:16376" s="209" customFormat="1" ht="18" hidden="1" customHeight="1">
      <c r="A62" s="14">
        <v>2010603</v>
      </c>
      <c r="B62" s="184" t="s">
        <v>167</v>
      </c>
      <c r="C62" s="185"/>
      <c r="D62" s="185"/>
      <c r="E62" s="199"/>
      <c r="F62" s="209">
        <f t="shared" si="0"/>
        <v>7</v>
      </c>
    </row>
    <row r="63" spans="1:6 16329:16376" s="209" customFormat="1" ht="18" hidden="1" customHeight="1">
      <c r="A63" s="14">
        <v>2010604</v>
      </c>
      <c r="B63" s="184" t="s">
        <v>203</v>
      </c>
      <c r="C63" s="185">
        <v>8</v>
      </c>
      <c r="D63" s="185">
        <v>5</v>
      </c>
      <c r="E63" s="199"/>
      <c r="F63" s="209">
        <f t="shared" si="0"/>
        <v>7</v>
      </c>
    </row>
    <row r="64" spans="1:6 16329:16376" s="209" customFormat="1" ht="18" hidden="1" customHeight="1">
      <c r="A64" s="14">
        <v>2010605</v>
      </c>
      <c r="B64" s="184" t="s">
        <v>204</v>
      </c>
      <c r="C64" s="185">
        <v>12</v>
      </c>
      <c r="D64" s="185">
        <v>85</v>
      </c>
      <c r="E64" s="199"/>
      <c r="F64" s="209">
        <f t="shared" si="0"/>
        <v>7</v>
      </c>
    </row>
    <row r="65" spans="1:6 16329:16376" s="209" customFormat="1" ht="18" hidden="1" customHeight="1">
      <c r="A65" s="14">
        <v>2010606</v>
      </c>
      <c r="B65" s="184" t="s">
        <v>205</v>
      </c>
      <c r="C65" s="185">
        <v>13</v>
      </c>
      <c r="D65" s="185">
        <v>1</v>
      </c>
      <c r="E65" s="199"/>
      <c r="F65" s="209">
        <f t="shared" si="0"/>
        <v>7</v>
      </c>
    </row>
    <row r="66" spans="1:6 16329:16376" s="209" customFormat="1" ht="18" hidden="1" customHeight="1">
      <c r="A66" s="14">
        <v>2010607</v>
      </c>
      <c r="B66" s="184" t="s">
        <v>206</v>
      </c>
      <c r="C66" s="185">
        <v>100</v>
      </c>
      <c r="D66" s="185">
        <v>40</v>
      </c>
      <c r="E66" s="199"/>
      <c r="F66" s="209">
        <f t="shared" si="0"/>
        <v>7</v>
      </c>
    </row>
    <row r="67" spans="1:6 16329:16376" s="209" customFormat="1" ht="18" hidden="1" customHeight="1">
      <c r="A67" s="14">
        <v>2010608</v>
      </c>
      <c r="B67" s="184" t="s">
        <v>207</v>
      </c>
      <c r="C67" s="185">
        <v>497</v>
      </c>
      <c r="D67" s="185"/>
      <c r="E67" s="199"/>
      <c r="F67" s="209">
        <f t="shared" si="0"/>
        <v>7</v>
      </c>
    </row>
    <row r="68" spans="1:6 16329:16376" s="209" customFormat="1" ht="18" hidden="1" customHeight="1">
      <c r="A68" s="14">
        <v>2010650</v>
      </c>
      <c r="B68" s="184" t="s">
        <v>174</v>
      </c>
      <c r="C68" s="185"/>
      <c r="D68" s="185"/>
      <c r="E68" s="199"/>
      <c r="F68" s="209">
        <f t="shared" si="0"/>
        <v>7</v>
      </c>
    </row>
    <row r="69" spans="1:6 16329:16376" s="209" customFormat="1" ht="18" hidden="1" customHeight="1">
      <c r="A69" s="14">
        <v>2010699</v>
      </c>
      <c r="B69" s="184" t="s">
        <v>208</v>
      </c>
      <c r="C69" s="185">
        <v>342</v>
      </c>
      <c r="D69" s="185"/>
      <c r="E69" s="199"/>
      <c r="F69" s="209">
        <f t="shared" ref="F69:F132" si="1">LEN(A69)</f>
        <v>7</v>
      </c>
    </row>
    <row r="70" spans="1:6 16329:16376" s="208" customFormat="1" ht="18" customHeight="1">
      <c r="A70" s="14">
        <v>20107</v>
      </c>
      <c r="B70" s="184" t="s">
        <v>209</v>
      </c>
      <c r="C70" s="185">
        <v>3088</v>
      </c>
      <c r="D70" s="185">
        <v>3500</v>
      </c>
      <c r="E70" s="199"/>
      <c r="F70" s="209">
        <f t="shared" si="1"/>
        <v>5</v>
      </c>
      <c r="XDA70" s="212"/>
      <c r="XDB70" s="212"/>
      <c r="XDC70" s="212"/>
      <c r="XDD70" s="212"/>
      <c r="XDE70" s="212"/>
      <c r="XDF70" s="212"/>
      <c r="XDG70" s="212"/>
      <c r="XDH70" s="212"/>
      <c r="XDI70" s="212"/>
      <c r="XDJ70" s="212"/>
      <c r="XDK70" s="212"/>
      <c r="XDL70" s="212"/>
      <c r="XDM70" s="212"/>
      <c r="XDN70" s="212"/>
      <c r="XDO70" s="212"/>
      <c r="XDP70" s="212"/>
      <c r="XDQ70" s="212"/>
      <c r="XDR70" s="212"/>
      <c r="XDS70" s="212"/>
      <c r="XDT70" s="212"/>
      <c r="XDU70" s="212"/>
      <c r="XDV70" s="212"/>
      <c r="XDW70" s="212"/>
      <c r="XDX70" s="212"/>
      <c r="XDY70" s="212"/>
      <c r="XDZ70" s="212"/>
      <c r="XEA70" s="212"/>
      <c r="XEB70" s="212"/>
      <c r="XEC70" s="212"/>
      <c r="XED70" s="212"/>
      <c r="XEE70" s="212"/>
      <c r="XEF70" s="212"/>
      <c r="XEG70" s="212"/>
      <c r="XEH70" s="212"/>
      <c r="XEI70" s="212"/>
      <c r="XEJ70" s="212"/>
      <c r="XEK70" s="212"/>
      <c r="XEL70" s="212"/>
      <c r="XEM70" s="212"/>
      <c r="XEN70" s="212"/>
      <c r="XEO70" s="212"/>
      <c r="XEP70" s="212"/>
      <c r="XEQ70" s="212"/>
      <c r="XER70" s="212"/>
      <c r="XES70" s="212"/>
      <c r="XET70" s="212"/>
      <c r="XEU70" s="212"/>
      <c r="XEV70" s="212"/>
    </row>
    <row r="71" spans="1:6 16329:16376" s="209" customFormat="1" ht="18" hidden="1" customHeight="1">
      <c r="A71" s="14">
        <v>2010701</v>
      </c>
      <c r="B71" s="184" t="s">
        <v>165</v>
      </c>
      <c r="C71" s="185"/>
      <c r="D71" s="185"/>
      <c r="E71" s="199"/>
      <c r="F71" s="209">
        <f t="shared" si="1"/>
        <v>7</v>
      </c>
    </row>
    <row r="72" spans="1:6 16329:16376" s="209" customFormat="1" ht="18" hidden="1" customHeight="1">
      <c r="A72" s="14">
        <v>2010702</v>
      </c>
      <c r="B72" s="184" t="s">
        <v>166</v>
      </c>
      <c r="C72" s="185">
        <v>81</v>
      </c>
      <c r="D72" s="185"/>
      <c r="E72" s="199"/>
      <c r="F72" s="209">
        <f t="shared" si="1"/>
        <v>7</v>
      </c>
    </row>
    <row r="73" spans="1:6 16329:16376" s="209" customFormat="1" ht="18" hidden="1" customHeight="1">
      <c r="A73" s="14">
        <v>2010703</v>
      </c>
      <c r="B73" s="184" t="s">
        <v>167</v>
      </c>
      <c r="C73" s="185"/>
      <c r="D73" s="185"/>
      <c r="E73" s="199"/>
      <c r="F73" s="209">
        <f t="shared" si="1"/>
        <v>7</v>
      </c>
    </row>
    <row r="74" spans="1:6 16329:16376" s="209" customFormat="1" ht="18" hidden="1" customHeight="1">
      <c r="A74" s="14">
        <v>2010709</v>
      </c>
      <c r="B74" s="184" t="s">
        <v>206</v>
      </c>
      <c r="C74" s="185">
        <v>36</v>
      </c>
      <c r="D74" s="185"/>
      <c r="E74" s="199"/>
      <c r="F74" s="209">
        <f t="shared" si="1"/>
        <v>7</v>
      </c>
    </row>
    <row r="75" spans="1:6 16329:16376" s="209" customFormat="1" ht="18" hidden="1" customHeight="1">
      <c r="A75" s="14">
        <v>2010710</v>
      </c>
      <c r="B75" s="184" t="s">
        <v>210</v>
      </c>
      <c r="C75" s="185"/>
      <c r="D75" s="185"/>
      <c r="E75" s="199"/>
      <c r="F75" s="209">
        <f t="shared" si="1"/>
        <v>7</v>
      </c>
    </row>
    <row r="76" spans="1:6 16329:16376" s="209" customFormat="1" ht="18" hidden="1" customHeight="1">
      <c r="A76" s="14">
        <v>2010750</v>
      </c>
      <c r="B76" s="184" t="s">
        <v>174</v>
      </c>
      <c r="C76" s="185"/>
      <c r="D76" s="185"/>
      <c r="E76" s="199"/>
      <c r="F76" s="209">
        <f t="shared" si="1"/>
        <v>7</v>
      </c>
    </row>
    <row r="77" spans="1:6 16329:16376" s="209" customFormat="1" ht="18" hidden="1" customHeight="1">
      <c r="A77" s="14">
        <v>2010799</v>
      </c>
      <c r="B77" s="184" t="s">
        <v>211</v>
      </c>
      <c r="C77" s="185">
        <v>2971</v>
      </c>
      <c r="D77" s="185">
        <v>3500</v>
      </c>
      <c r="E77" s="199"/>
      <c r="F77" s="209">
        <f t="shared" si="1"/>
        <v>7</v>
      </c>
    </row>
    <row r="78" spans="1:6 16329:16376" s="208" customFormat="1" ht="15.95" customHeight="1">
      <c r="A78" s="14">
        <v>20108</v>
      </c>
      <c r="B78" s="184" t="s">
        <v>212</v>
      </c>
      <c r="C78" s="185">
        <v>477</v>
      </c>
      <c r="D78" s="185">
        <v>467</v>
      </c>
      <c r="E78" s="199"/>
      <c r="F78" s="209">
        <f t="shared" si="1"/>
        <v>5</v>
      </c>
      <c r="XDA78" s="212"/>
      <c r="XDB78" s="212"/>
      <c r="XDC78" s="212"/>
      <c r="XDD78" s="212"/>
      <c r="XDE78" s="212"/>
      <c r="XDF78" s="212"/>
      <c r="XDG78" s="212"/>
      <c r="XDH78" s="212"/>
      <c r="XDI78" s="212"/>
      <c r="XDJ78" s="212"/>
      <c r="XDK78" s="212"/>
      <c r="XDL78" s="212"/>
      <c r="XDM78" s="212"/>
      <c r="XDN78" s="212"/>
      <c r="XDO78" s="212"/>
      <c r="XDP78" s="212"/>
      <c r="XDQ78" s="212"/>
      <c r="XDR78" s="212"/>
      <c r="XDS78" s="212"/>
      <c r="XDT78" s="212"/>
      <c r="XDU78" s="212"/>
      <c r="XDV78" s="212"/>
      <c r="XDW78" s="212"/>
      <c r="XDX78" s="212"/>
      <c r="XDY78" s="212"/>
      <c r="XDZ78" s="212"/>
      <c r="XEA78" s="212"/>
      <c r="XEB78" s="212"/>
      <c r="XEC78" s="212"/>
      <c r="XED78" s="212"/>
      <c r="XEE78" s="212"/>
      <c r="XEF78" s="212"/>
      <c r="XEG78" s="212"/>
      <c r="XEH78" s="212"/>
      <c r="XEI78" s="212"/>
      <c r="XEJ78" s="212"/>
      <c r="XEK78" s="212"/>
      <c r="XEL78" s="212"/>
      <c r="XEM78" s="212"/>
      <c r="XEN78" s="212"/>
      <c r="XEO78" s="212"/>
      <c r="XEP78" s="212"/>
      <c r="XEQ78" s="212"/>
      <c r="XER78" s="212"/>
      <c r="XES78" s="212"/>
      <c r="XET78" s="212"/>
      <c r="XEU78" s="212"/>
      <c r="XEV78" s="212"/>
    </row>
    <row r="79" spans="1:6 16329:16376" s="209" customFormat="1" ht="18" hidden="1" customHeight="1">
      <c r="A79" s="14">
        <v>2010801</v>
      </c>
      <c r="B79" s="184" t="s">
        <v>165</v>
      </c>
      <c r="C79" s="185">
        <v>272</v>
      </c>
      <c r="D79" s="185">
        <v>258</v>
      </c>
      <c r="E79" s="199"/>
      <c r="F79" s="209">
        <f t="shared" si="1"/>
        <v>7</v>
      </c>
    </row>
    <row r="80" spans="1:6 16329:16376" s="209" customFormat="1" ht="18" hidden="1" customHeight="1">
      <c r="A80" s="14">
        <v>2010802</v>
      </c>
      <c r="B80" s="184" t="s">
        <v>166</v>
      </c>
      <c r="C80" s="185">
        <v>71</v>
      </c>
      <c r="D80" s="185">
        <v>109</v>
      </c>
      <c r="E80" s="199"/>
      <c r="F80" s="209">
        <f t="shared" si="1"/>
        <v>7</v>
      </c>
    </row>
    <row r="81" spans="1:6 16329:16376" s="209" customFormat="1" ht="18" hidden="1" customHeight="1">
      <c r="A81" s="14">
        <v>2010803</v>
      </c>
      <c r="B81" s="184" t="s">
        <v>167</v>
      </c>
      <c r="C81" s="185"/>
      <c r="D81" s="185"/>
      <c r="E81" s="199"/>
      <c r="F81" s="209">
        <f t="shared" si="1"/>
        <v>7</v>
      </c>
    </row>
    <row r="82" spans="1:6 16329:16376" s="209" customFormat="1" ht="18" hidden="1" customHeight="1">
      <c r="A82" s="14">
        <v>2010804</v>
      </c>
      <c r="B82" s="184" t="s">
        <v>213</v>
      </c>
      <c r="C82" s="185">
        <v>30</v>
      </c>
      <c r="D82" s="185">
        <v>70</v>
      </c>
      <c r="E82" s="199"/>
      <c r="F82" s="209">
        <f t="shared" si="1"/>
        <v>7</v>
      </c>
    </row>
    <row r="83" spans="1:6 16329:16376" s="209" customFormat="1" ht="18" hidden="1" customHeight="1">
      <c r="A83" s="14">
        <v>2010805</v>
      </c>
      <c r="B83" s="184" t="s">
        <v>214</v>
      </c>
      <c r="C83" s="185"/>
      <c r="D83" s="185"/>
      <c r="E83" s="199"/>
      <c r="F83" s="209">
        <f t="shared" si="1"/>
        <v>7</v>
      </c>
    </row>
    <row r="84" spans="1:6 16329:16376" s="209" customFormat="1" ht="18" hidden="1" customHeight="1">
      <c r="A84" s="14">
        <v>2010806</v>
      </c>
      <c r="B84" s="184" t="s">
        <v>206</v>
      </c>
      <c r="C84" s="185"/>
      <c r="D84" s="185"/>
      <c r="E84" s="199"/>
      <c r="F84" s="209">
        <f t="shared" si="1"/>
        <v>7</v>
      </c>
    </row>
    <row r="85" spans="1:6 16329:16376" s="209" customFormat="1" ht="18" hidden="1" customHeight="1">
      <c r="A85" s="14">
        <v>2010850</v>
      </c>
      <c r="B85" s="184" t="s">
        <v>174</v>
      </c>
      <c r="C85" s="185"/>
      <c r="D85" s="185"/>
      <c r="E85" s="199"/>
      <c r="F85" s="209">
        <f t="shared" si="1"/>
        <v>7</v>
      </c>
    </row>
    <row r="86" spans="1:6 16329:16376" s="209" customFormat="1" ht="18" hidden="1" customHeight="1">
      <c r="A86" s="14">
        <v>2010899</v>
      </c>
      <c r="B86" s="184" t="s">
        <v>215</v>
      </c>
      <c r="C86" s="185">
        <v>104</v>
      </c>
      <c r="D86" s="185">
        <v>30</v>
      </c>
      <c r="E86" s="199"/>
      <c r="F86" s="209">
        <f t="shared" si="1"/>
        <v>7</v>
      </c>
    </row>
    <row r="87" spans="1:6 16329:16376" s="208" customFormat="1" ht="18" customHeight="1">
      <c r="A87" s="14">
        <v>20109</v>
      </c>
      <c r="B87" s="184" t="s">
        <v>216</v>
      </c>
      <c r="C87" s="185"/>
      <c r="D87" s="185">
        <v>0</v>
      </c>
      <c r="E87" s="199"/>
      <c r="F87" s="209">
        <f t="shared" si="1"/>
        <v>5</v>
      </c>
      <c r="XDA87" s="212"/>
      <c r="XDB87" s="212"/>
      <c r="XDC87" s="212"/>
      <c r="XDD87" s="212"/>
      <c r="XDE87" s="212"/>
      <c r="XDF87" s="212"/>
      <c r="XDG87" s="212"/>
      <c r="XDH87" s="212"/>
      <c r="XDI87" s="212"/>
      <c r="XDJ87" s="212"/>
      <c r="XDK87" s="212"/>
      <c r="XDL87" s="212"/>
      <c r="XDM87" s="212"/>
      <c r="XDN87" s="212"/>
      <c r="XDO87" s="212"/>
      <c r="XDP87" s="212"/>
      <c r="XDQ87" s="212"/>
      <c r="XDR87" s="212"/>
      <c r="XDS87" s="212"/>
      <c r="XDT87" s="212"/>
      <c r="XDU87" s="212"/>
      <c r="XDV87" s="212"/>
      <c r="XDW87" s="212"/>
      <c r="XDX87" s="212"/>
      <c r="XDY87" s="212"/>
      <c r="XDZ87" s="212"/>
      <c r="XEA87" s="212"/>
      <c r="XEB87" s="212"/>
      <c r="XEC87" s="212"/>
      <c r="XED87" s="212"/>
      <c r="XEE87" s="212"/>
      <c r="XEF87" s="212"/>
      <c r="XEG87" s="212"/>
      <c r="XEH87" s="212"/>
      <c r="XEI87" s="212"/>
      <c r="XEJ87" s="212"/>
      <c r="XEK87" s="212"/>
      <c r="XEL87" s="212"/>
      <c r="XEM87" s="212"/>
      <c r="XEN87" s="212"/>
      <c r="XEO87" s="212"/>
      <c r="XEP87" s="212"/>
      <c r="XEQ87" s="212"/>
      <c r="XER87" s="212"/>
      <c r="XES87" s="212"/>
      <c r="XET87" s="212"/>
      <c r="XEU87" s="212"/>
      <c r="XEV87" s="212"/>
    </row>
    <row r="88" spans="1:6 16329:16376" s="209" customFormat="1" ht="18" hidden="1" customHeight="1">
      <c r="A88" s="14">
        <v>2010901</v>
      </c>
      <c r="B88" s="184" t="s">
        <v>165</v>
      </c>
      <c r="C88" s="185"/>
      <c r="D88" s="185"/>
      <c r="E88" s="199"/>
      <c r="F88" s="209">
        <f t="shared" si="1"/>
        <v>7</v>
      </c>
    </row>
    <row r="89" spans="1:6 16329:16376" s="209" customFormat="1" ht="18" hidden="1" customHeight="1">
      <c r="A89" s="14">
        <v>2010902</v>
      </c>
      <c r="B89" s="184" t="s">
        <v>166</v>
      </c>
      <c r="C89" s="185"/>
      <c r="D89" s="185"/>
      <c r="E89" s="199"/>
      <c r="F89" s="209">
        <f t="shared" si="1"/>
        <v>7</v>
      </c>
    </row>
    <row r="90" spans="1:6 16329:16376" s="209" customFormat="1" ht="18" hidden="1" customHeight="1">
      <c r="A90" s="14">
        <v>2010903</v>
      </c>
      <c r="B90" s="184" t="s">
        <v>167</v>
      </c>
      <c r="C90" s="185"/>
      <c r="D90" s="185"/>
      <c r="E90" s="199"/>
      <c r="F90" s="209">
        <f t="shared" si="1"/>
        <v>7</v>
      </c>
    </row>
    <row r="91" spans="1:6 16329:16376" s="209" customFormat="1" ht="18" hidden="1" customHeight="1">
      <c r="A91" s="14">
        <v>2010905</v>
      </c>
      <c r="B91" s="184" t="s">
        <v>217</v>
      </c>
      <c r="C91" s="185"/>
      <c r="D91" s="185"/>
      <c r="E91" s="199"/>
      <c r="F91" s="209">
        <f t="shared" si="1"/>
        <v>7</v>
      </c>
    </row>
    <row r="92" spans="1:6 16329:16376" s="209" customFormat="1" ht="18" hidden="1" customHeight="1">
      <c r="A92" s="14">
        <v>2010907</v>
      </c>
      <c r="B92" s="184" t="s">
        <v>218</v>
      </c>
      <c r="C92" s="185"/>
      <c r="D92" s="185"/>
      <c r="E92" s="199"/>
      <c r="F92" s="209">
        <f t="shared" si="1"/>
        <v>7</v>
      </c>
    </row>
    <row r="93" spans="1:6 16329:16376" s="209" customFormat="1" ht="18" hidden="1" customHeight="1">
      <c r="A93" s="14">
        <v>2010908</v>
      </c>
      <c r="B93" s="184" t="s">
        <v>206</v>
      </c>
      <c r="C93" s="185"/>
      <c r="D93" s="185"/>
      <c r="E93" s="199"/>
      <c r="F93" s="209">
        <f t="shared" si="1"/>
        <v>7</v>
      </c>
    </row>
    <row r="94" spans="1:6 16329:16376" s="209" customFormat="1" ht="18" hidden="1" customHeight="1">
      <c r="A94" s="14">
        <v>2010909</v>
      </c>
      <c r="B94" s="184" t="s">
        <v>219</v>
      </c>
      <c r="C94" s="185"/>
      <c r="D94" s="185"/>
      <c r="E94" s="199"/>
      <c r="F94" s="209">
        <f t="shared" si="1"/>
        <v>7</v>
      </c>
    </row>
    <row r="95" spans="1:6 16329:16376" s="209" customFormat="1" ht="18" hidden="1" customHeight="1">
      <c r="A95" s="14">
        <v>2010910</v>
      </c>
      <c r="B95" s="184" t="s">
        <v>220</v>
      </c>
      <c r="C95" s="185"/>
      <c r="D95" s="185"/>
      <c r="E95" s="199"/>
      <c r="F95" s="209">
        <f t="shared" si="1"/>
        <v>7</v>
      </c>
    </row>
    <row r="96" spans="1:6 16329:16376" s="209" customFormat="1" ht="18" hidden="1" customHeight="1">
      <c r="A96" s="14">
        <v>2010911</v>
      </c>
      <c r="B96" s="184" t="s">
        <v>221</v>
      </c>
      <c r="C96" s="185"/>
      <c r="D96" s="185"/>
      <c r="E96" s="199"/>
      <c r="F96" s="209">
        <f t="shared" si="1"/>
        <v>7</v>
      </c>
    </row>
    <row r="97" spans="1:6 16329:16376" s="209" customFormat="1" ht="18" hidden="1" customHeight="1">
      <c r="A97" s="14">
        <v>2010912</v>
      </c>
      <c r="B97" s="184" t="s">
        <v>222</v>
      </c>
      <c r="C97" s="185"/>
      <c r="D97" s="185"/>
      <c r="E97" s="199"/>
      <c r="F97" s="209">
        <f t="shared" si="1"/>
        <v>7</v>
      </c>
    </row>
    <row r="98" spans="1:6 16329:16376" s="209" customFormat="1" ht="18" hidden="1" customHeight="1">
      <c r="A98" s="14">
        <v>2010950</v>
      </c>
      <c r="B98" s="184" t="s">
        <v>174</v>
      </c>
      <c r="C98" s="185"/>
      <c r="D98" s="185"/>
      <c r="E98" s="199"/>
      <c r="F98" s="209">
        <f t="shared" si="1"/>
        <v>7</v>
      </c>
    </row>
    <row r="99" spans="1:6 16329:16376" s="209" customFormat="1" ht="18" hidden="1" customHeight="1">
      <c r="A99" s="14">
        <v>2010999</v>
      </c>
      <c r="B99" s="184" t="s">
        <v>223</v>
      </c>
      <c r="C99" s="185"/>
      <c r="D99" s="185"/>
      <c r="E99" s="199"/>
      <c r="F99" s="209">
        <f t="shared" si="1"/>
        <v>7</v>
      </c>
    </row>
    <row r="100" spans="1:6 16329:16376" s="208" customFormat="1" ht="18" customHeight="1">
      <c r="A100" s="14">
        <v>20111</v>
      </c>
      <c r="B100" s="184" t="s">
        <v>224</v>
      </c>
      <c r="C100" s="185">
        <v>1069</v>
      </c>
      <c r="D100" s="185">
        <v>799</v>
      </c>
      <c r="E100" s="199"/>
      <c r="F100" s="209">
        <f t="shared" si="1"/>
        <v>5</v>
      </c>
      <c r="XDA100" s="212"/>
      <c r="XDB100" s="212"/>
      <c r="XDC100" s="212"/>
      <c r="XDD100" s="212"/>
      <c r="XDE100" s="212"/>
      <c r="XDF100" s="212"/>
      <c r="XDG100" s="212"/>
      <c r="XDH100" s="212"/>
      <c r="XDI100" s="212"/>
      <c r="XDJ100" s="212"/>
      <c r="XDK100" s="212"/>
      <c r="XDL100" s="212"/>
      <c r="XDM100" s="212"/>
      <c r="XDN100" s="212"/>
      <c r="XDO100" s="212"/>
      <c r="XDP100" s="212"/>
      <c r="XDQ100" s="212"/>
      <c r="XDR100" s="212"/>
      <c r="XDS100" s="212"/>
      <c r="XDT100" s="212"/>
      <c r="XDU100" s="212"/>
      <c r="XDV100" s="212"/>
      <c r="XDW100" s="212"/>
      <c r="XDX100" s="212"/>
      <c r="XDY100" s="212"/>
      <c r="XDZ100" s="212"/>
      <c r="XEA100" s="212"/>
      <c r="XEB100" s="212"/>
      <c r="XEC100" s="212"/>
      <c r="XED100" s="212"/>
      <c r="XEE100" s="212"/>
      <c r="XEF100" s="212"/>
      <c r="XEG100" s="212"/>
      <c r="XEH100" s="212"/>
      <c r="XEI100" s="212"/>
      <c r="XEJ100" s="212"/>
      <c r="XEK100" s="212"/>
      <c r="XEL100" s="212"/>
      <c r="XEM100" s="212"/>
      <c r="XEN100" s="212"/>
      <c r="XEO100" s="212"/>
      <c r="XEP100" s="212"/>
      <c r="XEQ100" s="212"/>
      <c r="XER100" s="212"/>
      <c r="XES100" s="212"/>
      <c r="XET100" s="212"/>
      <c r="XEU100" s="212"/>
      <c r="XEV100" s="212"/>
    </row>
    <row r="101" spans="1:6 16329:16376" s="209" customFormat="1" ht="18" hidden="1" customHeight="1">
      <c r="A101" s="14">
        <v>2011101</v>
      </c>
      <c r="B101" s="184" t="s">
        <v>165</v>
      </c>
      <c r="C101" s="185">
        <v>799</v>
      </c>
      <c r="D101" s="185">
        <v>605</v>
      </c>
      <c r="E101" s="199"/>
      <c r="F101" s="209">
        <f t="shared" si="1"/>
        <v>7</v>
      </c>
    </row>
    <row r="102" spans="1:6 16329:16376" s="209" customFormat="1" ht="18" hidden="1" customHeight="1">
      <c r="A102" s="14">
        <v>2011102</v>
      </c>
      <c r="B102" s="184" t="s">
        <v>166</v>
      </c>
      <c r="C102" s="185">
        <v>262</v>
      </c>
      <c r="D102" s="185">
        <v>182</v>
      </c>
      <c r="E102" s="199"/>
      <c r="F102" s="209">
        <f t="shared" si="1"/>
        <v>7</v>
      </c>
    </row>
    <row r="103" spans="1:6 16329:16376" s="209" customFormat="1" ht="18" hidden="1" customHeight="1">
      <c r="A103" s="14">
        <v>2011103</v>
      </c>
      <c r="B103" s="184" t="s">
        <v>167</v>
      </c>
      <c r="C103" s="185"/>
      <c r="D103" s="185"/>
      <c r="E103" s="199"/>
      <c r="F103" s="209">
        <f t="shared" si="1"/>
        <v>7</v>
      </c>
    </row>
    <row r="104" spans="1:6 16329:16376" s="209" customFormat="1" ht="18" hidden="1" customHeight="1">
      <c r="A104" s="14">
        <v>2011104</v>
      </c>
      <c r="B104" s="184" t="s">
        <v>225</v>
      </c>
      <c r="C104" s="185"/>
      <c r="D104" s="185"/>
      <c r="E104" s="199"/>
      <c r="F104" s="209">
        <f t="shared" si="1"/>
        <v>7</v>
      </c>
    </row>
    <row r="105" spans="1:6 16329:16376" s="209" customFormat="1" ht="18" hidden="1" customHeight="1">
      <c r="A105" s="14">
        <v>2011105</v>
      </c>
      <c r="B105" s="184" t="s">
        <v>226</v>
      </c>
      <c r="C105" s="185"/>
      <c r="D105" s="185"/>
      <c r="E105" s="199"/>
      <c r="F105" s="209">
        <f t="shared" si="1"/>
        <v>7</v>
      </c>
    </row>
    <row r="106" spans="1:6 16329:16376" s="209" customFormat="1" ht="18" hidden="1" customHeight="1">
      <c r="A106" s="14">
        <v>2011106</v>
      </c>
      <c r="B106" s="184" t="s">
        <v>227</v>
      </c>
      <c r="C106" s="185">
        <v>1</v>
      </c>
      <c r="D106" s="185"/>
      <c r="E106" s="199"/>
      <c r="F106" s="209">
        <f t="shared" si="1"/>
        <v>7</v>
      </c>
    </row>
    <row r="107" spans="1:6 16329:16376" s="209" customFormat="1" ht="18" hidden="1" customHeight="1">
      <c r="A107" s="14">
        <v>2011150</v>
      </c>
      <c r="B107" s="184" t="s">
        <v>174</v>
      </c>
      <c r="C107" s="185"/>
      <c r="D107" s="185"/>
      <c r="E107" s="199"/>
      <c r="F107" s="209">
        <f t="shared" si="1"/>
        <v>7</v>
      </c>
    </row>
    <row r="108" spans="1:6 16329:16376" s="209" customFormat="1" ht="18" hidden="1" customHeight="1">
      <c r="A108" s="14">
        <v>2011199</v>
      </c>
      <c r="B108" s="184" t="s">
        <v>228</v>
      </c>
      <c r="C108" s="185">
        <v>7</v>
      </c>
      <c r="D108" s="185">
        <v>12</v>
      </c>
      <c r="E108" s="199"/>
      <c r="F108" s="209">
        <f t="shared" si="1"/>
        <v>7</v>
      </c>
    </row>
    <row r="109" spans="1:6 16329:16376" s="208" customFormat="1" ht="18" customHeight="1">
      <c r="A109" s="14">
        <v>20113</v>
      </c>
      <c r="B109" s="184" t="s">
        <v>229</v>
      </c>
      <c r="C109" s="185">
        <v>1582</v>
      </c>
      <c r="D109" s="185">
        <v>1266</v>
      </c>
      <c r="E109" s="199"/>
      <c r="F109" s="209">
        <f t="shared" si="1"/>
        <v>5</v>
      </c>
      <c r="XDA109" s="212"/>
      <c r="XDB109" s="212"/>
      <c r="XDC109" s="212"/>
      <c r="XDD109" s="212"/>
      <c r="XDE109" s="212"/>
      <c r="XDF109" s="212"/>
      <c r="XDG109" s="212"/>
      <c r="XDH109" s="212"/>
      <c r="XDI109" s="212"/>
      <c r="XDJ109" s="212"/>
      <c r="XDK109" s="212"/>
      <c r="XDL109" s="212"/>
      <c r="XDM109" s="212"/>
      <c r="XDN109" s="212"/>
      <c r="XDO109" s="212"/>
      <c r="XDP109" s="212"/>
      <c r="XDQ109" s="212"/>
      <c r="XDR109" s="212"/>
      <c r="XDS109" s="212"/>
      <c r="XDT109" s="212"/>
      <c r="XDU109" s="212"/>
      <c r="XDV109" s="212"/>
      <c r="XDW109" s="212"/>
      <c r="XDX109" s="212"/>
      <c r="XDY109" s="212"/>
      <c r="XDZ109" s="212"/>
      <c r="XEA109" s="212"/>
      <c r="XEB109" s="212"/>
      <c r="XEC109" s="212"/>
      <c r="XED109" s="212"/>
      <c r="XEE109" s="212"/>
      <c r="XEF109" s="212"/>
      <c r="XEG109" s="212"/>
      <c r="XEH109" s="212"/>
      <c r="XEI109" s="212"/>
      <c r="XEJ109" s="212"/>
      <c r="XEK109" s="212"/>
      <c r="XEL109" s="212"/>
      <c r="XEM109" s="212"/>
      <c r="XEN109" s="212"/>
      <c r="XEO109" s="212"/>
      <c r="XEP109" s="212"/>
      <c r="XEQ109" s="212"/>
      <c r="XER109" s="212"/>
      <c r="XES109" s="212"/>
      <c r="XET109" s="212"/>
      <c r="XEU109" s="212"/>
      <c r="XEV109" s="212"/>
    </row>
    <row r="110" spans="1:6 16329:16376" s="209" customFormat="1" ht="18" hidden="1" customHeight="1">
      <c r="A110" s="14">
        <v>2011301</v>
      </c>
      <c r="B110" s="184" t="s">
        <v>165</v>
      </c>
      <c r="C110" s="185">
        <v>533</v>
      </c>
      <c r="D110" s="185">
        <v>263</v>
      </c>
      <c r="E110" s="199"/>
      <c r="F110" s="209">
        <f t="shared" si="1"/>
        <v>7</v>
      </c>
    </row>
    <row r="111" spans="1:6 16329:16376" s="209" customFormat="1" ht="18" hidden="1" customHeight="1">
      <c r="A111" s="14">
        <v>2011302</v>
      </c>
      <c r="B111" s="184" t="s">
        <v>166</v>
      </c>
      <c r="C111" s="185">
        <v>53</v>
      </c>
      <c r="D111" s="185">
        <v>303</v>
      </c>
      <c r="E111" s="199"/>
      <c r="F111" s="209">
        <f t="shared" si="1"/>
        <v>7</v>
      </c>
    </row>
    <row r="112" spans="1:6 16329:16376" s="209" customFormat="1" ht="18" hidden="1" customHeight="1">
      <c r="A112" s="14">
        <v>2011303</v>
      </c>
      <c r="B112" s="184" t="s">
        <v>167</v>
      </c>
      <c r="C112" s="185"/>
      <c r="D112" s="185"/>
      <c r="E112" s="199"/>
      <c r="F112" s="209">
        <f t="shared" si="1"/>
        <v>7</v>
      </c>
    </row>
    <row r="113" spans="1:6 16329:16376" s="209" customFormat="1" ht="18" hidden="1" customHeight="1">
      <c r="A113" s="14">
        <v>2011304</v>
      </c>
      <c r="B113" s="184" t="s">
        <v>230</v>
      </c>
      <c r="C113" s="185"/>
      <c r="D113" s="185"/>
      <c r="E113" s="199"/>
      <c r="F113" s="209">
        <f t="shared" si="1"/>
        <v>7</v>
      </c>
    </row>
    <row r="114" spans="1:6 16329:16376" s="209" customFormat="1" ht="18" hidden="1" customHeight="1">
      <c r="A114" s="14">
        <v>2011305</v>
      </c>
      <c r="B114" s="184" t="s">
        <v>231</v>
      </c>
      <c r="C114" s="185"/>
      <c r="D114" s="185"/>
      <c r="E114" s="199"/>
      <c r="F114" s="209">
        <f t="shared" si="1"/>
        <v>7</v>
      </c>
    </row>
    <row r="115" spans="1:6 16329:16376" s="209" customFormat="1" ht="18" hidden="1" customHeight="1">
      <c r="A115" s="14">
        <v>2011306</v>
      </c>
      <c r="B115" s="184" t="s">
        <v>232</v>
      </c>
      <c r="C115" s="185"/>
      <c r="D115" s="185"/>
      <c r="E115" s="199"/>
      <c r="F115" s="209">
        <f t="shared" si="1"/>
        <v>7</v>
      </c>
    </row>
    <row r="116" spans="1:6 16329:16376" s="209" customFormat="1" ht="18" hidden="1" customHeight="1">
      <c r="A116" s="14">
        <v>2011307</v>
      </c>
      <c r="B116" s="184" t="s">
        <v>233</v>
      </c>
      <c r="C116" s="185"/>
      <c r="D116" s="185"/>
      <c r="E116" s="199"/>
      <c r="F116" s="209">
        <f t="shared" si="1"/>
        <v>7</v>
      </c>
    </row>
    <row r="117" spans="1:6 16329:16376" s="209" customFormat="1" ht="18" hidden="1" customHeight="1">
      <c r="A117" s="14">
        <v>2011308</v>
      </c>
      <c r="B117" s="184" t="s">
        <v>234</v>
      </c>
      <c r="C117" s="185">
        <v>497</v>
      </c>
      <c r="D117" s="185">
        <v>700</v>
      </c>
      <c r="E117" s="199"/>
      <c r="F117" s="209">
        <f t="shared" si="1"/>
        <v>7</v>
      </c>
    </row>
    <row r="118" spans="1:6 16329:16376" s="209" customFormat="1" ht="18" hidden="1" customHeight="1">
      <c r="A118" s="14">
        <v>2011350</v>
      </c>
      <c r="B118" s="184" t="s">
        <v>174</v>
      </c>
      <c r="C118" s="185">
        <v>158</v>
      </c>
      <c r="D118" s="185"/>
      <c r="E118" s="199"/>
      <c r="F118" s="209">
        <f t="shared" si="1"/>
        <v>7</v>
      </c>
    </row>
    <row r="119" spans="1:6 16329:16376" s="209" customFormat="1" ht="18" hidden="1" customHeight="1">
      <c r="A119" s="14">
        <v>2011399</v>
      </c>
      <c r="B119" s="184" t="s">
        <v>235</v>
      </c>
      <c r="C119" s="185">
        <v>341</v>
      </c>
      <c r="D119" s="185"/>
      <c r="E119" s="199"/>
      <c r="F119" s="209">
        <f t="shared" si="1"/>
        <v>7</v>
      </c>
    </row>
    <row r="120" spans="1:6 16329:16376" s="208" customFormat="1" ht="18" customHeight="1">
      <c r="A120" s="14">
        <v>20114</v>
      </c>
      <c r="B120" s="184" t="s">
        <v>236</v>
      </c>
      <c r="C120" s="185">
        <v>1</v>
      </c>
      <c r="D120" s="185">
        <v>0</v>
      </c>
      <c r="E120" s="199"/>
      <c r="F120" s="209">
        <f t="shared" si="1"/>
        <v>5</v>
      </c>
      <c r="XDA120" s="212"/>
      <c r="XDB120" s="212"/>
      <c r="XDC120" s="212"/>
      <c r="XDD120" s="212"/>
      <c r="XDE120" s="212"/>
      <c r="XDF120" s="212"/>
      <c r="XDG120" s="212"/>
      <c r="XDH120" s="212"/>
      <c r="XDI120" s="212"/>
      <c r="XDJ120" s="212"/>
      <c r="XDK120" s="212"/>
      <c r="XDL120" s="212"/>
      <c r="XDM120" s="212"/>
      <c r="XDN120" s="212"/>
      <c r="XDO120" s="212"/>
      <c r="XDP120" s="212"/>
      <c r="XDQ120" s="212"/>
      <c r="XDR120" s="212"/>
      <c r="XDS120" s="212"/>
      <c r="XDT120" s="212"/>
      <c r="XDU120" s="212"/>
      <c r="XDV120" s="212"/>
      <c r="XDW120" s="212"/>
      <c r="XDX120" s="212"/>
      <c r="XDY120" s="212"/>
      <c r="XDZ120" s="212"/>
      <c r="XEA120" s="212"/>
      <c r="XEB120" s="212"/>
      <c r="XEC120" s="212"/>
      <c r="XED120" s="212"/>
      <c r="XEE120" s="212"/>
      <c r="XEF120" s="212"/>
      <c r="XEG120" s="212"/>
      <c r="XEH120" s="212"/>
      <c r="XEI120" s="212"/>
      <c r="XEJ120" s="212"/>
      <c r="XEK120" s="212"/>
      <c r="XEL120" s="212"/>
      <c r="XEM120" s="212"/>
      <c r="XEN120" s="212"/>
      <c r="XEO120" s="212"/>
      <c r="XEP120" s="212"/>
      <c r="XEQ120" s="212"/>
      <c r="XER120" s="212"/>
      <c r="XES120" s="212"/>
      <c r="XET120" s="212"/>
      <c r="XEU120" s="212"/>
      <c r="XEV120" s="212"/>
    </row>
    <row r="121" spans="1:6 16329:16376" s="209" customFormat="1" ht="18" hidden="1" customHeight="1">
      <c r="A121" s="14">
        <v>2011401</v>
      </c>
      <c r="B121" s="184" t="s">
        <v>165</v>
      </c>
      <c r="C121" s="185"/>
      <c r="D121" s="185"/>
      <c r="E121" s="199"/>
      <c r="F121" s="209">
        <f t="shared" si="1"/>
        <v>7</v>
      </c>
    </row>
    <row r="122" spans="1:6 16329:16376" s="209" customFormat="1" ht="18" hidden="1" customHeight="1">
      <c r="A122" s="14">
        <v>2011402</v>
      </c>
      <c r="B122" s="184" t="s">
        <v>166</v>
      </c>
      <c r="C122" s="185"/>
      <c r="D122" s="185"/>
      <c r="E122" s="199"/>
      <c r="F122" s="209">
        <f t="shared" si="1"/>
        <v>7</v>
      </c>
    </row>
    <row r="123" spans="1:6 16329:16376" s="209" customFormat="1" ht="18" hidden="1" customHeight="1">
      <c r="A123" s="14">
        <v>2011403</v>
      </c>
      <c r="B123" s="184" t="s">
        <v>167</v>
      </c>
      <c r="C123" s="185"/>
      <c r="D123" s="185"/>
      <c r="E123" s="199"/>
      <c r="F123" s="209">
        <f t="shared" si="1"/>
        <v>7</v>
      </c>
    </row>
    <row r="124" spans="1:6 16329:16376" s="209" customFormat="1" ht="18" hidden="1" customHeight="1">
      <c r="A124" s="14">
        <v>2011404</v>
      </c>
      <c r="B124" s="184" t="s">
        <v>237</v>
      </c>
      <c r="C124" s="185"/>
      <c r="D124" s="185"/>
      <c r="E124" s="199"/>
      <c r="F124" s="209">
        <f t="shared" si="1"/>
        <v>7</v>
      </c>
    </row>
    <row r="125" spans="1:6 16329:16376" s="209" customFormat="1" ht="18" hidden="1" customHeight="1">
      <c r="A125" s="14">
        <v>2011405</v>
      </c>
      <c r="B125" s="184" t="s">
        <v>238</v>
      </c>
      <c r="C125" s="185"/>
      <c r="D125" s="185"/>
      <c r="E125" s="199"/>
      <c r="F125" s="209">
        <f t="shared" si="1"/>
        <v>7</v>
      </c>
    </row>
    <row r="126" spans="1:6 16329:16376" s="209" customFormat="1" ht="18" hidden="1" customHeight="1">
      <c r="A126" s="14">
        <v>2011408</v>
      </c>
      <c r="B126" s="184" t="s">
        <v>239</v>
      </c>
      <c r="C126" s="185"/>
      <c r="D126" s="185"/>
      <c r="E126" s="199"/>
      <c r="F126" s="209">
        <f t="shared" si="1"/>
        <v>7</v>
      </c>
    </row>
    <row r="127" spans="1:6 16329:16376" s="209" customFormat="1" ht="18" hidden="1" customHeight="1">
      <c r="A127" s="14">
        <v>2011409</v>
      </c>
      <c r="B127" s="184" t="s">
        <v>240</v>
      </c>
      <c r="C127" s="185">
        <v>1</v>
      </c>
      <c r="D127" s="185"/>
      <c r="E127" s="199"/>
      <c r="F127" s="209">
        <f t="shared" si="1"/>
        <v>7</v>
      </c>
    </row>
    <row r="128" spans="1:6 16329:16376" s="209" customFormat="1" ht="18" hidden="1" customHeight="1">
      <c r="A128" s="14">
        <v>2011410</v>
      </c>
      <c r="B128" s="184" t="s">
        <v>241</v>
      </c>
      <c r="C128" s="185"/>
      <c r="D128" s="185"/>
      <c r="E128" s="199"/>
      <c r="F128" s="209">
        <f t="shared" si="1"/>
        <v>7</v>
      </c>
    </row>
    <row r="129" spans="1:6 16329:16376" s="209" customFormat="1" ht="18" hidden="1" customHeight="1">
      <c r="A129" s="14">
        <v>2011411</v>
      </c>
      <c r="B129" s="184" t="s">
        <v>242</v>
      </c>
      <c r="C129" s="185"/>
      <c r="D129" s="185"/>
      <c r="E129" s="199"/>
      <c r="F129" s="209">
        <f t="shared" si="1"/>
        <v>7</v>
      </c>
    </row>
    <row r="130" spans="1:6 16329:16376" s="209" customFormat="1" ht="18" hidden="1" customHeight="1">
      <c r="A130" s="14">
        <v>2011450</v>
      </c>
      <c r="B130" s="184" t="s">
        <v>174</v>
      </c>
      <c r="C130" s="185"/>
      <c r="D130" s="185"/>
      <c r="E130" s="199"/>
      <c r="F130" s="209">
        <f t="shared" si="1"/>
        <v>7</v>
      </c>
    </row>
    <row r="131" spans="1:6 16329:16376" s="209" customFormat="1" ht="18" hidden="1" customHeight="1">
      <c r="A131" s="14">
        <v>2011499</v>
      </c>
      <c r="B131" s="184" t="s">
        <v>243</v>
      </c>
      <c r="C131" s="185"/>
      <c r="D131" s="185"/>
      <c r="E131" s="199"/>
      <c r="F131" s="209">
        <f t="shared" si="1"/>
        <v>7</v>
      </c>
    </row>
    <row r="132" spans="1:6 16329:16376" s="208" customFormat="1" ht="18" customHeight="1">
      <c r="A132" s="14">
        <v>20123</v>
      </c>
      <c r="B132" s="184" t="s">
        <v>244</v>
      </c>
      <c r="C132" s="185">
        <v>20</v>
      </c>
      <c r="D132" s="185">
        <v>0</v>
      </c>
      <c r="E132" s="199"/>
      <c r="F132" s="209">
        <f t="shared" si="1"/>
        <v>5</v>
      </c>
      <c r="XDA132" s="212"/>
      <c r="XDB132" s="212"/>
      <c r="XDC132" s="212"/>
      <c r="XDD132" s="212"/>
      <c r="XDE132" s="212"/>
      <c r="XDF132" s="212"/>
      <c r="XDG132" s="212"/>
      <c r="XDH132" s="212"/>
      <c r="XDI132" s="212"/>
      <c r="XDJ132" s="212"/>
      <c r="XDK132" s="212"/>
      <c r="XDL132" s="212"/>
      <c r="XDM132" s="212"/>
      <c r="XDN132" s="212"/>
      <c r="XDO132" s="212"/>
      <c r="XDP132" s="212"/>
      <c r="XDQ132" s="212"/>
      <c r="XDR132" s="212"/>
      <c r="XDS132" s="212"/>
      <c r="XDT132" s="212"/>
      <c r="XDU132" s="212"/>
      <c r="XDV132" s="212"/>
      <c r="XDW132" s="212"/>
      <c r="XDX132" s="212"/>
      <c r="XDY132" s="212"/>
      <c r="XDZ132" s="212"/>
      <c r="XEA132" s="212"/>
      <c r="XEB132" s="212"/>
      <c r="XEC132" s="212"/>
      <c r="XED132" s="212"/>
      <c r="XEE132" s="212"/>
      <c r="XEF132" s="212"/>
      <c r="XEG132" s="212"/>
      <c r="XEH132" s="212"/>
      <c r="XEI132" s="212"/>
      <c r="XEJ132" s="212"/>
      <c r="XEK132" s="212"/>
      <c r="XEL132" s="212"/>
      <c r="XEM132" s="212"/>
      <c r="XEN132" s="212"/>
      <c r="XEO132" s="212"/>
      <c r="XEP132" s="212"/>
      <c r="XEQ132" s="212"/>
      <c r="XER132" s="212"/>
      <c r="XES132" s="212"/>
      <c r="XET132" s="212"/>
      <c r="XEU132" s="212"/>
      <c r="XEV132" s="212"/>
    </row>
    <row r="133" spans="1:6 16329:16376" s="209" customFormat="1" ht="18" hidden="1" customHeight="1">
      <c r="A133" s="14">
        <v>2012301</v>
      </c>
      <c r="B133" s="184" t="s">
        <v>165</v>
      </c>
      <c r="C133" s="185"/>
      <c r="D133" s="185"/>
      <c r="E133" s="199"/>
      <c r="F133" s="209">
        <f t="shared" ref="F133:F196" si="2">LEN(A133)</f>
        <v>7</v>
      </c>
    </row>
    <row r="134" spans="1:6 16329:16376" s="209" customFormat="1" ht="18" hidden="1" customHeight="1">
      <c r="A134" s="14">
        <v>2012302</v>
      </c>
      <c r="B134" s="184" t="s">
        <v>166</v>
      </c>
      <c r="C134" s="185"/>
      <c r="D134" s="185"/>
      <c r="E134" s="199"/>
      <c r="F134" s="209">
        <f t="shared" si="2"/>
        <v>7</v>
      </c>
    </row>
    <row r="135" spans="1:6 16329:16376" s="209" customFormat="1" ht="18" hidden="1" customHeight="1">
      <c r="A135" s="14">
        <v>2012303</v>
      </c>
      <c r="B135" s="184" t="s">
        <v>167</v>
      </c>
      <c r="C135" s="185"/>
      <c r="D135" s="185"/>
      <c r="E135" s="199"/>
      <c r="F135" s="209">
        <f t="shared" si="2"/>
        <v>7</v>
      </c>
    </row>
    <row r="136" spans="1:6 16329:16376" s="209" customFormat="1" ht="18" hidden="1" customHeight="1">
      <c r="A136" s="14">
        <v>2012304</v>
      </c>
      <c r="B136" s="184" t="s">
        <v>245</v>
      </c>
      <c r="C136" s="185">
        <v>20</v>
      </c>
      <c r="D136" s="185"/>
      <c r="E136" s="199"/>
      <c r="F136" s="209">
        <f t="shared" si="2"/>
        <v>7</v>
      </c>
    </row>
    <row r="137" spans="1:6 16329:16376" s="209" customFormat="1" ht="18" hidden="1" customHeight="1">
      <c r="A137" s="14">
        <v>2012350</v>
      </c>
      <c r="B137" s="184" t="s">
        <v>174</v>
      </c>
      <c r="C137" s="185"/>
      <c r="D137" s="185"/>
      <c r="E137" s="199"/>
      <c r="F137" s="209">
        <f t="shared" si="2"/>
        <v>7</v>
      </c>
    </row>
    <row r="138" spans="1:6 16329:16376" s="209" customFormat="1" ht="18" hidden="1" customHeight="1">
      <c r="A138" s="14">
        <v>2012399</v>
      </c>
      <c r="B138" s="184" t="s">
        <v>246</v>
      </c>
      <c r="C138" s="185"/>
      <c r="D138" s="185"/>
      <c r="E138" s="199"/>
      <c r="F138" s="209">
        <f t="shared" si="2"/>
        <v>7</v>
      </c>
    </row>
    <row r="139" spans="1:6 16329:16376" s="208" customFormat="1" ht="18" customHeight="1">
      <c r="A139" s="14">
        <v>20125</v>
      </c>
      <c r="B139" s="184" t="s">
        <v>247</v>
      </c>
      <c r="C139" s="185"/>
      <c r="D139" s="185">
        <v>0</v>
      </c>
      <c r="E139" s="199"/>
      <c r="F139" s="209">
        <f t="shared" si="2"/>
        <v>5</v>
      </c>
      <c r="XDA139" s="212"/>
      <c r="XDB139" s="212"/>
      <c r="XDC139" s="212"/>
      <c r="XDD139" s="212"/>
      <c r="XDE139" s="212"/>
      <c r="XDF139" s="212"/>
      <c r="XDG139" s="212"/>
      <c r="XDH139" s="212"/>
      <c r="XDI139" s="212"/>
      <c r="XDJ139" s="212"/>
      <c r="XDK139" s="212"/>
      <c r="XDL139" s="212"/>
      <c r="XDM139" s="212"/>
      <c r="XDN139" s="212"/>
      <c r="XDO139" s="212"/>
      <c r="XDP139" s="212"/>
      <c r="XDQ139" s="212"/>
      <c r="XDR139" s="212"/>
      <c r="XDS139" s="212"/>
      <c r="XDT139" s="212"/>
      <c r="XDU139" s="212"/>
      <c r="XDV139" s="212"/>
      <c r="XDW139" s="212"/>
      <c r="XDX139" s="212"/>
      <c r="XDY139" s="212"/>
      <c r="XDZ139" s="212"/>
      <c r="XEA139" s="212"/>
      <c r="XEB139" s="212"/>
      <c r="XEC139" s="212"/>
      <c r="XED139" s="212"/>
      <c r="XEE139" s="212"/>
      <c r="XEF139" s="212"/>
      <c r="XEG139" s="212"/>
      <c r="XEH139" s="212"/>
      <c r="XEI139" s="212"/>
      <c r="XEJ139" s="212"/>
      <c r="XEK139" s="212"/>
      <c r="XEL139" s="212"/>
      <c r="XEM139" s="212"/>
      <c r="XEN139" s="212"/>
      <c r="XEO139" s="212"/>
      <c r="XEP139" s="212"/>
      <c r="XEQ139" s="212"/>
      <c r="XER139" s="212"/>
      <c r="XES139" s="212"/>
      <c r="XET139" s="212"/>
      <c r="XEU139" s="212"/>
      <c r="XEV139" s="212"/>
    </row>
    <row r="140" spans="1:6 16329:16376" s="209" customFormat="1" ht="18" hidden="1" customHeight="1">
      <c r="A140" s="14">
        <v>2012501</v>
      </c>
      <c r="B140" s="184" t="s">
        <v>165</v>
      </c>
      <c r="C140" s="185"/>
      <c r="D140" s="185"/>
      <c r="E140" s="199"/>
      <c r="F140" s="209">
        <f t="shared" si="2"/>
        <v>7</v>
      </c>
    </row>
    <row r="141" spans="1:6 16329:16376" s="209" customFormat="1" ht="18" hidden="1" customHeight="1">
      <c r="A141" s="14">
        <v>2012502</v>
      </c>
      <c r="B141" s="184" t="s">
        <v>166</v>
      </c>
      <c r="C141" s="185"/>
      <c r="D141" s="185"/>
      <c r="E141" s="199"/>
      <c r="F141" s="209">
        <f t="shared" si="2"/>
        <v>7</v>
      </c>
    </row>
    <row r="142" spans="1:6 16329:16376" s="209" customFormat="1" ht="18" hidden="1" customHeight="1">
      <c r="A142" s="14">
        <v>2012503</v>
      </c>
      <c r="B142" s="184" t="s">
        <v>167</v>
      </c>
      <c r="C142" s="185"/>
      <c r="D142" s="185"/>
      <c r="E142" s="199"/>
      <c r="F142" s="209">
        <f t="shared" si="2"/>
        <v>7</v>
      </c>
    </row>
    <row r="143" spans="1:6 16329:16376" s="209" customFormat="1" ht="18" hidden="1" customHeight="1">
      <c r="A143" s="14">
        <v>2012504</v>
      </c>
      <c r="B143" s="184" t="s">
        <v>248</v>
      </c>
      <c r="C143" s="185"/>
      <c r="D143" s="185"/>
      <c r="E143" s="199"/>
      <c r="F143" s="209">
        <f t="shared" si="2"/>
        <v>7</v>
      </c>
    </row>
    <row r="144" spans="1:6 16329:16376" s="209" customFormat="1" ht="18" hidden="1" customHeight="1">
      <c r="A144" s="14">
        <v>2012505</v>
      </c>
      <c r="B144" s="184" t="s">
        <v>249</v>
      </c>
      <c r="C144" s="185"/>
      <c r="D144" s="185"/>
      <c r="E144" s="199"/>
      <c r="F144" s="209">
        <f t="shared" si="2"/>
        <v>7</v>
      </c>
    </row>
    <row r="145" spans="1:6 16329:16376" s="209" customFormat="1" ht="18" hidden="1" customHeight="1">
      <c r="A145" s="14">
        <v>2012550</v>
      </c>
      <c r="B145" s="184" t="s">
        <v>174</v>
      </c>
      <c r="C145" s="185"/>
      <c r="D145" s="185"/>
      <c r="E145" s="199"/>
      <c r="F145" s="209">
        <f t="shared" si="2"/>
        <v>7</v>
      </c>
    </row>
    <row r="146" spans="1:6 16329:16376" s="209" customFormat="1" ht="18" hidden="1" customHeight="1">
      <c r="A146" s="14">
        <v>2012599</v>
      </c>
      <c r="B146" s="184" t="s">
        <v>250</v>
      </c>
      <c r="C146" s="185"/>
      <c r="D146" s="185"/>
      <c r="E146" s="199"/>
      <c r="F146" s="209">
        <f t="shared" si="2"/>
        <v>7</v>
      </c>
    </row>
    <row r="147" spans="1:6 16329:16376" s="208" customFormat="1" ht="18" customHeight="1">
      <c r="A147" s="14">
        <v>20126</v>
      </c>
      <c r="B147" s="184" t="s">
        <v>251</v>
      </c>
      <c r="C147" s="185">
        <v>311</v>
      </c>
      <c r="D147" s="185">
        <v>212</v>
      </c>
      <c r="E147" s="199"/>
      <c r="F147" s="209">
        <f t="shared" si="2"/>
        <v>5</v>
      </c>
      <c r="XDA147" s="212"/>
      <c r="XDB147" s="212"/>
      <c r="XDC147" s="212"/>
      <c r="XDD147" s="212"/>
      <c r="XDE147" s="212"/>
      <c r="XDF147" s="212"/>
      <c r="XDG147" s="212"/>
      <c r="XDH147" s="212"/>
      <c r="XDI147" s="212"/>
      <c r="XDJ147" s="212"/>
      <c r="XDK147" s="212"/>
      <c r="XDL147" s="212"/>
      <c r="XDM147" s="212"/>
      <c r="XDN147" s="212"/>
      <c r="XDO147" s="212"/>
      <c r="XDP147" s="212"/>
      <c r="XDQ147" s="212"/>
      <c r="XDR147" s="212"/>
      <c r="XDS147" s="212"/>
      <c r="XDT147" s="212"/>
      <c r="XDU147" s="212"/>
      <c r="XDV147" s="212"/>
      <c r="XDW147" s="212"/>
      <c r="XDX147" s="212"/>
      <c r="XDY147" s="212"/>
      <c r="XDZ147" s="212"/>
      <c r="XEA147" s="212"/>
      <c r="XEB147" s="212"/>
      <c r="XEC147" s="212"/>
      <c r="XED147" s="212"/>
      <c r="XEE147" s="212"/>
      <c r="XEF147" s="212"/>
      <c r="XEG147" s="212"/>
      <c r="XEH147" s="212"/>
      <c r="XEI147" s="212"/>
      <c r="XEJ147" s="212"/>
      <c r="XEK147" s="212"/>
      <c r="XEL147" s="212"/>
      <c r="XEM147" s="212"/>
      <c r="XEN147" s="212"/>
      <c r="XEO147" s="212"/>
      <c r="XEP147" s="212"/>
      <c r="XEQ147" s="212"/>
      <c r="XER147" s="212"/>
      <c r="XES147" s="212"/>
      <c r="XET147" s="212"/>
      <c r="XEU147" s="212"/>
      <c r="XEV147" s="212"/>
    </row>
    <row r="148" spans="1:6 16329:16376" s="209" customFormat="1" ht="18" hidden="1" customHeight="1">
      <c r="A148" s="14">
        <v>2012601</v>
      </c>
      <c r="B148" s="184" t="s">
        <v>165</v>
      </c>
      <c r="C148" s="185">
        <v>119</v>
      </c>
      <c r="D148" s="185">
        <v>64</v>
      </c>
      <c r="E148" s="199"/>
      <c r="F148" s="209">
        <f t="shared" si="2"/>
        <v>7</v>
      </c>
    </row>
    <row r="149" spans="1:6 16329:16376" s="209" customFormat="1" ht="18" hidden="1" customHeight="1">
      <c r="A149" s="14">
        <v>2012602</v>
      </c>
      <c r="B149" s="184" t="s">
        <v>166</v>
      </c>
      <c r="C149" s="185">
        <v>149</v>
      </c>
      <c r="D149" s="185">
        <v>50</v>
      </c>
      <c r="E149" s="199"/>
      <c r="F149" s="209">
        <f t="shared" si="2"/>
        <v>7</v>
      </c>
    </row>
    <row r="150" spans="1:6 16329:16376" s="209" customFormat="1" ht="18" hidden="1" customHeight="1">
      <c r="A150" s="14">
        <v>2012603</v>
      </c>
      <c r="B150" s="184" t="s">
        <v>167</v>
      </c>
      <c r="C150" s="185"/>
      <c r="D150" s="185"/>
      <c r="E150" s="199"/>
      <c r="F150" s="209">
        <f t="shared" si="2"/>
        <v>7</v>
      </c>
    </row>
    <row r="151" spans="1:6 16329:16376" s="209" customFormat="1" ht="18" hidden="1" customHeight="1">
      <c r="A151" s="14">
        <v>2012604</v>
      </c>
      <c r="B151" s="184" t="s">
        <v>252</v>
      </c>
      <c r="C151" s="185"/>
      <c r="D151" s="185">
        <v>86</v>
      </c>
      <c r="E151" s="199"/>
      <c r="F151" s="209">
        <f t="shared" si="2"/>
        <v>7</v>
      </c>
    </row>
    <row r="152" spans="1:6 16329:16376" s="209" customFormat="1" ht="18" hidden="1" customHeight="1">
      <c r="A152" s="14">
        <v>2012699</v>
      </c>
      <c r="B152" s="184" t="s">
        <v>253</v>
      </c>
      <c r="C152" s="185">
        <v>43</v>
      </c>
      <c r="D152" s="185">
        <v>12</v>
      </c>
      <c r="E152" s="199"/>
      <c r="F152" s="209">
        <f t="shared" si="2"/>
        <v>7</v>
      </c>
    </row>
    <row r="153" spans="1:6 16329:16376" s="208" customFormat="1" ht="18" customHeight="1">
      <c r="A153" s="14">
        <v>20128</v>
      </c>
      <c r="B153" s="184" t="s">
        <v>254</v>
      </c>
      <c r="C153" s="185">
        <v>109</v>
      </c>
      <c r="D153" s="185">
        <v>116</v>
      </c>
      <c r="E153" s="199"/>
      <c r="F153" s="209">
        <f t="shared" si="2"/>
        <v>5</v>
      </c>
      <c r="XDA153" s="212"/>
      <c r="XDB153" s="212"/>
      <c r="XDC153" s="212"/>
      <c r="XDD153" s="212"/>
      <c r="XDE153" s="212"/>
      <c r="XDF153" s="212"/>
      <c r="XDG153" s="212"/>
      <c r="XDH153" s="212"/>
      <c r="XDI153" s="212"/>
      <c r="XDJ153" s="212"/>
      <c r="XDK153" s="212"/>
      <c r="XDL153" s="212"/>
      <c r="XDM153" s="212"/>
      <c r="XDN153" s="212"/>
      <c r="XDO153" s="212"/>
      <c r="XDP153" s="212"/>
      <c r="XDQ153" s="212"/>
      <c r="XDR153" s="212"/>
      <c r="XDS153" s="212"/>
      <c r="XDT153" s="212"/>
      <c r="XDU153" s="212"/>
      <c r="XDV153" s="212"/>
      <c r="XDW153" s="212"/>
      <c r="XDX153" s="212"/>
      <c r="XDY153" s="212"/>
      <c r="XDZ153" s="212"/>
      <c r="XEA153" s="212"/>
      <c r="XEB153" s="212"/>
      <c r="XEC153" s="212"/>
      <c r="XED153" s="212"/>
      <c r="XEE153" s="212"/>
      <c r="XEF153" s="212"/>
      <c r="XEG153" s="212"/>
      <c r="XEH153" s="212"/>
      <c r="XEI153" s="212"/>
      <c r="XEJ153" s="212"/>
      <c r="XEK153" s="212"/>
      <c r="XEL153" s="212"/>
      <c r="XEM153" s="212"/>
      <c r="XEN153" s="212"/>
      <c r="XEO153" s="212"/>
      <c r="XEP153" s="212"/>
      <c r="XEQ153" s="212"/>
      <c r="XER153" s="212"/>
      <c r="XES153" s="212"/>
      <c r="XET153" s="212"/>
      <c r="XEU153" s="212"/>
      <c r="XEV153" s="212"/>
    </row>
    <row r="154" spans="1:6 16329:16376" s="209" customFormat="1" ht="18" hidden="1" customHeight="1">
      <c r="A154" s="14">
        <v>2012801</v>
      </c>
      <c r="B154" s="184" t="s">
        <v>165</v>
      </c>
      <c r="C154" s="185">
        <v>78</v>
      </c>
      <c r="D154" s="185">
        <v>93</v>
      </c>
      <c r="E154" s="199"/>
      <c r="F154" s="209">
        <f t="shared" si="2"/>
        <v>7</v>
      </c>
    </row>
    <row r="155" spans="1:6 16329:16376" s="209" customFormat="1" ht="18" hidden="1" customHeight="1">
      <c r="A155" s="14">
        <v>2012802</v>
      </c>
      <c r="B155" s="184" t="s">
        <v>166</v>
      </c>
      <c r="C155" s="185">
        <v>22</v>
      </c>
      <c r="D155" s="185">
        <v>18</v>
      </c>
      <c r="E155" s="199"/>
      <c r="F155" s="209">
        <f t="shared" si="2"/>
        <v>7</v>
      </c>
    </row>
    <row r="156" spans="1:6 16329:16376" s="209" customFormat="1" ht="18" hidden="1" customHeight="1">
      <c r="A156" s="14">
        <v>2012803</v>
      </c>
      <c r="B156" s="184" t="s">
        <v>167</v>
      </c>
      <c r="C156" s="185"/>
      <c r="D156" s="185"/>
      <c r="E156" s="199"/>
      <c r="F156" s="209">
        <f t="shared" si="2"/>
        <v>7</v>
      </c>
    </row>
    <row r="157" spans="1:6 16329:16376" s="209" customFormat="1" ht="18" hidden="1" customHeight="1">
      <c r="A157" s="14">
        <v>2012804</v>
      </c>
      <c r="B157" s="184" t="s">
        <v>179</v>
      </c>
      <c r="C157" s="185"/>
      <c r="D157" s="185"/>
      <c r="E157" s="199"/>
      <c r="F157" s="209">
        <f t="shared" si="2"/>
        <v>7</v>
      </c>
    </row>
    <row r="158" spans="1:6 16329:16376" s="209" customFormat="1" ht="18" hidden="1" customHeight="1">
      <c r="A158" s="14">
        <v>2012850</v>
      </c>
      <c r="B158" s="184" t="s">
        <v>174</v>
      </c>
      <c r="C158" s="185"/>
      <c r="D158" s="185"/>
      <c r="E158" s="199"/>
      <c r="F158" s="209">
        <f t="shared" si="2"/>
        <v>7</v>
      </c>
    </row>
    <row r="159" spans="1:6 16329:16376" s="209" customFormat="1" ht="18" hidden="1" customHeight="1">
      <c r="A159" s="14">
        <v>2012899</v>
      </c>
      <c r="B159" s="184" t="s">
        <v>255</v>
      </c>
      <c r="C159" s="185">
        <v>9</v>
      </c>
      <c r="D159" s="185">
        <v>5</v>
      </c>
      <c r="E159" s="199"/>
      <c r="F159" s="209">
        <f t="shared" si="2"/>
        <v>7</v>
      </c>
    </row>
    <row r="160" spans="1:6 16329:16376" s="208" customFormat="1" ht="18" customHeight="1">
      <c r="A160" s="14">
        <v>20129</v>
      </c>
      <c r="B160" s="184" t="s">
        <v>256</v>
      </c>
      <c r="C160" s="185">
        <v>374</v>
      </c>
      <c r="D160" s="185">
        <v>291</v>
      </c>
      <c r="E160" s="199"/>
      <c r="F160" s="209">
        <f t="shared" si="2"/>
        <v>5</v>
      </c>
      <c r="XDA160" s="212"/>
      <c r="XDB160" s="212"/>
      <c r="XDC160" s="212"/>
      <c r="XDD160" s="212"/>
      <c r="XDE160" s="212"/>
      <c r="XDF160" s="212"/>
      <c r="XDG160" s="212"/>
      <c r="XDH160" s="212"/>
      <c r="XDI160" s="212"/>
      <c r="XDJ160" s="212"/>
      <c r="XDK160" s="212"/>
      <c r="XDL160" s="212"/>
      <c r="XDM160" s="212"/>
      <c r="XDN160" s="212"/>
      <c r="XDO160" s="212"/>
      <c r="XDP160" s="212"/>
      <c r="XDQ160" s="212"/>
      <c r="XDR160" s="212"/>
      <c r="XDS160" s="212"/>
      <c r="XDT160" s="212"/>
      <c r="XDU160" s="212"/>
      <c r="XDV160" s="212"/>
      <c r="XDW160" s="212"/>
      <c r="XDX160" s="212"/>
      <c r="XDY160" s="212"/>
      <c r="XDZ160" s="212"/>
      <c r="XEA160" s="212"/>
      <c r="XEB160" s="212"/>
      <c r="XEC160" s="212"/>
      <c r="XED160" s="212"/>
      <c r="XEE160" s="212"/>
      <c r="XEF160" s="212"/>
      <c r="XEG160" s="212"/>
      <c r="XEH160" s="212"/>
      <c r="XEI160" s="212"/>
      <c r="XEJ160" s="212"/>
      <c r="XEK160" s="212"/>
      <c r="XEL160" s="212"/>
      <c r="XEM160" s="212"/>
      <c r="XEN160" s="212"/>
      <c r="XEO160" s="212"/>
      <c r="XEP160" s="212"/>
      <c r="XEQ160" s="212"/>
      <c r="XER160" s="212"/>
      <c r="XES160" s="212"/>
      <c r="XET160" s="212"/>
      <c r="XEU160" s="212"/>
      <c r="XEV160" s="212"/>
    </row>
    <row r="161" spans="1:6 16329:16376" s="209" customFormat="1" ht="18" hidden="1" customHeight="1">
      <c r="A161" s="14">
        <v>2012901</v>
      </c>
      <c r="B161" s="184" t="s">
        <v>165</v>
      </c>
      <c r="C161" s="185">
        <v>206</v>
      </c>
      <c r="D161" s="185">
        <v>112</v>
      </c>
      <c r="E161" s="199"/>
      <c r="F161" s="209">
        <f t="shared" si="2"/>
        <v>7</v>
      </c>
    </row>
    <row r="162" spans="1:6 16329:16376" s="209" customFormat="1" ht="18" hidden="1" customHeight="1">
      <c r="A162" s="14">
        <v>2012902</v>
      </c>
      <c r="B162" s="184" t="s">
        <v>166</v>
      </c>
      <c r="C162" s="185">
        <v>158</v>
      </c>
      <c r="D162" s="185">
        <v>152</v>
      </c>
      <c r="E162" s="199"/>
      <c r="F162" s="209">
        <f t="shared" si="2"/>
        <v>7</v>
      </c>
    </row>
    <row r="163" spans="1:6 16329:16376" s="209" customFormat="1" ht="18" hidden="1" customHeight="1">
      <c r="A163" s="14">
        <v>2012903</v>
      </c>
      <c r="B163" s="184" t="s">
        <v>167</v>
      </c>
      <c r="C163" s="185"/>
      <c r="D163" s="185"/>
      <c r="E163" s="199"/>
      <c r="F163" s="209">
        <f t="shared" si="2"/>
        <v>7</v>
      </c>
    </row>
    <row r="164" spans="1:6 16329:16376" s="209" customFormat="1" ht="18" hidden="1" customHeight="1">
      <c r="A164" s="14">
        <v>2012906</v>
      </c>
      <c r="B164" s="184" t="s">
        <v>257</v>
      </c>
      <c r="C164" s="185">
        <v>1</v>
      </c>
      <c r="D164" s="185"/>
      <c r="E164" s="199"/>
      <c r="F164" s="209">
        <f t="shared" si="2"/>
        <v>7</v>
      </c>
    </row>
    <row r="165" spans="1:6 16329:16376" s="209" customFormat="1" ht="18" hidden="1" customHeight="1">
      <c r="A165" s="14">
        <v>2012950</v>
      </c>
      <c r="B165" s="184" t="s">
        <v>174</v>
      </c>
      <c r="C165" s="185"/>
      <c r="D165" s="185"/>
      <c r="E165" s="199"/>
      <c r="F165" s="209">
        <f t="shared" si="2"/>
        <v>7</v>
      </c>
    </row>
    <row r="166" spans="1:6 16329:16376" s="209" customFormat="1" ht="18" hidden="1" customHeight="1">
      <c r="A166" s="14">
        <v>2012999</v>
      </c>
      <c r="B166" s="184" t="s">
        <v>258</v>
      </c>
      <c r="C166" s="185">
        <v>9</v>
      </c>
      <c r="D166" s="185">
        <v>27</v>
      </c>
      <c r="E166" s="199"/>
      <c r="F166" s="209">
        <f t="shared" si="2"/>
        <v>7</v>
      </c>
    </row>
    <row r="167" spans="1:6 16329:16376" s="208" customFormat="1" ht="18" customHeight="1">
      <c r="A167" s="14">
        <v>20131</v>
      </c>
      <c r="B167" s="184" t="s">
        <v>259</v>
      </c>
      <c r="C167" s="185">
        <v>1057</v>
      </c>
      <c r="D167" s="185">
        <v>1003</v>
      </c>
      <c r="E167" s="199"/>
      <c r="F167" s="209">
        <f t="shared" si="2"/>
        <v>5</v>
      </c>
      <c r="XDA167" s="212"/>
      <c r="XDB167" s="212"/>
      <c r="XDC167" s="212"/>
      <c r="XDD167" s="212"/>
      <c r="XDE167" s="212"/>
      <c r="XDF167" s="212"/>
      <c r="XDG167" s="212"/>
      <c r="XDH167" s="212"/>
      <c r="XDI167" s="212"/>
      <c r="XDJ167" s="212"/>
      <c r="XDK167" s="212"/>
      <c r="XDL167" s="212"/>
      <c r="XDM167" s="212"/>
      <c r="XDN167" s="212"/>
      <c r="XDO167" s="212"/>
      <c r="XDP167" s="212"/>
      <c r="XDQ167" s="212"/>
      <c r="XDR167" s="212"/>
      <c r="XDS167" s="212"/>
      <c r="XDT167" s="212"/>
      <c r="XDU167" s="212"/>
      <c r="XDV167" s="212"/>
      <c r="XDW167" s="212"/>
      <c r="XDX167" s="212"/>
      <c r="XDY167" s="212"/>
      <c r="XDZ167" s="212"/>
      <c r="XEA167" s="212"/>
      <c r="XEB167" s="212"/>
      <c r="XEC167" s="212"/>
      <c r="XED167" s="212"/>
      <c r="XEE167" s="212"/>
      <c r="XEF167" s="212"/>
      <c r="XEG167" s="212"/>
      <c r="XEH167" s="212"/>
      <c r="XEI167" s="212"/>
      <c r="XEJ167" s="212"/>
      <c r="XEK167" s="212"/>
      <c r="XEL167" s="212"/>
      <c r="XEM167" s="212"/>
      <c r="XEN167" s="212"/>
      <c r="XEO167" s="212"/>
      <c r="XEP167" s="212"/>
      <c r="XEQ167" s="212"/>
      <c r="XER167" s="212"/>
      <c r="XES167" s="212"/>
      <c r="XET167" s="212"/>
      <c r="XEU167" s="212"/>
      <c r="XEV167" s="212"/>
    </row>
    <row r="168" spans="1:6 16329:16376" s="209" customFormat="1" ht="18" hidden="1" customHeight="1">
      <c r="A168" s="14">
        <v>2013101</v>
      </c>
      <c r="B168" s="184" t="s">
        <v>165</v>
      </c>
      <c r="C168" s="185">
        <v>508</v>
      </c>
      <c r="D168" s="185">
        <v>306</v>
      </c>
      <c r="E168" s="199"/>
      <c r="F168" s="209">
        <f t="shared" si="2"/>
        <v>7</v>
      </c>
    </row>
    <row r="169" spans="1:6 16329:16376" s="209" customFormat="1" ht="18" hidden="1" customHeight="1">
      <c r="A169" s="14">
        <v>2013102</v>
      </c>
      <c r="B169" s="184" t="s">
        <v>166</v>
      </c>
      <c r="C169" s="185">
        <v>432</v>
      </c>
      <c r="D169" s="185">
        <v>450</v>
      </c>
      <c r="E169" s="199"/>
      <c r="F169" s="209">
        <f t="shared" si="2"/>
        <v>7</v>
      </c>
    </row>
    <row r="170" spans="1:6 16329:16376" s="209" customFormat="1" ht="18" hidden="1" customHeight="1">
      <c r="A170" s="14">
        <v>2013103</v>
      </c>
      <c r="B170" s="184" t="s">
        <v>167</v>
      </c>
      <c r="C170" s="185"/>
      <c r="D170" s="185"/>
      <c r="E170" s="199"/>
      <c r="F170" s="209">
        <f t="shared" si="2"/>
        <v>7</v>
      </c>
    </row>
    <row r="171" spans="1:6 16329:16376" s="209" customFormat="1" ht="18" hidden="1" customHeight="1">
      <c r="A171" s="14">
        <v>2013105</v>
      </c>
      <c r="B171" s="184" t="s">
        <v>260</v>
      </c>
      <c r="C171" s="185"/>
      <c r="D171" s="185"/>
      <c r="E171" s="199"/>
      <c r="F171" s="209">
        <f t="shared" si="2"/>
        <v>7</v>
      </c>
    </row>
    <row r="172" spans="1:6 16329:16376" s="209" customFormat="1" ht="18" hidden="1" customHeight="1">
      <c r="A172" s="14">
        <v>2013150</v>
      </c>
      <c r="B172" s="184" t="s">
        <v>174</v>
      </c>
      <c r="C172" s="185"/>
      <c r="D172" s="185"/>
      <c r="E172" s="199"/>
      <c r="F172" s="209">
        <f t="shared" si="2"/>
        <v>7</v>
      </c>
    </row>
    <row r="173" spans="1:6 16329:16376" s="209" customFormat="1" ht="18" hidden="1" customHeight="1">
      <c r="A173" s="14">
        <v>2013199</v>
      </c>
      <c r="B173" s="184" t="s">
        <v>261</v>
      </c>
      <c r="C173" s="185">
        <v>117</v>
      </c>
      <c r="D173" s="185">
        <v>247</v>
      </c>
      <c r="E173" s="199"/>
      <c r="F173" s="209">
        <f t="shared" si="2"/>
        <v>7</v>
      </c>
    </row>
    <row r="174" spans="1:6 16329:16376" s="208" customFormat="1" ht="18" customHeight="1">
      <c r="A174" s="14">
        <v>20132</v>
      </c>
      <c r="B174" s="184" t="s">
        <v>262</v>
      </c>
      <c r="C174" s="185">
        <v>996</v>
      </c>
      <c r="D174" s="185">
        <v>375</v>
      </c>
      <c r="E174" s="199"/>
      <c r="F174" s="209">
        <f t="shared" si="2"/>
        <v>5</v>
      </c>
      <c r="XDA174" s="212"/>
      <c r="XDB174" s="212"/>
      <c r="XDC174" s="212"/>
      <c r="XDD174" s="212"/>
      <c r="XDE174" s="212"/>
      <c r="XDF174" s="212"/>
      <c r="XDG174" s="212"/>
      <c r="XDH174" s="212"/>
      <c r="XDI174" s="212"/>
      <c r="XDJ174" s="212"/>
      <c r="XDK174" s="212"/>
      <c r="XDL174" s="212"/>
      <c r="XDM174" s="212"/>
      <c r="XDN174" s="212"/>
      <c r="XDO174" s="212"/>
      <c r="XDP174" s="212"/>
      <c r="XDQ174" s="212"/>
      <c r="XDR174" s="212"/>
      <c r="XDS174" s="212"/>
      <c r="XDT174" s="212"/>
      <c r="XDU174" s="212"/>
      <c r="XDV174" s="212"/>
      <c r="XDW174" s="212"/>
      <c r="XDX174" s="212"/>
      <c r="XDY174" s="212"/>
      <c r="XDZ174" s="212"/>
      <c r="XEA174" s="212"/>
      <c r="XEB174" s="212"/>
      <c r="XEC174" s="212"/>
      <c r="XED174" s="212"/>
      <c r="XEE174" s="212"/>
      <c r="XEF174" s="212"/>
      <c r="XEG174" s="212"/>
      <c r="XEH174" s="212"/>
      <c r="XEI174" s="212"/>
      <c r="XEJ174" s="212"/>
      <c r="XEK174" s="212"/>
      <c r="XEL174" s="212"/>
      <c r="XEM174" s="212"/>
      <c r="XEN174" s="212"/>
      <c r="XEO174" s="212"/>
      <c r="XEP174" s="212"/>
      <c r="XEQ174" s="212"/>
      <c r="XER174" s="212"/>
      <c r="XES174" s="212"/>
      <c r="XET174" s="212"/>
      <c r="XEU174" s="212"/>
      <c r="XEV174" s="212"/>
    </row>
    <row r="175" spans="1:6 16329:16376" s="209" customFormat="1" ht="18" hidden="1" customHeight="1">
      <c r="A175" s="14">
        <v>2013201</v>
      </c>
      <c r="B175" s="184" t="s">
        <v>165</v>
      </c>
      <c r="C175" s="185">
        <v>391</v>
      </c>
      <c r="D175" s="185">
        <v>188</v>
      </c>
      <c r="E175" s="199"/>
      <c r="F175" s="209">
        <f t="shared" si="2"/>
        <v>7</v>
      </c>
    </row>
    <row r="176" spans="1:6 16329:16376" s="209" customFormat="1" ht="18" hidden="1" customHeight="1">
      <c r="A176" s="14">
        <v>2013202</v>
      </c>
      <c r="B176" s="184" t="s">
        <v>166</v>
      </c>
      <c r="C176" s="185">
        <v>318</v>
      </c>
      <c r="D176" s="185">
        <v>187</v>
      </c>
      <c r="E176" s="199"/>
      <c r="F176" s="209">
        <f t="shared" si="2"/>
        <v>7</v>
      </c>
    </row>
    <row r="177" spans="1:6 16329:16376" s="209" customFormat="1" ht="18" hidden="1" customHeight="1">
      <c r="A177" s="14">
        <v>2013203</v>
      </c>
      <c r="B177" s="184" t="s">
        <v>167</v>
      </c>
      <c r="C177" s="185"/>
      <c r="D177" s="185"/>
      <c r="E177" s="199"/>
      <c r="F177" s="209">
        <f t="shared" si="2"/>
        <v>7</v>
      </c>
    </row>
    <row r="178" spans="1:6 16329:16376" s="209" customFormat="1" ht="18" hidden="1" customHeight="1">
      <c r="A178" s="14">
        <v>2013204</v>
      </c>
      <c r="B178" s="184" t="s">
        <v>263</v>
      </c>
      <c r="C178" s="185"/>
      <c r="D178" s="185"/>
      <c r="E178" s="199"/>
      <c r="F178" s="209">
        <f t="shared" si="2"/>
        <v>7</v>
      </c>
    </row>
    <row r="179" spans="1:6 16329:16376" s="209" customFormat="1" ht="18" hidden="1" customHeight="1">
      <c r="A179" s="14">
        <v>2013250</v>
      </c>
      <c r="B179" s="184" t="s">
        <v>174</v>
      </c>
      <c r="C179" s="185"/>
      <c r="D179" s="185"/>
      <c r="E179" s="199"/>
      <c r="F179" s="209">
        <f t="shared" si="2"/>
        <v>7</v>
      </c>
    </row>
    <row r="180" spans="1:6 16329:16376" s="209" customFormat="1" ht="18" hidden="1" customHeight="1">
      <c r="A180" s="14">
        <v>2013299</v>
      </c>
      <c r="B180" s="184" t="s">
        <v>264</v>
      </c>
      <c r="C180" s="185">
        <v>287</v>
      </c>
      <c r="D180" s="185"/>
      <c r="E180" s="199"/>
      <c r="F180" s="209">
        <f t="shared" si="2"/>
        <v>7</v>
      </c>
    </row>
    <row r="181" spans="1:6 16329:16376" s="208" customFormat="1" ht="18" customHeight="1">
      <c r="A181" s="14">
        <v>20133</v>
      </c>
      <c r="B181" s="184" t="s">
        <v>265</v>
      </c>
      <c r="C181" s="185">
        <v>419</v>
      </c>
      <c r="D181" s="185">
        <v>180</v>
      </c>
      <c r="E181" s="199"/>
      <c r="F181" s="209">
        <f t="shared" si="2"/>
        <v>5</v>
      </c>
      <c r="XDA181" s="212"/>
      <c r="XDB181" s="212"/>
      <c r="XDC181" s="212"/>
      <c r="XDD181" s="212"/>
      <c r="XDE181" s="212"/>
      <c r="XDF181" s="212"/>
      <c r="XDG181" s="212"/>
      <c r="XDH181" s="212"/>
      <c r="XDI181" s="212"/>
      <c r="XDJ181" s="212"/>
      <c r="XDK181" s="212"/>
      <c r="XDL181" s="212"/>
      <c r="XDM181" s="212"/>
      <c r="XDN181" s="212"/>
      <c r="XDO181" s="212"/>
      <c r="XDP181" s="212"/>
      <c r="XDQ181" s="212"/>
      <c r="XDR181" s="212"/>
      <c r="XDS181" s="212"/>
      <c r="XDT181" s="212"/>
      <c r="XDU181" s="212"/>
      <c r="XDV181" s="212"/>
      <c r="XDW181" s="212"/>
      <c r="XDX181" s="212"/>
      <c r="XDY181" s="212"/>
      <c r="XDZ181" s="212"/>
      <c r="XEA181" s="212"/>
      <c r="XEB181" s="212"/>
      <c r="XEC181" s="212"/>
      <c r="XED181" s="212"/>
      <c r="XEE181" s="212"/>
      <c r="XEF181" s="212"/>
      <c r="XEG181" s="212"/>
      <c r="XEH181" s="212"/>
      <c r="XEI181" s="212"/>
      <c r="XEJ181" s="212"/>
      <c r="XEK181" s="212"/>
      <c r="XEL181" s="212"/>
      <c r="XEM181" s="212"/>
      <c r="XEN181" s="212"/>
      <c r="XEO181" s="212"/>
      <c r="XEP181" s="212"/>
      <c r="XEQ181" s="212"/>
      <c r="XER181" s="212"/>
      <c r="XES181" s="212"/>
      <c r="XET181" s="212"/>
      <c r="XEU181" s="212"/>
      <c r="XEV181" s="212"/>
    </row>
    <row r="182" spans="1:6 16329:16376" s="209" customFormat="1" ht="18" hidden="1" customHeight="1">
      <c r="A182" s="14">
        <v>2013301</v>
      </c>
      <c r="B182" s="184" t="s">
        <v>165</v>
      </c>
      <c r="C182" s="185">
        <v>131</v>
      </c>
      <c r="D182" s="185">
        <v>121</v>
      </c>
      <c r="E182" s="199"/>
      <c r="F182" s="209">
        <f t="shared" si="2"/>
        <v>7</v>
      </c>
    </row>
    <row r="183" spans="1:6 16329:16376" s="209" customFormat="1" ht="18" hidden="1" customHeight="1">
      <c r="A183" s="14">
        <v>2013302</v>
      </c>
      <c r="B183" s="184" t="s">
        <v>166</v>
      </c>
      <c r="C183" s="185">
        <v>66</v>
      </c>
      <c r="D183" s="185">
        <v>59</v>
      </c>
      <c r="E183" s="199"/>
      <c r="F183" s="209">
        <f t="shared" si="2"/>
        <v>7</v>
      </c>
    </row>
    <row r="184" spans="1:6 16329:16376" s="209" customFormat="1" ht="18" hidden="1" customHeight="1">
      <c r="A184" s="14">
        <v>2013303</v>
      </c>
      <c r="B184" s="184" t="s">
        <v>167</v>
      </c>
      <c r="C184" s="185"/>
      <c r="D184" s="185"/>
      <c r="E184" s="199"/>
      <c r="F184" s="209">
        <f t="shared" si="2"/>
        <v>7</v>
      </c>
    </row>
    <row r="185" spans="1:6 16329:16376" s="209" customFormat="1" ht="18" hidden="1" customHeight="1">
      <c r="A185" s="14">
        <v>2013304</v>
      </c>
      <c r="B185" s="184" t="s">
        <v>266</v>
      </c>
      <c r="C185" s="185">
        <v>110</v>
      </c>
      <c r="D185" s="185"/>
      <c r="E185" s="199"/>
      <c r="F185" s="209">
        <f t="shared" si="2"/>
        <v>7</v>
      </c>
    </row>
    <row r="186" spans="1:6 16329:16376" s="209" customFormat="1" ht="18" hidden="1" customHeight="1">
      <c r="A186" s="14">
        <v>2013350</v>
      </c>
      <c r="B186" s="184" t="s">
        <v>174</v>
      </c>
      <c r="C186" s="185"/>
      <c r="D186" s="185"/>
      <c r="E186" s="199"/>
      <c r="F186" s="209">
        <f t="shared" si="2"/>
        <v>7</v>
      </c>
    </row>
    <row r="187" spans="1:6 16329:16376" s="209" customFormat="1" ht="18" hidden="1" customHeight="1">
      <c r="A187" s="14">
        <v>2013399</v>
      </c>
      <c r="B187" s="184" t="s">
        <v>267</v>
      </c>
      <c r="C187" s="185">
        <v>112</v>
      </c>
      <c r="D187" s="185"/>
      <c r="E187" s="199"/>
      <c r="F187" s="209">
        <f t="shared" si="2"/>
        <v>7</v>
      </c>
    </row>
    <row r="188" spans="1:6 16329:16376" s="208" customFormat="1" ht="18" customHeight="1">
      <c r="A188" s="14">
        <v>20134</v>
      </c>
      <c r="B188" s="184" t="s">
        <v>268</v>
      </c>
      <c r="C188" s="185">
        <v>313</v>
      </c>
      <c r="D188" s="185">
        <v>235</v>
      </c>
      <c r="E188" s="199"/>
      <c r="F188" s="209">
        <f t="shared" si="2"/>
        <v>5</v>
      </c>
      <c r="XDA188" s="212"/>
      <c r="XDB188" s="212"/>
      <c r="XDC188" s="212"/>
      <c r="XDD188" s="212"/>
      <c r="XDE188" s="212"/>
      <c r="XDF188" s="212"/>
      <c r="XDG188" s="212"/>
      <c r="XDH188" s="212"/>
      <c r="XDI188" s="212"/>
      <c r="XDJ188" s="212"/>
      <c r="XDK188" s="212"/>
      <c r="XDL188" s="212"/>
      <c r="XDM188" s="212"/>
      <c r="XDN188" s="212"/>
      <c r="XDO188" s="212"/>
      <c r="XDP188" s="212"/>
      <c r="XDQ188" s="212"/>
      <c r="XDR188" s="212"/>
      <c r="XDS188" s="212"/>
      <c r="XDT188" s="212"/>
      <c r="XDU188" s="212"/>
      <c r="XDV188" s="212"/>
      <c r="XDW188" s="212"/>
      <c r="XDX188" s="212"/>
      <c r="XDY188" s="212"/>
      <c r="XDZ188" s="212"/>
      <c r="XEA188" s="212"/>
      <c r="XEB188" s="212"/>
      <c r="XEC188" s="212"/>
      <c r="XED188" s="212"/>
      <c r="XEE188" s="212"/>
      <c r="XEF188" s="212"/>
      <c r="XEG188" s="212"/>
      <c r="XEH188" s="212"/>
      <c r="XEI188" s="212"/>
      <c r="XEJ188" s="212"/>
      <c r="XEK188" s="212"/>
      <c r="XEL188" s="212"/>
      <c r="XEM188" s="212"/>
      <c r="XEN188" s="212"/>
      <c r="XEO188" s="212"/>
      <c r="XEP188" s="212"/>
      <c r="XEQ188" s="212"/>
      <c r="XER188" s="212"/>
      <c r="XES188" s="212"/>
      <c r="XET188" s="212"/>
      <c r="XEU188" s="212"/>
      <c r="XEV188" s="212"/>
    </row>
    <row r="189" spans="1:6 16329:16376" s="209" customFormat="1" ht="18" hidden="1" customHeight="1">
      <c r="A189" s="14">
        <v>2013401</v>
      </c>
      <c r="B189" s="184" t="s">
        <v>165</v>
      </c>
      <c r="C189" s="185">
        <v>160</v>
      </c>
      <c r="D189" s="185">
        <v>88</v>
      </c>
      <c r="E189" s="199"/>
      <c r="F189" s="209">
        <f t="shared" si="2"/>
        <v>7</v>
      </c>
    </row>
    <row r="190" spans="1:6 16329:16376" s="209" customFormat="1" ht="18" hidden="1" customHeight="1">
      <c r="A190" s="14">
        <v>2013402</v>
      </c>
      <c r="B190" s="184" t="s">
        <v>166</v>
      </c>
      <c r="C190" s="185">
        <v>126</v>
      </c>
      <c r="D190" s="185">
        <v>114</v>
      </c>
      <c r="E190" s="199"/>
      <c r="F190" s="209">
        <f t="shared" si="2"/>
        <v>7</v>
      </c>
    </row>
    <row r="191" spans="1:6 16329:16376" s="209" customFormat="1" ht="18" hidden="1" customHeight="1">
      <c r="A191" s="14">
        <v>2013403</v>
      </c>
      <c r="B191" s="184" t="s">
        <v>167</v>
      </c>
      <c r="C191" s="185"/>
      <c r="D191" s="185"/>
      <c r="E191" s="199"/>
      <c r="F191" s="209">
        <f t="shared" si="2"/>
        <v>7</v>
      </c>
    </row>
    <row r="192" spans="1:6 16329:16376" s="209" customFormat="1" ht="18" hidden="1" customHeight="1">
      <c r="A192" s="14">
        <v>2013404</v>
      </c>
      <c r="B192" s="184" t="s">
        <v>269</v>
      </c>
      <c r="C192" s="185">
        <v>6</v>
      </c>
      <c r="D192" s="185"/>
      <c r="E192" s="199"/>
      <c r="F192" s="209">
        <f t="shared" si="2"/>
        <v>7</v>
      </c>
    </row>
    <row r="193" spans="1:6 16329:16376" s="209" customFormat="1" ht="18" hidden="1" customHeight="1">
      <c r="A193" s="14">
        <v>2013405</v>
      </c>
      <c r="B193" s="184" t="s">
        <v>270</v>
      </c>
      <c r="C193" s="185"/>
      <c r="D193" s="185"/>
      <c r="E193" s="199"/>
      <c r="F193" s="209">
        <f t="shared" si="2"/>
        <v>7</v>
      </c>
    </row>
    <row r="194" spans="1:6 16329:16376" s="209" customFormat="1" ht="18" hidden="1" customHeight="1">
      <c r="A194" s="14">
        <v>2013450</v>
      </c>
      <c r="B194" s="184" t="s">
        <v>174</v>
      </c>
      <c r="C194" s="185"/>
      <c r="D194" s="185"/>
      <c r="E194" s="199"/>
      <c r="F194" s="209">
        <f t="shared" si="2"/>
        <v>7</v>
      </c>
    </row>
    <row r="195" spans="1:6 16329:16376" s="209" customFormat="1" ht="18" hidden="1" customHeight="1">
      <c r="A195" s="14">
        <v>2013499</v>
      </c>
      <c r="B195" s="184" t="s">
        <v>271</v>
      </c>
      <c r="C195" s="185">
        <v>21</v>
      </c>
      <c r="D195" s="185">
        <v>33</v>
      </c>
      <c r="E195" s="199"/>
      <c r="F195" s="209">
        <f t="shared" si="2"/>
        <v>7</v>
      </c>
    </row>
    <row r="196" spans="1:6 16329:16376" s="208" customFormat="1" ht="18" customHeight="1">
      <c r="A196" s="14">
        <v>20135</v>
      </c>
      <c r="B196" s="184" t="s">
        <v>272</v>
      </c>
      <c r="C196" s="185"/>
      <c r="D196" s="185">
        <v>0</v>
      </c>
      <c r="E196" s="199"/>
      <c r="F196" s="209">
        <f t="shared" si="2"/>
        <v>5</v>
      </c>
      <c r="XDA196" s="212"/>
      <c r="XDB196" s="212"/>
      <c r="XDC196" s="212"/>
      <c r="XDD196" s="212"/>
      <c r="XDE196" s="212"/>
      <c r="XDF196" s="212"/>
      <c r="XDG196" s="212"/>
      <c r="XDH196" s="212"/>
      <c r="XDI196" s="212"/>
      <c r="XDJ196" s="212"/>
      <c r="XDK196" s="212"/>
      <c r="XDL196" s="212"/>
      <c r="XDM196" s="212"/>
      <c r="XDN196" s="212"/>
      <c r="XDO196" s="212"/>
      <c r="XDP196" s="212"/>
      <c r="XDQ196" s="212"/>
      <c r="XDR196" s="212"/>
      <c r="XDS196" s="212"/>
      <c r="XDT196" s="212"/>
      <c r="XDU196" s="212"/>
      <c r="XDV196" s="212"/>
      <c r="XDW196" s="212"/>
      <c r="XDX196" s="212"/>
      <c r="XDY196" s="212"/>
      <c r="XDZ196" s="212"/>
      <c r="XEA196" s="212"/>
      <c r="XEB196" s="212"/>
      <c r="XEC196" s="212"/>
      <c r="XED196" s="212"/>
      <c r="XEE196" s="212"/>
      <c r="XEF196" s="212"/>
      <c r="XEG196" s="212"/>
      <c r="XEH196" s="212"/>
      <c r="XEI196" s="212"/>
      <c r="XEJ196" s="212"/>
      <c r="XEK196" s="212"/>
      <c r="XEL196" s="212"/>
      <c r="XEM196" s="212"/>
      <c r="XEN196" s="212"/>
      <c r="XEO196" s="212"/>
      <c r="XEP196" s="212"/>
      <c r="XEQ196" s="212"/>
      <c r="XER196" s="212"/>
      <c r="XES196" s="212"/>
      <c r="XET196" s="212"/>
      <c r="XEU196" s="212"/>
      <c r="XEV196" s="212"/>
    </row>
    <row r="197" spans="1:6 16329:16376" s="209" customFormat="1" ht="18" hidden="1" customHeight="1">
      <c r="A197" s="14">
        <v>2013501</v>
      </c>
      <c r="B197" s="184" t="s">
        <v>165</v>
      </c>
      <c r="C197" s="185"/>
      <c r="D197" s="185"/>
      <c r="E197" s="199"/>
      <c r="F197" s="209">
        <f t="shared" ref="F197:F260" si="3">LEN(A197)</f>
        <v>7</v>
      </c>
    </row>
    <row r="198" spans="1:6 16329:16376" s="209" customFormat="1" ht="18" hidden="1" customHeight="1">
      <c r="A198" s="14">
        <v>2013502</v>
      </c>
      <c r="B198" s="184" t="s">
        <v>166</v>
      </c>
      <c r="C198" s="185"/>
      <c r="D198" s="185"/>
      <c r="E198" s="199"/>
      <c r="F198" s="209">
        <f t="shared" si="3"/>
        <v>7</v>
      </c>
    </row>
    <row r="199" spans="1:6 16329:16376" s="209" customFormat="1" ht="18" hidden="1" customHeight="1">
      <c r="A199" s="14">
        <v>2013503</v>
      </c>
      <c r="B199" s="184" t="s">
        <v>167</v>
      </c>
      <c r="C199" s="185"/>
      <c r="D199" s="185"/>
      <c r="E199" s="200"/>
      <c r="F199" s="209">
        <f t="shared" si="3"/>
        <v>7</v>
      </c>
    </row>
    <row r="200" spans="1:6 16329:16376" s="209" customFormat="1" ht="18" hidden="1" customHeight="1">
      <c r="A200" s="14">
        <v>2013550</v>
      </c>
      <c r="B200" s="184" t="s">
        <v>174</v>
      </c>
      <c r="C200" s="185"/>
      <c r="D200" s="185"/>
      <c r="E200" s="200"/>
      <c r="F200" s="209">
        <f t="shared" si="3"/>
        <v>7</v>
      </c>
    </row>
    <row r="201" spans="1:6 16329:16376" s="209" customFormat="1" ht="18" hidden="1" customHeight="1">
      <c r="A201" s="14">
        <v>2013599</v>
      </c>
      <c r="B201" s="184" t="s">
        <v>273</v>
      </c>
      <c r="C201" s="185"/>
      <c r="D201" s="185"/>
      <c r="E201" s="200"/>
      <c r="F201" s="209">
        <f t="shared" si="3"/>
        <v>7</v>
      </c>
    </row>
    <row r="202" spans="1:6 16329:16376" s="208" customFormat="1" ht="18" customHeight="1">
      <c r="A202" s="14">
        <v>20136</v>
      </c>
      <c r="B202" s="184" t="s">
        <v>274</v>
      </c>
      <c r="C202" s="185">
        <v>408</v>
      </c>
      <c r="D202" s="185">
        <v>615</v>
      </c>
      <c r="E202" s="199"/>
      <c r="F202" s="209">
        <f t="shared" si="3"/>
        <v>5</v>
      </c>
      <c r="XDA202" s="212"/>
      <c r="XDB202" s="212"/>
      <c r="XDC202" s="212"/>
      <c r="XDD202" s="212"/>
      <c r="XDE202" s="212"/>
      <c r="XDF202" s="212"/>
      <c r="XDG202" s="212"/>
      <c r="XDH202" s="212"/>
      <c r="XDI202" s="212"/>
      <c r="XDJ202" s="212"/>
      <c r="XDK202" s="212"/>
      <c r="XDL202" s="212"/>
      <c r="XDM202" s="212"/>
      <c r="XDN202" s="212"/>
      <c r="XDO202" s="212"/>
      <c r="XDP202" s="212"/>
      <c r="XDQ202" s="212"/>
      <c r="XDR202" s="212"/>
      <c r="XDS202" s="212"/>
      <c r="XDT202" s="212"/>
      <c r="XDU202" s="212"/>
      <c r="XDV202" s="212"/>
      <c r="XDW202" s="212"/>
      <c r="XDX202" s="212"/>
      <c r="XDY202" s="212"/>
      <c r="XDZ202" s="212"/>
      <c r="XEA202" s="212"/>
      <c r="XEB202" s="212"/>
      <c r="XEC202" s="212"/>
      <c r="XED202" s="212"/>
      <c r="XEE202" s="212"/>
      <c r="XEF202" s="212"/>
      <c r="XEG202" s="212"/>
      <c r="XEH202" s="212"/>
      <c r="XEI202" s="212"/>
      <c r="XEJ202" s="212"/>
      <c r="XEK202" s="212"/>
      <c r="XEL202" s="212"/>
      <c r="XEM202" s="212"/>
      <c r="XEN202" s="212"/>
      <c r="XEO202" s="212"/>
      <c r="XEP202" s="212"/>
      <c r="XEQ202" s="212"/>
      <c r="XER202" s="212"/>
      <c r="XES202" s="212"/>
      <c r="XET202" s="212"/>
      <c r="XEU202" s="212"/>
      <c r="XEV202" s="212"/>
    </row>
    <row r="203" spans="1:6 16329:16376" s="209" customFormat="1" ht="18" hidden="1" customHeight="1">
      <c r="A203" s="14">
        <v>2013601</v>
      </c>
      <c r="B203" s="184" t="s">
        <v>165</v>
      </c>
      <c r="C203" s="185">
        <v>68</v>
      </c>
      <c r="D203" s="185">
        <v>309</v>
      </c>
      <c r="E203" s="199"/>
      <c r="F203" s="209">
        <f t="shared" si="3"/>
        <v>7</v>
      </c>
    </row>
    <row r="204" spans="1:6 16329:16376" s="209" customFormat="1" ht="18" hidden="1" customHeight="1">
      <c r="A204" s="14">
        <v>2013602</v>
      </c>
      <c r="B204" s="184" t="s">
        <v>166</v>
      </c>
      <c r="C204" s="185">
        <v>234</v>
      </c>
      <c r="D204" s="185">
        <v>306</v>
      </c>
      <c r="E204" s="199"/>
      <c r="F204" s="209">
        <f t="shared" si="3"/>
        <v>7</v>
      </c>
    </row>
    <row r="205" spans="1:6 16329:16376" s="209" customFormat="1" ht="18" hidden="1" customHeight="1">
      <c r="A205" s="14">
        <v>2013603</v>
      </c>
      <c r="B205" s="184" t="s">
        <v>167</v>
      </c>
      <c r="C205" s="185"/>
      <c r="D205" s="185"/>
      <c r="E205" s="199"/>
      <c r="F205" s="209">
        <f t="shared" si="3"/>
        <v>7</v>
      </c>
    </row>
    <row r="206" spans="1:6 16329:16376" s="209" customFormat="1" ht="18" hidden="1" customHeight="1">
      <c r="A206" s="14">
        <v>2013650</v>
      </c>
      <c r="B206" s="184" t="s">
        <v>174</v>
      </c>
      <c r="C206" s="185"/>
      <c r="D206" s="185"/>
      <c r="E206" s="199"/>
      <c r="F206" s="209">
        <f t="shared" si="3"/>
        <v>7</v>
      </c>
    </row>
    <row r="207" spans="1:6 16329:16376" s="209" customFormat="1" ht="18" hidden="1" customHeight="1">
      <c r="A207" s="14">
        <v>2013699</v>
      </c>
      <c r="B207" s="184" t="s">
        <v>275</v>
      </c>
      <c r="C207" s="185">
        <v>106</v>
      </c>
      <c r="D207" s="185"/>
      <c r="E207" s="199"/>
      <c r="F207" s="209">
        <f t="shared" si="3"/>
        <v>7</v>
      </c>
    </row>
    <row r="208" spans="1:6 16329:16376" s="208" customFormat="1" ht="18" customHeight="1">
      <c r="A208" s="14">
        <v>20137</v>
      </c>
      <c r="B208" s="184" t="s">
        <v>276</v>
      </c>
      <c r="C208" s="185">
        <v>153</v>
      </c>
      <c r="D208" s="185">
        <v>111</v>
      </c>
      <c r="E208" s="199"/>
      <c r="F208" s="209">
        <f t="shared" si="3"/>
        <v>5</v>
      </c>
      <c r="XDA208" s="212"/>
      <c r="XDB208" s="212"/>
      <c r="XDC208" s="212"/>
      <c r="XDD208" s="212"/>
      <c r="XDE208" s="212"/>
      <c r="XDF208" s="212"/>
      <c r="XDG208" s="212"/>
      <c r="XDH208" s="212"/>
      <c r="XDI208" s="212"/>
      <c r="XDJ208" s="212"/>
      <c r="XDK208" s="212"/>
      <c r="XDL208" s="212"/>
      <c r="XDM208" s="212"/>
      <c r="XDN208" s="212"/>
      <c r="XDO208" s="212"/>
      <c r="XDP208" s="212"/>
      <c r="XDQ208" s="212"/>
      <c r="XDR208" s="212"/>
      <c r="XDS208" s="212"/>
      <c r="XDT208" s="212"/>
      <c r="XDU208" s="212"/>
      <c r="XDV208" s="212"/>
      <c r="XDW208" s="212"/>
      <c r="XDX208" s="212"/>
      <c r="XDY208" s="212"/>
      <c r="XDZ208" s="212"/>
      <c r="XEA208" s="212"/>
      <c r="XEB208" s="212"/>
      <c r="XEC208" s="212"/>
      <c r="XED208" s="212"/>
      <c r="XEE208" s="212"/>
      <c r="XEF208" s="212"/>
      <c r="XEG208" s="212"/>
      <c r="XEH208" s="212"/>
      <c r="XEI208" s="212"/>
      <c r="XEJ208" s="212"/>
      <c r="XEK208" s="212"/>
      <c r="XEL208" s="212"/>
      <c r="XEM208" s="212"/>
      <c r="XEN208" s="212"/>
      <c r="XEO208" s="212"/>
      <c r="XEP208" s="212"/>
      <c r="XEQ208" s="212"/>
      <c r="XER208" s="212"/>
      <c r="XES208" s="212"/>
      <c r="XET208" s="212"/>
      <c r="XEU208" s="212"/>
      <c r="XEV208" s="212"/>
    </row>
    <row r="209" spans="1:6 16329:16376" s="209" customFormat="1" ht="18" hidden="1" customHeight="1">
      <c r="A209" s="201">
        <v>2013701</v>
      </c>
      <c r="B209" s="184" t="s">
        <v>165</v>
      </c>
      <c r="C209" s="185">
        <v>70</v>
      </c>
      <c r="D209" s="185">
        <v>66</v>
      </c>
      <c r="E209" s="199"/>
      <c r="F209" s="209">
        <f t="shared" si="3"/>
        <v>7</v>
      </c>
    </row>
    <row r="210" spans="1:6 16329:16376" s="209" customFormat="1" ht="18" hidden="1" customHeight="1">
      <c r="A210" s="201">
        <v>2013702</v>
      </c>
      <c r="B210" s="184" t="s">
        <v>166</v>
      </c>
      <c r="C210" s="185">
        <v>82</v>
      </c>
      <c r="D210" s="185">
        <v>45</v>
      </c>
      <c r="E210" s="199"/>
      <c r="F210" s="209">
        <f t="shared" si="3"/>
        <v>7</v>
      </c>
    </row>
    <row r="211" spans="1:6 16329:16376" s="209" customFormat="1" ht="18" hidden="1" customHeight="1">
      <c r="A211" s="201">
        <v>2013703</v>
      </c>
      <c r="B211" s="184" t="s">
        <v>167</v>
      </c>
      <c r="C211" s="185"/>
      <c r="D211" s="185"/>
      <c r="E211" s="199"/>
      <c r="F211" s="209">
        <f t="shared" si="3"/>
        <v>7</v>
      </c>
    </row>
    <row r="212" spans="1:6 16329:16376" s="209" customFormat="1" ht="18" hidden="1" customHeight="1">
      <c r="A212" s="201">
        <v>2013704</v>
      </c>
      <c r="B212" s="184" t="s">
        <v>277</v>
      </c>
      <c r="C212" s="185"/>
      <c r="D212" s="185"/>
      <c r="E212" s="199"/>
      <c r="F212" s="209">
        <f t="shared" si="3"/>
        <v>7</v>
      </c>
    </row>
    <row r="213" spans="1:6 16329:16376" s="209" customFormat="1" ht="18" hidden="1" customHeight="1">
      <c r="A213" s="201">
        <v>2013750</v>
      </c>
      <c r="B213" s="184" t="s">
        <v>174</v>
      </c>
      <c r="C213" s="185"/>
      <c r="D213" s="185"/>
      <c r="E213" s="199"/>
      <c r="F213" s="209">
        <f t="shared" si="3"/>
        <v>7</v>
      </c>
    </row>
    <row r="214" spans="1:6 16329:16376" s="209" customFormat="1" ht="18" hidden="1" customHeight="1">
      <c r="A214" s="201">
        <v>2013799</v>
      </c>
      <c r="B214" s="184" t="s">
        <v>278</v>
      </c>
      <c r="C214" s="185">
        <v>1</v>
      </c>
      <c r="D214" s="185"/>
      <c r="E214" s="199"/>
      <c r="F214" s="209">
        <f t="shared" si="3"/>
        <v>7</v>
      </c>
    </row>
    <row r="215" spans="1:6 16329:16376" s="208" customFormat="1" ht="18" customHeight="1">
      <c r="A215" s="201">
        <v>20138</v>
      </c>
      <c r="B215" s="184" t="s">
        <v>279</v>
      </c>
      <c r="C215" s="185">
        <v>3048</v>
      </c>
      <c r="D215" s="185">
        <v>3955</v>
      </c>
      <c r="E215" s="199"/>
      <c r="F215" s="209">
        <f t="shared" si="3"/>
        <v>5</v>
      </c>
      <c r="XDA215" s="212"/>
      <c r="XDB215" s="212"/>
      <c r="XDC215" s="212"/>
      <c r="XDD215" s="212"/>
      <c r="XDE215" s="212"/>
      <c r="XDF215" s="212"/>
      <c r="XDG215" s="212"/>
      <c r="XDH215" s="212"/>
      <c r="XDI215" s="212"/>
      <c r="XDJ215" s="212"/>
      <c r="XDK215" s="212"/>
      <c r="XDL215" s="212"/>
      <c r="XDM215" s="212"/>
      <c r="XDN215" s="212"/>
      <c r="XDO215" s="212"/>
      <c r="XDP215" s="212"/>
      <c r="XDQ215" s="212"/>
      <c r="XDR215" s="212"/>
      <c r="XDS215" s="212"/>
      <c r="XDT215" s="212"/>
      <c r="XDU215" s="212"/>
      <c r="XDV215" s="212"/>
      <c r="XDW215" s="212"/>
      <c r="XDX215" s="212"/>
      <c r="XDY215" s="212"/>
      <c r="XDZ215" s="212"/>
      <c r="XEA215" s="212"/>
      <c r="XEB215" s="212"/>
      <c r="XEC215" s="212"/>
      <c r="XED215" s="212"/>
      <c r="XEE215" s="212"/>
      <c r="XEF215" s="212"/>
      <c r="XEG215" s="212"/>
      <c r="XEH215" s="212"/>
      <c r="XEI215" s="212"/>
      <c r="XEJ215" s="212"/>
      <c r="XEK215" s="212"/>
      <c r="XEL215" s="212"/>
      <c r="XEM215" s="212"/>
      <c r="XEN215" s="212"/>
      <c r="XEO215" s="212"/>
      <c r="XEP215" s="212"/>
      <c r="XEQ215" s="212"/>
      <c r="XER215" s="212"/>
      <c r="XES215" s="212"/>
      <c r="XET215" s="212"/>
      <c r="XEU215" s="212"/>
      <c r="XEV215" s="212"/>
    </row>
    <row r="216" spans="1:6 16329:16376" s="209" customFormat="1" ht="18" hidden="1" customHeight="1">
      <c r="A216" s="201">
        <v>2013801</v>
      </c>
      <c r="B216" s="184" t="s">
        <v>165</v>
      </c>
      <c r="C216" s="185">
        <v>1701</v>
      </c>
      <c r="D216" s="185">
        <v>1941</v>
      </c>
      <c r="E216" s="199"/>
      <c r="F216" s="209">
        <f t="shared" si="3"/>
        <v>7</v>
      </c>
    </row>
    <row r="217" spans="1:6 16329:16376" s="209" customFormat="1" ht="18" hidden="1" customHeight="1">
      <c r="A217" s="201">
        <v>2013802</v>
      </c>
      <c r="B217" s="184" t="s">
        <v>166</v>
      </c>
      <c r="C217" s="185">
        <v>884</v>
      </c>
      <c r="D217" s="185">
        <v>969</v>
      </c>
      <c r="E217" s="199"/>
      <c r="F217" s="209">
        <f t="shared" si="3"/>
        <v>7</v>
      </c>
    </row>
    <row r="218" spans="1:6 16329:16376" s="209" customFormat="1" ht="18" hidden="1" customHeight="1">
      <c r="A218" s="201">
        <v>2013803</v>
      </c>
      <c r="B218" s="184" t="s">
        <v>167</v>
      </c>
      <c r="C218" s="185"/>
      <c r="D218" s="185"/>
      <c r="E218" s="199"/>
      <c r="F218" s="209">
        <f t="shared" si="3"/>
        <v>7</v>
      </c>
    </row>
    <row r="219" spans="1:6 16329:16376" s="209" customFormat="1" ht="18" hidden="1" customHeight="1">
      <c r="A219" s="201">
        <v>2013804</v>
      </c>
      <c r="B219" s="184" t="s">
        <v>280</v>
      </c>
      <c r="C219" s="185">
        <v>38</v>
      </c>
      <c r="D219" s="185">
        <v>43</v>
      </c>
      <c r="E219" s="199"/>
      <c r="F219" s="209">
        <f t="shared" si="3"/>
        <v>7</v>
      </c>
    </row>
    <row r="220" spans="1:6 16329:16376" s="209" customFormat="1" ht="18" hidden="1" customHeight="1">
      <c r="A220" s="201">
        <v>2013805</v>
      </c>
      <c r="B220" s="184" t="s">
        <v>281</v>
      </c>
      <c r="C220" s="185"/>
      <c r="D220" s="185">
        <v>2</v>
      </c>
      <c r="E220" s="199"/>
      <c r="F220" s="209">
        <f t="shared" si="3"/>
        <v>7</v>
      </c>
    </row>
    <row r="221" spans="1:6 16329:16376" s="209" customFormat="1" ht="18" hidden="1" customHeight="1">
      <c r="A221" s="201">
        <v>2013808</v>
      </c>
      <c r="B221" s="184" t="s">
        <v>206</v>
      </c>
      <c r="C221" s="185"/>
      <c r="D221" s="185"/>
      <c r="E221" s="199"/>
      <c r="F221" s="209">
        <f t="shared" si="3"/>
        <v>7</v>
      </c>
    </row>
    <row r="222" spans="1:6 16329:16376" s="209" customFormat="1" ht="18" hidden="1" customHeight="1">
      <c r="A222" s="201">
        <v>2013810</v>
      </c>
      <c r="B222" s="184" t="s">
        <v>282</v>
      </c>
      <c r="C222" s="185">
        <v>4</v>
      </c>
      <c r="D222" s="185"/>
      <c r="E222" s="199"/>
      <c r="F222" s="209">
        <f t="shared" si="3"/>
        <v>7</v>
      </c>
    </row>
    <row r="223" spans="1:6 16329:16376" s="209" customFormat="1" ht="18" hidden="1" customHeight="1">
      <c r="A223" s="201">
        <v>2013812</v>
      </c>
      <c r="B223" s="184" t="s">
        <v>283</v>
      </c>
      <c r="C223" s="185">
        <v>10</v>
      </c>
      <c r="D223" s="185">
        <v>1</v>
      </c>
      <c r="E223" s="199"/>
      <c r="F223" s="209">
        <f t="shared" si="3"/>
        <v>7</v>
      </c>
    </row>
    <row r="224" spans="1:6 16329:16376" s="209" customFormat="1" ht="18" hidden="1" customHeight="1">
      <c r="A224" s="201">
        <v>2013813</v>
      </c>
      <c r="B224" s="184" t="s">
        <v>284</v>
      </c>
      <c r="C224" s="185"/>
      <c r="D224" s="185"/>
      <c r="E224" s="199"/>
      <c r="F224" s="209">
        <f t="shared" si="3"/>
        <v>7</v>
      </c>
    </row>
    <row r="225" spans="1:6 16329:16376" s="209" customFormat="1" ht="18" hidden="1" customHeight="1">
      <c r="A225" s="201">
        <v>2013814</v>
      </c>
      <c r="B225" s="184" t="s">
        <v>285</v>
      </c>
      <c r="C225" s="185"/>
      <c r="D225" s="185"/>
      <c r="E225" s="199"/>
      <c r="F225" s="209">
        <f t="shared" si="3"/>
        <v>7</v>
      </c>
    </row>
    <row r="226" spans="1:6 16329:16376" s="209" customFormat="1" ht="18" hidden="1" customHeight="1">
      <c r="A226" s="201">
        <v>2013815</v>
      </c>
      <c r="B226" s="184" t="s">
        <v>286</v>
      </c>
      <c r="C226" s="185"/>
      <c r="D226" s="185"/>
      <c r="E226" s="199"/>
      <c r="F226" s="209">
        <f t="shared" si="3"/>
        <v>7</v>
      </c>
    </row>
    <row r="227" spans="1:6 16329:16376" s="209" customFormat="1" ht="18" hidden="1" customHeight="1">
      <c r="A227" s="201">
        <v>2013816</v>
      </c>
      <c r="B227" s="184" t="s">
        <v>287</v>
      </c>
      <c r="C227" s="185">
        <v>18</v>
      </c>
      <c r="D227" s="185">
        <v>32</v>
      </c>
      <c r="E227" s="199"/>
      <c r="F227" s="209">
        <f t="shared" si="3"/>
        <v>7</v>
      </c>
    </row>
    <row r="228" spans="1:6 16329:16376" s="209" customFormat="1" ht="18" hidden="1" customHeight="1">
      <c r="A228" s="201">
        <v>2013850</v>
      </c>
      <c r="B228" s="184" t="s">
        <v>174</v>
      </c>
      <c r="C228" s="185"/>
      <c r="D228" s="185"/>
      <c r="E228" s="199"/>
      <c r="F228" s="209">
        <f t="shared" si="3"/>
        <v>7</v>
      </c>
    </row>
    <row r="229" spans="1:6 16329:16376" s="209" customFormat="1" ht="18" hidden="1" customHeight="1">
      <c r="A229" s="201">
        <v>2013899</v>
      </c>
      <c r="B229" s="184" t="s">
        <v>288</v>
      </c>
      <c r="C229" s="185">
        <v>393</v>
      </c>
      <c r="D229" s="185">
        <v>967</v>
      </c>
      <c r="E229" s="199"/>
      <c r="F229" s="209">
        <f t="shared" si="3"/>
        <v>7</v>
      </c>
    </row>
    <row r="230" spans="1:6 16329:16376" s="208" customFormat="1" ht="18" customHeight="1">
      <c r="A230" s="201">
        <v>20199</v>
      </c>
      <c r="B230" s="184" t="s">
        <v>289</v>
      </c>
      <c r="C230" s="185">
        <v>1006</v>
      </c>
      <c r="D230" s="185">
        <v>10338</v>
      </c>
      <c r="E230" s="199"/>
      <c r="F230" s="209">
        <f t="shared" si="3"/>
        <v>5</v>
      </c>
      <c r="XDA230" s="212"/>
      <c r="XDB230" s="212"/>
      <c r="XDC230" s="212"/>
      <c r="XDD230" s="212"/>
      <c r="XDE230" s="212"/>
      <c r="XDF230" s="212"/>
      <c r="XDG230" s="212"/>
      <c r="XDH230" s="212"/>
      <c r="XDI230" s="212"/>
      <c r="XDJ230" s="212"/>
      <c r="XDK230" s="212"/>
      <c r="XDL230" s="212"/>
      <c r="XDM230" s="212"/>
      <c r="XDN230" s="212"/>
      <c r="XDO230" s="212"/>
      <c r="XDP230" s="212"/>
      <c r="XDQ230" s="212"/>
      <c r="XDR230" s="212"/>
      <c r="XDS230" s="212"/>
      <c r="XDT230" s="212"/>
      <c r="XDU230" s="212"/>
      <c r="XDV230" s="212"/>
      <c r="XDW230" s="212"/>
      <c r="XDX230" s="212"/>
      <c r="XDY230" s="212"/>
      <c r="XDZ230" s="212"/>
      <c r="XEA230" s="212"/>
      <c r="XEB230" s="212"/>
      <c r="XEC230" s="212"/>
      <c r="XED230" s="212"/>
      <c r="XEE230" s="212"/>
      <c r="XEF230" s="212"/>
      <c r="XEG230" s="212"/>
      <c r="XEH230" s="212"/>
      <c r="XEI230" s="212"/>
      <c r="XEJ230" s="212"/>
      <c r="XEK230" s="212"/>
      <c r="XEL230" s="212"/>
      <c r="XEM230" s="212"/>
      <c r="XEN230" s="212"/>
      <c r="XEO230" s="212"/>
      <c r="XEP230" s="212"/>
      <c r="XEQ230" s="212"/>
      <c r="XER230" s="212"/>
      <c r="XES230" s="212"/>
      <c r="XET230" s="212"/>
      <c r="XEU230" s="212"/>
      <c r="XEV230" s="212"/>
    </row>
    <row r="231" spans="1:6 16329:16376" s="209" customFormat="1" ht="18" hidden="1" customHeight="1">
      <c r="A231" s="201">
        <v>2019901</v>
      </c>
      <c r="B231" s="184" t="s">
        <v>290</v>
      </c>
      <c r="C231" s="185"/>
      <c r="D231" s="185"/>
      <c r="E231" s="199"/>
      <c r="F231" s="209">
        <f t="shared" si="3"/>
        <v>7</v>
      </c>
    </row>
    <row r="232" spans="1:6 16329:16376" s="209" customFormat="1" ht="18" hidden="1" customHeight="1">
      <c r="A232" s="201">
        <v>2019999</v>
      </c>
      <c r="B232" s="184" t="s">
        <v>291</v>
      </c>
      <c r="C232" s="185">
        <v>1006</v>
      </c>
      <c r="D232" s="185">
        <v>10338</v>
      </c>
      <c r="E232" s="199"/>
      <c r="F232" s="209">
        <f t="shared" si="3"/>
        <v>7</v>
      </c>
    </row>
    <row r="233" spans="1:6 16329:16376" s="209" customFormat="1" ht="18" hidden="1" customHeight="1">
      <c r="A233" s="201">
        <v>202</v>
      </c>
      <c r="B233" s="184" t="s">
        <v>292</v>
      </c>
      <c r="C233" s="185"/>
      <c r="D233" s="185">
        <v>0</v>
      </c>
      <c r="E233" s="199"/>
      <c r="F233" s="209">
        <f t="shared" si="3"/>
        <v>3</v>
      </c>
    </row>
    <row r="234" spans="1:6 16329:16376" s="208" customFormat="1" ht="18" customHeight="1">
      <c r="A234" s="201">
        <v>20205</v>
      </c>
      <c r="B234" s="184" t="s">
        <v>293</v>
      </c>
      <c r="C234" s="185"/>
      <c r="D234" s="185"/>
      <c r="E234" s="199"/>
      <c r="F234" s="209">
        <f t="shared" si="3"/>
        <v>5</v>
      </c>
      <c r="XDA234" s="212"/>
      <c r="XDB234" s="212"/>
      <c r="XDC234" s="212"/>
      <c r="XDD234" s="212"/>
      <c r="XDE234" s="212"/>
      <c r="XDF234" s="212"/>
      <c r="XDG234" s="212"/>
      <c r="XDH234" s="212"/>
      <c r="XDI234" s="212"/>
      <c r="XDJ234" s="212"/>
      <c r="XDK234" s="212"/>
      <c r="XDL234" s="212"/>
      <c r="XDM234" s="212"/>
      <c r="XDN234" s="212"/>
      <c r="XDO234" s="212"/>
      <c r="XDP234" s="212"/>
      <c r="XDQ234" s="212"/>
      <c r="XDR234" s="212"/>
      <c r="XDS234" s="212"/>
      <c r="XDT234" s="212"/>
      <c r="XDU234" s="212"/>
      <c r="XDV234" s="212"/>
      <c r="XDW234" s="212"/>
      <c r="XDX234" s="212"/>
      <c r="XDY234" s="212"/>
      <c r="XDZ234" s="212"/>
      <c r="XEA234" s="212"/>
      <c r="XEB234" s="212"/>
      <c r="XEC234" s="212"/>
      <c r="XED234" s="212"/>
      <c r="XEE234" s="212"/>
      <c r="XEF234" s="212"/>
      <c r="XEG234" s="212"/>
      <c r="XEH234" s="212"/>
      <c r="XEI234" s="212"/>
      <c r="XEJ234" s="212"/>
      <c r="XEK234" s="212"/>
      <c r="XEL234" s="212"/>
      <c r="XEM234" s="212"/>
      <c r="XEN234" s="212"/>
      <c r="XEO234" s="212"/>
      <c r="XEP234" s="212"/>
      <c r="XEQ234" s="212"/>
      <c r="XER234" s="212"/>
      <c r="XES234" s="212"/>
      <c r="XET234" s="212"/>
      <c r="XEU234" s="212"/>
      <c r="XEV234" s="212"/>
    </row>
    <row r="235" spans="1:6 16329:16376" s="208" customFormat="1" ht="18" customHeight="1">
      <c r="A235" s="201">
        <v>20206</v>
      </c>
      <c r="B235" s="184" t="s">
        <v>294</v>
      </c>
      <c r="C235" s="185"/>
      <c r="D235" s="185"/>
      <c r="E235" s="199"/>
      <c r="F235" s="209">
        <f t="shared" si="3"/>
        <v>5</v>
      </c>
      <c r="XDA235" s="212"/>
      <c r="XDB235" s="212"/>
      <c r="XDC235" s="212"/>
      <c r="XDD235" s="212"/>
      <c r="XDE235" s="212"/>
      <c r="XDF235" s="212"/>
      <c r="XDG235" s="212"/>
      <c r="XDH235" s="212"/>
      <c r="XDI235" s="212"/>
      <c r="XDJ235" s="212"/>
      <c r="XDK235" s="212"/>
      <c r="XDL235" s="212"/>
      <c r="XDM235" s="212"/>
      <c r="XDN235" s="212"/>
      <c r="XDO235" s="212"/>
      <c r="XDP235" s="212"/>
      <c r="XDQ235" s="212"/>
      <c r="XDR235" s="212"/>
      <c r="XDS235" s="212"/>
      <c r="XDT235" s="212"/>
      <c r="XDU235" s="212"/>
      <c r="XDV235" s="212"/>
      <c r="XDW235" s="212"/>
      <c r="XDX235" s="212"/>
      <c r="XDY235" s="212"/>
      <c r="XDZ235" s="212"/>
      <c r="XEA235" s="212"/>
      <c r="XEB235" s="212"/>
      <c r="XEC235" s="212"/>
      <c r="XED235" s="212"/>
      <c r="XEE235" s="212"/>
      <c r="XEF235" s="212"/>
      <c r="XEG235" s="212"/>
      <c r="XEH235" s="212"/>
      <c r="XEI235" s="212"/>
      <c r="XEJ235" s="212"/>
      <c r="XEK235" s="212"/>
      <c r="XEL235" s="212"/>
      <c r="XEM235" s="212"/>
      <c r="XEN235" s="212"/>
      <c r="XEO235" s="212"/>
      <c r="XEP235" s="212"/>
      <c r="XEQ235" s="212"/>
      <c r="XER235" s="212"/>
      <c r="XES235" s="212"/>
      <c r="XET235" s="212"/>
      <c r="XEU235" s="212"/>
      <c r="XEV235" s="212"/>
    </row>
    <row r="236" spans="1:6 16329:16376" s="208" customFormat="1" ht="18" customHeight="1">
      <c r="A236" s="201">
        <v>20299</v>
      </c>
      <c r="B236" s="184" t="s">
        <v>295</v>
      </c>
      <c r="C236" s="185"/>
      <c r="D236" s="185"/>
      <c r="E236" s="199"/>
      <c r="F236" s="209">
        <f t="shared" si="3"/>
        <v>5</v>
      </c>
      <c r="XDA236" s="212"/>
      <c r="XDB236" s="212"/>
      <c r="XDC236" s="212"/>
      <c r="XDD236" s="212"/>
      <c r="XDE236" s="212"/>
      <c r="XDF236" s="212"/>
      <c r="XDG236" s="212"/>
      <c r="XDH236" s="212"/>
      <c r="XDI236" s="212"/>
      <c r="XDJ236" s="212"/>
      <c r="XDK236" s="212"/>
      <c r="XDL236" s="212"/>
      <c r="XDM236" s="212"/>
      <c r="XDN236" s="212"/>
      <c r="XDO236" s="212"/>
      <c r="XDP236" s="212"/>
      <c r="XDQ236" s="212"/>
      <c r="XDR236" s="212"/>
      <c r="XDS236" s="212"/>
      <c r="XDT236" s="212"/>
      <c r="XDU236" s="212"/>
      <c r="XDV236" s="212"/>
      <c r="XDW236" s="212"/>
      <c r="XDX236" s="212"/>
      <c r="XDY236" s="212"/>
      <c r="XDZ236" s="212"/>
      <c r="XEA236" s="212"/>
      <c r="XEB236" s="212"/>
      <c r="XEC236" s="212"/>
      <c r="XED236" s="212"/>
      <c r="XEE236" s="212"/>
      <c r="XEF236" s="212"/>
      <c r="XEG236" s="212"/>
      <c r="XEH236" s="212"/>
      <c r="XEI236" s="212"/>
      <c r="XEJ236" s="212"/>
      <c r="XEK236" s="212"/>
      <c r="XEL236" s="212"/>
      <c r="XEM236" s="212"/>
      <c r="XEN236" s="212"/>
      <c r="XEO236" s="212"/>
      <c r="XEP236" s="212"/>
      <c r="XEQ236" s="212"/>
      <c r="XER236" s="212"/>
      <c r="XES236" s="212"/>
      <c r="XET236" s="212"/>
      <c r="XEU236" s="212"/>
      <c r="XEV236" s="212"/>
    </row>
    <row r="237" spans="1:6 16329:16376" s="209" customFormat="1" ht="18" hidden="1" customHeight="1">
      <c r="A237" s="201">
        <v>203</v>
      </c>
      <c r="B237" s="184" t="s">
        <v>296</v>
      </c>
      <c r="C237" s="185">
        <v>317</v>
      </c>
      <c r="D237" s="185">
        <v>301</v>
      </c>
      <c r="E237" s="199"/>
      <c r="F237" s="209">
        <f t="shared" si="3"/>
        <v>3</v>
      </c>
    </row>
    <row r="238" spans="1:6 16329:16376" s="208" customFormat="1" ht="18" customHeight="1">
      <c r="A238" s="201">
        <v>20306</v>
      </c>
      <c r="B238" s="182" t="s">
        <v>297</v>
      </c>
      <c r="C238" s="183">
        <v>217</v>
      </c>
      <c r="D238" s="183">
        <v>301</v>
      </c>
      <c r="E238" s="199"/>
      <c r="F238" s="209">
        <f t="shared" si="3"/>
        <v>5</v>
      </c>
      <c r="XDA238" s="212"/>
      <c r="XDB238" s="212"/>
      <c r="XDC238" s="212"/>
      <c r="XDD238" s="212"/>
      <c r="XDE238" s="212"/>
      <c r="XDF238" s="212"/>
      <c r="XDG238" s="212"/>
      <c r="XDH238" s="212"/>
      <c r="XDI238" s="212"/>
      <c r="XDJ238" s="212"/>
      <c r="XDK238" s="212"/>
      <c r="XDL238" s="212"/>
      <c r="XDM238" s="212"/>
      <c r="XDN238" s="212"/>
      <c r="XDO238" s="212"/>
      <c r="XDP238" s="212"/>
      <c r="XDQ238" s="212"/>
      <c r="XDR238" s="212"/>
      <c r="XDS238" s="212"/>
      <c r="XDT238" s="212"/>
      <c r="XDU238" s="212"/>
      <c r="XDV238" s="212"/>
      <c r="XDW238" s="212"/>
      <c r="XDX238" s="212"/>
      <c r="XDY238" s="212"/>
      <c r="XDZ238" s="212"/>
      <c r="XEA238" s="212"/>
      <c r="XEB238" s="212"/>
      <c r="XEC238" s="212"/>
      <c r="XED238" s="212"/>
      <c r="XEE238" s="212"/>
      <c r="XEF238" s="212"/>
      <c r="XEG238" s="212"/>
      <c r="XEH238" s="212"/>
      <c r="XEI238" s="212"/>
      <c r="XEJ238" s="212"/>
      <c r="XEK238" s="212"/>
      <c r="XEL238" s="212"/>
      <c r="XEM238" s="212"/>
      <c r="XEN238" s="212"/>
      <c r="XEO238" s="212"/>
      <c r="XEP238" s="212"/>
      <c r="XEQ238" s="212"/>
      <c r="XER238" s="212"/>
      <c r="XES238" s="212"/>
      <c r="XET238" s="212"/>
      <c r="XEU238" s="212"/>
      <c r="XEV238" s="212"/>
    </row>
    <row r="239" spans="1:6 16329:16376" s="209" customFormat="1" ht="18" hidden="1" customHeight="1">
      <c r="A239" s="201">
        <v>2030601</v>
      </c>
      <c r="B239" s="184" t="s">
        <v>298</v>
      </c>
      <c r="C239" s="185"/>
      <c r="D239" s="185">
        <v>50</v>
      </c>
      <c r="E239" s="199"/>
      <c r="F239" s="209">
        <f t="shared" si="3"/>
        <v>7</v>
      </c>
    </row>
    <row r="240" spans="1:6 16329:16376" s="209" customFormat="1" ht="18" hidden="1" customHeight="1">
      <c r="A240" s="201">
        <v>2030602</v>
      </c>
      <c r="B240" s="184" t="s">
        <v>299</v>
      </c>
      <c r="C240" s="185"/>
      <c r="D240" s="185"/>
      <c r="E240" s="199"/>
      <c r="F240" s="209">
        <f t="shared" si="3"/>
        <v>7</v>
      </c>
    </row>
    <row r="241" spans="1:6 16329:16376" s="209" customFormat="1" ht="18" hidden="1" customHeight="1">
      <c r="A241" s="201">
        <v>2030603</v>
      </c>
      <c r="B241" s="184" t="s">
        <v>300</v>
      </c>
      <c r="C241" s="185">
        <v>102</v>
      </c>
      <c r="D241" s="185"/>
      <c r="E241" s="199"/>
      <c r="F241" s="209">
        <f t="shared" si="3"/>
        <v>7</v>
      </c>
    </row>
    <row r="242" spans="1:6 16329:16376" s="209" customFormat="1" ht="18" hidden="1" customHeight="1">
      <c r="A242" s="201">
        <v>2030604</v>
      </c>
      <c r="B242" s="182" t="s">
        <v>301</v>
      </c>
      <c r="C242" s="183"/>
      <c r="D242" s="183"/>
      <c r="E242" s="199"/>
      <c r="F242" s="209">
        <f t="shared" si="3"/>
        <v>7</v>
      </c>
    </row>
    <row r="243" spans="1:6 16329:16376" s="209" customFormat="1" ht="18" hidden="1" customHeight="1">
      <c r="A243" s="201">
        <v>2030607</v>
      </c>
      <c r="B243" s="184" t="s">
        <v>302</v>
      </c>
      <c r="C243" s="185"/>
      <c r="D243" s="185"/>
      <c r="E243" s="199"/>
      <c r="F243" s="209">
        <f t="shared" si="3"/>
        <v>7</v>
      </c>
    </row>
    <row r="244" spans="1:6 16329:16376" s="209" customFormat="1" ht="18" hidden="1" customHeight="1">
      <c r="A244" s="201">
        <v>2030608</v>
      </c>
      <c r="B244" s="184" t="s">
        <v>303</v>
      </c>
      <c r="C244" s="185"/>
      <c r="D244" s="185"/>
      <c r="E244" s="199"/>
      <c r="F244" s="209">
        <f t="shared" si="3"/>
        <v>7</v>
      </c>
    </row>
    <row r="245" spans="1:6 16329:16376" s="209" customFormat="1" ht="18" hidden="1" customHeight="1">
      <c r="A245" s="201">
        <v>2030699</v>
      </c>
      <c r="B245" s="184" t="s">
        <v>304</v>
      </c>
      <c r="C245" s="185">
        <v>115</v>
      </c>
      <c r="D245" s="185">
        <v>251</v>
      </c>
      <c r="E245" s="199"/>
      <c r="F245" s="209">
        <f t="shared" si="3"/>
        <v>7</v>
      </c>
    </row>
    <row r="246" spans="1:6 16329:16376" s="208" customFormat="1" ht="18" customHeight="1">
      <c r="A246" s="201">
        <v>20399</v>
      </c>
      <c r="B246" s="184" t="s">
        <v>305</v>
      </c>
      <c r="C246" s="185">
        <v>100</v>
      </c>
      <c r="D246" s="185"/>
      <c r="E246" s="199"/>
      <c r="F246" s="209">
        <f t="shared" si="3"/>
        <v>5</v>
      </c>
      <c r="XDA246" s="212"/>
      <c r="XDB246" s="212"/>
      <c r="XDC246" s="212"/>
      <c r="XDD246" s="212"/>
      <c r="XDE246" s="212"/>
      <c r="XDF246" s="212"/>
      <c r="XDG246" s="212"/>
      <c r="XDH246" s="212"/>
      <c r="XDI246" s="212"/>
      <c r="XDJ246" s="212"/>
      <c r="XDK246" s="212"/>
      <c r="XDL246" s="212"/>
      <c r="XDM246" s="212"/>
      <c r="XDN246" s="212"/>
      <c r="XDO246" s="212"/>
      <c r="XDP246" s="212"/>
      <c r="XDQ246" s="212"/>
      <c r="XDR246" s="212"/>
      <c r="XDS246" s="212"/>
      <c r="XDT246" s="212"/>
      <c r="XDU246" s="212"/>
      <c r="XDV246" s="212"/>
      <c r="XDW246" s="212"/>
      <c r="XDX246" s="212"/>
      <c r="XDY246" s="212"/>
      <c r="XDZ246" s="212"/>
      <c r="XEA246" s="212"/>
      <c r="XEB246" s="212"/>
      <c r="XEC246" s="212"/>
      <c r="XED246" s="212"/>
      <c r="XEE246" s="212"/>
      <c r="XEF246" s="212"/>
      <c r="XEG246" s="212"/>
      <c r="XEH246" s="212"/>
      <c r="XEI246" s="212"/>
      <c r="XEJ246" s="212"/>
      <c r="XEK246" s="212"/>
      <c r="XEL246" s="212"/>
      <c r="XEM246" s="212"/>
      <c r="XEN246" s="212"/>
      <c r="XEO246" s="212"/>
      <c r="XEP246" s="212"/>
      <c r="XEQ246" s="212"/>
      <c r="XER246" s="212"/>
      <c r="XES246" s="212"/>
      <c r="XET246" s="212"/>
      <c r="XEU246" s="212"/>
      <c r="XEV246" s="212"/>
    </row>
    <row r="247" spans="1:6 16329:16376" s="209" customFormat="1" ht="18" hidden="1" customHeight="1">
      <c r="A247" s="201">
        <v>2039999</v>
      </c>
      <c r="B247" s="184" t="s">
        <v>305</v>
      </c>
      <c r="C247" s="185">
        <v>100</v>
      </c>
      <c r="D247" s="185"/>
      <c r="E247" s="199"/>
      <c r="F247" s="209">
        <f t="shared" si="3"/>
        <v>7</v>
      </c>
    </row>
    <row r="248" spans="1:6 16329:16376" s="190" customFormat="1" ht="18" hidden="1" customHeight="1">
      <c r="A248" s="201">
        <v>204</v>
      </c>
      <c r="B248" s="184" t="s">
        <v>306</v>
      </c>
      <c r="C248" s="185">
        <v>16867</v>
      </c>
      <c r="D248" s="185">
        <f>12317+2389</f>
        <v>14706</v>
      </c>
      <c r="E248" s="199"/>
      <c r="F248" s="209">
        <f t="shared" si="3"/>
        <v>3</v>
      </c>
      <c r="XDA248" s="194"/>
      <c r="XDB248" s="194"/>
      <c r="XDC248" s="194"/>
      <c r="XDD248" s="194"/>
      <c r="XDE248" s="194"/>
      <c r="XDF248" s="194"/>
      <c r="XDG248" s="194"/>
      <c r="XDH248" s="194"/>
      <c r="XDI248" s="194"/>
      <c r="XDJ248" s="194"/>
      <c r="XDK248" s="194"/>
      <c r="XDL248" s="194"/>
      <c r="XDM248" s="194"/>
      <c r="XDN248" s="194"/>
      <c r="XDO248" s="194"/>
      <c r="XDP248" s="194"/>
      <c r="XDQ248" s="194"/>
      <c r="XDR248" s="194"/>
      <c r="XDS248" s="194"/>
      <c r="XDT248" s="194"/>
      <c r="XDU248" s="194"/>
      <c r="XDV248" s="194"/>
      <c r="XDW248" s="194"/>
      <c r="XDX248" s="194"/>
      <c r="XDY248" s="194"/>
      <c r="XDZ248" s="194"/>
      <c r="XEA248" s="194"/>
      <c r="XEB248" s="194"/>
      <c r="XEC248" s="194"/>
      <c r="XED248" s="194"/>
      <c r="XEE248" s="194"/>
      <c r="XEF248" s="194"/>
      <c r="XEG248" s="194"/>
      <c r="XEH248" s="194"/>
      <c r="XEI248" s="194"/>
      <c r="XEJ248" s="194"/>
      <c r="XEK248" s="194"/>
      <c r="XEL248" s="194"/>
      <c r="XEM248" s="194"/>
      <c r="XEN248" s="194"/>
    </row>
    <row r="249" spans="1:6 16329:16376" s="208" customFormat="1" ht="18" customHeight="1">
      <c r="A249" s="201">
        <v>20401</v>
      </c>
      <c r="B249" s="184" t="s">
        <v>307</v>
      </c>
      <c r="C249" s="185">
        <v>36</v>
      </c>
      <c r="D249" s="185">
        <v>0</v>
      </c>
      <c r="E249" s="199"/>
      <c r="F249" s="209">
        <f t="shared" si="3"/>
        <v>5</v>
      </c>
      <c r="XDA249" s="212"/>
      <c r="XDB249" s="212"/>
      <c r="XDC249" s="212"/>
      <c r="XDD249" s="212"/>
      <c r="XDE249" s="212"/>
      <c r="XDF249" s="212"/>
      <c r="XDG249" s="212"/>
      <c r="XDH249" s="212"/>
      <c r="XDI249" s="212"/>
      <c r="XDJ249" s="212"/>
      <c r="XDK249" s="212"/>
      <c r="XDL249" s="212"/>
      <c r="XDM249" s="212"/>
      <c r="XDN249" s="212"/>
      <c r="XDO249" s="212"/>
      <c r="XDP249" s="212"/>
      <c r="XDQ249" s="212"/>
      <c r="XDR249" s="212"/>
      <c r="XDS249" s="212"/>
      <c r="XDT249" s="212"/>
      <c r="XDU249" s="212"/>
      <c r="XDV249" s="212"/>
      <c r="XDW249" s="212"/>
      <c r="XDX249" s="212"/>
      <c r="XDY249" s="212"/>
      <c r="XDZ249" s="212"/>
      <c r="XEA249" s="212"/>
      <c r="XEB249" s="212"/>
      <c r="XEC249" s="212"/>
      <c r="XED249" s="212"/>
      <c r="XEE249" s="212"/>
      <c r="XEF249" s="212"/>
      <c r="XEG249" s="212"/>
      <c r="XEH249" s="212"/>
      <c r="XEI249" s="212"/>
      <c r="XEJ249" s="212"/>
      <c r="XEK249" s="212"/>
      <c r="XEL249" s="212"/>
      <c r="XEM249" s="212"/>
      <c r="XEN249" s="212"/>
      <c r="XEO249" s="212"/>
      <c r="XEP249" s="212"/>
      <c r="XEQ249" s="212"/>
      <c r="XER249" s="212"/>
      <c r="XES249" s="212"/>
      <c r="XET249" s="212"/>
      <c r="XEU249" s="212"/>
      <c r="XEV249" s="212"/>
    </row>
    <row r="250" spans="1:6 16329:16376" s="209" customFormat="1" ht="18" hidden="1" customHeight="1">
      <c r="A250" s="201">
        <v>2040101</v>
      </c>
      <c r="B250" s="184" t="s">
        <v>308</v>
      </c>
      <c r="C250" s="185">
        <v>36</v>
      </c>
      <c r="D250" s="185"/>
      <c r="E250" s="199"/>
      <c r="F250" s="209">
        <f t="shared" si="3"/>
        <v>7</v>
      </c>
    </row>
    <row r="251" spans="1:6 16329:16376" s="209" customFormat="1" ht="18" hidden="1" customHeight="1">
      <c r="A251" s="201">
        <v>2040199</v>
      </c>
      <c r="B251" s="184" t="s">
        <v>309</v>
      </c>
      <c r="C251" s="185"/>
      <c r="D251" s="185"/>
      <c r="E251" s="199"/>
      <c r="F251" s="209">
        <f t="shared" si="3"/>
        <v>7</v>
      </c>
    </row>
    <row r="252" spans="1:6 16329:16376" s="208" customFormat="1" ht="18" customHeight="1">
      <c r="A252" s="201">
        <v>20402</v>
      </c>
      <c r="B252" s="184" t="s">
        <v>310</v>
      </c>
      <c r="C252" s="185">
        <v>15234</v>
      </c>
      <c r="D252" s="185">
        <f>10606+2389</f>
        <v>12995</v>
      </c>
      <c r="E252" s="199"/>
      <c r="F252" s="209">
        <f t="shared" si="3"/>
        <v>5</v>
      </c>
      <c r="XDA252" s="212"/>
      <c r="XDB252" s="212"/>
      <c r="XDC252" s="212"/>
      <c r="XDD252" s="212"/>
      <c r="XDE252" s="212"/>
      <c r="XDF252" s="212"/>
      <c r="XDG252" s="212"/>
      <c r="XDH252" s="212"/>
      <c r="XDI252" s="212"/>
      <c r="XDJ252" s="212"/>
      <c r="XDK252" s="212"/>
      <c r="XDL252" s="212"/>
      <c r="XDM252" s="212"/>
      <c r="XDN252" s="212"/>
      <c r="XDO252" s="212"/>
      <c r="XDP252" s="212"/>
      <c r="XDQ252" s="212"/>
      <c r="XDR252" s="212"/>
      <c r="XDS252" s="212"/>
      <c r="XDT252" s="212"/>
      <c r="XDU252" s="212"/>
      <c r="XDV252" s="212"/>
      <c r="XDW252" s="212"/>
      <c r="XDX252" s="212"/>
      <c r="XDY252" s="212"/>
      <c r="XDZ252" s="212"/>
      <c r="XEA252" s="212"/>
      <c r="XEB252" s="212"/>
      <c r="XEC252" s="212"/>
      <c r="XED252" s="212"/>
      <c r="XEE252" s="212"/>
      <c r="XEF252" s="212"/>
      <c r="XEG252" s="212"/>
      <c r="XEH252" s="212"/>
      <c r="XEI252" s="212"/>
      <c r="XEJ252" s="212"/>
      <c r="XEK252" s="212"/>
      <c r="XEL252" s="212"/>
      <c r="XEM252" s="212"/>
      <c r="XEN252" s="212"/>
      <c r="XEO252" s="212"/>
      <c r="XEP252" s="212"/>
      <c r="XEQ252" s="212"/>
      <c r="XER252" s="212"/>
      <c r="XES252" s="212"/>
      <c r="XET252" s="212"/>
      <c r="XEU252" s="212"/>
      <c r="XEV252" s="212"/>
    </row>
    <row r="253" spans="1:6 16329:16376" s="209" customFormat="1" ht="18" hidden="1" customHeight="1">
      <c r="A253" s="201">
        <v>2040201</v>
      </c>
      <c r="B253" s="184" t="s">
        <v>165</v>
      </c>
      <c r="C253" s="185">
        <v>6190</v>
      </c>
      <c r="D253" s="185">
        <v>5815</v>
      </c>
      <c r="E253" s="199"/>
      <c r="F253" s="209">
        <f t="shared" si="3"/>
        <v>7</v>
      </c>
    </row>
    <row r="254" spans="1:6 16329:16376" s="209" customFormat="1" ht="18" hidden="1" customHeight="1">
      <c r="A254" s="201">
        <v>2040202</v>
      </c>
      <c r="B254" s="184" t="s">
        <v>166</v>
      </c>
      <c r="C254" s="185">
        <v>2789</v>
      </c>
      <c r="D254" s="185">
        <v>1953</v>
      </c>
      <c r="E254" s="199"/>
      <c r="F254" s="209">
        <f t="shared" si="3"/>
        <v>7</v>
      </c>
    </row>
    <row r="255" spans="1:6 16329:16376" s="209" customFormat="1" ht="18" hidden="1" customHeight="1">
      <c r="A255" s="201">
        <v>2040203</v>
      </c>
      <c r="B255" s="182" t="s">
        <v>167</v>
      </c>
      <c r="C255" s="183"/>
      <c r="D255" s="183"/>
      <c r="E255" s="199"/>
      <c r="F255" s="209">
        <f t="shared" si="3"/>
        <v>7</v>
      </c>
    </row>
    <row r="256" spans="1:6 16329:16376" s="209" customFormat="1" ht="18" hidden="1" customHeight="1">
      <c r="A256" s="201">
        <v>2040219</v>
      </c>
      <c r="B256" s="184" t="s">
        <v>206</v>
      </c>
      <c r="C256" s="185"/>
      <c r="D256" s="185"/>
      <c r="E256" s="199"/>
      <c r="F256" s="209">
        <f t="shared" si="3"/>
        <v>7</v>
      </c>
    </row>
    <row r="257" spans="1:6 16329:16376" s="209" customFormat="1" ht="18" hidden="1" customHeight="1">
      <c r="A257" s="201">
        <v>2040220</v>
      </c>
      <c r="B257" s="184" t="s">
        <v>311</v>
      </c>
      <c r="C257" s="185">
        <v>1647</v>
      </c>
      <c r="D257" s="185">
        <v>2389</v>
      </c>
      <c r="E257" s="199"/>
      <c r="F257" s="209">
        <f t="shared" si="3"/>
        <v>7</v>
      </c>
    </row>
    <row r="258" spans="1:6 16329:16376" s="209" customFormat="1" ht="18" hidden="1" customHeight="1">
      <c r="A258" s="201">
        <v>2040221</v>
      </c>
      <c r="B258" s="184" t="s">
        <v>312</v>
      </c>
      <c r="C258" s="185">
        <v>3633</v>
      </c>
      <c r="D258" s="185">
        <v>1838</v>
      </c>
      <c r="E258" s="199"/>
      <c r="F258" s="209">
        <f t="shared" si="3"/>
        <v>7</v>
      </c>
    </row>
    <row r="259" spans="1:6 16329:16376" s="209" customFormat="1" ht="18" hidden="1" customHeight="1">
      <c r="A259" s="201">
        <v>2040222</v>
      </c>
      <c r="B259" s="184" t="s">
        <v>313</v>
      </c>
      <c r="C259" s="185"/>
      <c r="D259" s="185"/>
      <c r="E259" s="199"/>
      <c r="F259" s="209">
        <f t="shared" si="3"/>
        <v>7</v>
      </c>
    </row>
    <row r="260" spans="1:6 16329:16376" s="209" customFormat="1" ht="18" hidden="1" customHeight="1">
      <c r="A260" s="201">
        <v>2040223</v>
      </c>
      <c r="B260" s="184" t="s">
        <v>314</v>
      </c>
      <c r="C260" s="185"/>
      <c r="D260" s="185"/>
      <c r="E260" s="199"/>
      <c r="F260" s="209">
        <f t="shared" si="3"/>
        <v>7</v>
      </c>
    </row>
    <row r="261" spans="1:6 16329:16376" s="209" customFormat="1" ht="18" hidden="1" customHeight="1">
      <c r="A261" s="201">
        <v>2040250</v>
      </c>
      <c r="B261" s="184" t="s">
        <v>174</v>
      </c>
      <c r="C261" s="185"/>
      <c r="D261" s="185"/>
      <c r="E261" s="199"/>
      <c r="F261" s="209">
        <f t="shared" ref="F261:F324" si="4">LEN(A261)</f>
        <v>7</v>
      </c>
    </row>
    <row r="262" spans="1:6 16329:16376" s="209" customFormat="1" ht="18" hidden="1" customHeight="1">
      <c r="A262" s="201">
        <v>2040299</v>
      </c>
      <c r="B262" s="184" t="s">
        <v>315</v>
      </c>
      <c r="C262" s="185">
        <v>975</v>
      </c>
      <c r="D262" s="185">
        <v>1000</v>
      </c>
      <c r="E262" s="199"/>
      <c r="F262" s="209">
        <f t="shared" si="4"/>
        <v>7</v>
      </c>
    </row>
    <row r="263" spans="1:6 16329:16376" s="208" customFormat="1" ht="18" customHeight="1">
      <c r="A263" s="201">
        <v>20403</v>
      </c>
      <c r="B263" s="184" t="s">
        <v>316</v>
      </c>
      <c r="C263" s="185"/>
      <c r="D263" s="185">
        <v>0</v>
      </c>
      <c r="E263" s="199"/>
      <c r="F263" s="209">
        <f t="shared" si="4"/>
        <v>5</v>
      </c>
      <c r="XDA263" s="212"/>
      <c r="XDB263" s="212"/>
      <c r="XDC263" s="212"/>
      <c r="XDD263" s="212"/>
      <c r="XDE263" s="212"/>
      <c r="XDF263" s="212"/>
      <c r="XDG263" s="212"/>
      <c r="XDH263" s="212"/>
      <c r="XDI263" s="212"/>
      <c r="XDJ263" s="212"/>
      <c r="XDK263" s="212"/>
      <c r="XDL263" s="212"/>
      <c r="XDM263" s="212"/>
      <c r="XDN263" s="212"/>
      <c r="XDO263" s="212"/>
      <c r="XDP263" s="212"/>
      <c r="XDQ263" s="212"/>
      <c r="XDR263" s="212"/>
      <c r="XDS263" s="212"/>
      <c r="XDT263" s="212"/>
      <c r="XDU263" s="212"/>
      <c r="XDV263" s="212"/>
      <c r="XDW263" s="212"/>
      <c r="XDX263" s="212"/>
      <c r="XDY263" s="212"/>
      <c r="XDZ263" s="212"/>
      <c r="XEA263" s="212"/>
      <c r="XEB263" s="212"/>
      <c r="XEC263" s="212"/>
      <c r="XED263" s="212"/>
      <c r="XEE263" s="212"/>
      <c r="XEF263" s="212"/>
      <c r="XEG263" s="212"/>
      <c r="XEH263" s="212"/>
      <c r="XEI263" s="212"/>
      <c r="XEJ263" s="212"/>
      <c r="XEK263" s="212"/>
      <c r="XEL263" s="212"/>
      <c r="XEM263" s="212"/>
      <c r="XEN263" s="212"/>
      <c r="XEO263" s="212"/>
      <c r="XEP263" s="212"/>
      <c r="XEQ263" s="212"/>
      <c r="XER263" s="212"/>
      <c r="XES263" s="212"/>
      <c r="XET263" s="212"/>
      <c r="XEU263" s="212"/>
      <c r="XEV263" s="212"/>
    </row>
    <row r="264" spans="1:6 16329:16376" s="209" customFormat="1" ht="18" hidden="1" customHeight="1">
      <c r="A264" s="201">
        <v>2040301</v>
      </c>
      <c r="B264" s="184" t="s">
        <v>165</v>
      </c>
      <c r="C264" s="185"/>
      <c r="D264" s="185"/>
      <c r="E264" s="199"/>
      <c r="F264" s="209">
        <f t="shared" si="4"/>
        <v>7</v>
      </c>
    </row>
    <row r="265" spans="1:6 16329:16376" s="209" customFormat="1" ht="18" hidden="1" customHeight="1">
      <c r="A265" s="201">
        <v>2040302</v>
      </c>
      <c r="B265" s="184" t="s">
        <v>166</v>
      </c>
      <c r="C265" s="185"/>
      <c r="D265" s="185"/>
      <c r="E265" s="199"/>
      <c r="F265" s="209">
        <f t="shared" si="4"/>
        <v>7</v>
      </c>
    </row>
    <row r="266" spans="1:6 16329:16376" s="209" customFormat="1" ht="18" hidden="1" customHeight="1">
      <c r="A266" s="201">
        <v>2040303</v>
      </c>
      <c r="B266" s="184" t="s">
        <v>167</v>
      </c>
      <c r="C266" s="185"/>
      <c r="D266" s="185"/>
      <c r="E266" s="199"/>
      <c r="F266" s="209">
        <f t="shared" si="4"/>
        <v>7</v>
      </c>
    </row>
    <row r="267" spans="1:6 16329:16376" s="209" customFormat="1" ht="18" hidden="1" customHeight="1">
      <c r="A267" s="201">
        <v>2040304</v>
      </c>
      <c r="B267" s="184" t="s">
        <v>317</v>
      </c>
      <c r="C267" s="185"/>
      <c r="D267" s="185"/>
      <c r="E267" s="199"/>
      <c r="F267" s="209">
        <f t="shared" si="4"/>
        <v>7</v>
      </c>
    </row>
    <row r="268" spans="1:6 16329:16376" s="209" customFormat="1" ht="18" hidden="1" customHeight="1">
      <c r="A268" s="201">
        <v>2040350</v>
      </c>
      <c r="B268" s="184" t="s">
        <v>174</v>
      </c>
      <c r="C268" s="185"/>
      <c r="D268" s="185"/>
      <c r="E268" s="199"/>
      <c r="F268" s="209">
        <f t="shared" si="4"/>
        <v>7</v>
      </c>
    </row>
    <row r="269" spans="1:6 16329:16376" s="209" customFormat="1" ht="18" hidden="1" customHeight="1">
      <c r="A269" s="201">
        <v>2040399</v>
      </c>
      <c r="B269" s="184" t="s">
        <v>318</v>
      </c>
      <c r="C269" s="185"/>
      <c r="D269" s="185"/>
      <c r="E269" s="199"/>
      <c r="F269" s="209">
        <f t="shared" si="4"/>
        <v>7</v>
      </c>
    </row>
    <row r="270" spans="1:6 16329:16376" s="208" customFormat="1" ht="18" customHeight="1">
      <c r="A270" s="201">
        <v>20404</v>
      </c>
      <c r="B270" s="184" t="s">
        <v>319</v>
      </c>
      <c r="C270" s="185">
        <v>195</v>
      </c>
      <c r="D270" s="185">
        <v>237</v>
      </c>
      <c r="E270" s="199"/>
      <c r="F270" s="209">
        <f t="shared" si="4"/>
        <v>5</v>
      </c>
      <c r="XDA270" s="212"/>
      <c r="XDB270" s="212"/>
      <c r="XDC270" s="212"/>
      <c r="XDD270" s="212"/>
      <c r="XDE270" s="212"/>
      <c r="XDF270" s="212"/>
      <c r="XDG270" s="212"/>
      <c r="XDH270" s="212"/>
      <c r="XDI270" s="212"/>
      <c r="XDJ270" s="212"/>
      <c r="XDK270" s="212"/>
      <c r="XDL270" s="212"/>
      <c r="XDM270" s="212"/>
      <c r="XDN270" s="212"/>
      <c r="XDO270" s="212"/>
      <c r="XDP270" s="212"/>
      <c r="XDQ270" s="212"/>
      <c r="XDR270" s="212"/>
      <c r="XDS270" s="212"/>
      <c r="XDT270" s="212"/>
      <c r="XDU270" s="212"/>
      <c r="XDV270" s="212"/>
      <c r="XDW270" s="212"/>
      <c r="XDX270" s="212"/>
      <c r="XDY270" s="212"/>
      <c r="XDZ270" s="212"/>
      <c r="XEA270" s="212"/>
      <c r="XEB270" s="212"/>
      <c r="XEC270" s="212"/>
      <c r="XED270" s="212"/>
      <c r="XEE270" s="212"/>
      <c r="XEF270" s="212"/>
      <c r="XEG270" s="212"/>
      <c r="XEH270" s="212"/>
      <c r="XEI270" s="212"/>
      <c r="XEJ270" s="212"/>
      <c r="XEK270" s="212"/>
      <c r="XEL270" s="212"/>
      <c r="XEM270" s="212"/>
      <c r="XEN270" s="212"/>
      <c r="XEO270" s="212"/>
      <c r="XEP270" s="212"/>
      <c r="XEQ270" s="212"/>
      <c r="XER270" s="212"/>
      <c r="XES270" s="212"/>
      <c r="XET270" s="212"/>
      <c r="XEU270" s="212"/>
      <c r="XEV270" s="212"/>
    </row>
    <row r="271" spans="1:6 16329:16376" s="209" customFormat="1" ht="18" hidden="1" customHeight="1">
      <c r="A271" s="201">
        <v>2040401</v>
      </c>
      <c r="B271" s="184" t="s">
        <v>165</v>
      </c>
      <c r="C271" s="185">
        <v>142</v>
      </c>
      <c r="D271" s="185">
        <v>89</v>
      </c>
      <c r="E271" s="199"/>
      <c r="F271" s="209">
        <f t="shared" si="4"/>
        <v>7</v>
      </c>
    </row>
    <row r="272" spans="1:6 16329:16376" s="209" customFormat="1" ht="18" hidden="1" customHeight="1">
      <c r="A272" s="201">
        <v>2040402</v>
      </c>
      <c r="B272" s="184" t="s">
        <v>166</v>
      </c>
      <c r="C272" s="185"/>
      <c r="D272" s="185">
        <v>68</v>
      </c>
      <c r="E272" s="199"/>
      <c r="F272" s="209">
        <f t="shared" si="4"/>
        <v>7</v>
      </c>
    </row>
    <row r="273" spans="1:6 16329:16376" s="209" customFormat="1" ht="18" hidden="1" customHeight="1">
      <c r="A273" s="201">
        <v>2040403</v>
      </c>
      <c r="B273" s="184" t="s">
        <v>167</v>
      </c>
      <c r="C273" s="185"/>
      <c r="D273" s="185"/>
      <c r="E273" s="199"/>
      <c r="F273" s="209">
        <f t="shared" si="4"/>
        <v>7</v>
      </c>
    </row>
    <row r="274" spans="1:6 16329:16376" s="209" customFormat="1" ht="18" hidden="1" customHeight="1">
      <c r="A274" s="201">
        <v>2040409</v>
      </c>
      <c r="B274" s="184" t="s">
        <v>320</v>
      </c>
      <c r="C274" s="185"/>
      <c r="D274" s="185"/>
      <c r="E274" s="199"/>
      <c r="F274" s="209">
        <f t="shared" si="4"/>
        <v>7</v>
      </c>
    </row>
    <row r="275" spans="1:6 16329:16376" s="209" customFormat="1" ht="18" hidden="1" customHeight="1">
      <c r="A275" s="201">
        <v>2040410</v>
      </c>
      <c r="B275" s="184" t="s">
        <v>321</v>
      </c>
      <c r="C275" s="185"/>
      <c r="D275" s="185"/>
      <c r="E275" s="199"/>
      <c r="F275" s="209">
        <f t="shared" si="4"/>
        <v>7</v>
      </c>
    </row>
    <row r="276" spans="1:6 16329:16376" s="209" customFormat="1" ht="18" hidden="1" customHeight="1">
      <c r="A276" s="201">
        <v>2040450</v>
      </c>
      <c r="B276" s="184" t="s">
        <v>174</v>
      </c>
      <c r="C276" s="185"/>
      <c r="D276" s="185"/>
      <c r="E276" s="199"/>
      <c r="F276" s="209">
        <f t="shared" si="4"/>
        <v>7</v>
      </c>
    </row>
    <row r="277" spans="1:6 16329:16376" s="209" customFormat="1" ht="18" hidden="1" customHeight="1">
      <c r="A277" s="201">
        <v>2040499</v>
      </c>
      <c r="B277" s="184" t="s">
        <v>322</v>
      </c>
      <c r="C277" s="185">
        <v>53</v>
      </c>
      <c r="D277" s="185">
        <v>80</v>
      </c>
      <c r="E277" s="199"/>
      <c r="F277" s="209">
        <f t="shared" si="4"/>
        <v>7</v>
      </c>
    </row>
    <row r="278" spans="1:6 16329:16376" s="208" customFormat="1" ht="18" customHeight="1">
      <c r="A278" s="201">
        <v>20405</v>
      </c>
      <c r="B278" s="184" t="s">
        <v>323</v>
      </c>
      <c r="C278" s="185">
        <v>252</v>
      </c>
      <c r="D278" s="185">
        <v>356</v>
      </c>
      <c r="E278" s="199"/>
      <c r="F278" s="209">
        <f t="shared" si="4"/>
        <v>5</v>
      </c>
      <c r="XDA278" s="212"/>
      <c r="XDB278" s="212"/>
      <c r="XDC278" s="212"/>
      <c r="XDD278" s="212"/>
      <c r="XDE278" s="212"/>
      <c r="XDF278" s="212"/>
      <c r="XDG278" s="212"/>
      <c r="XDH278" s="212"/>
      <c r="XDI278" s="212"/>
      <c r="XDJ278" s="212"/>
      <c r="XDK278" s="212"/>
      <c r="XDL278" s="212"/>
      <c r="XDM278" s="212"/>
      <c r="XDN278" s="212"/>
      <c r="XDO278" s="212"/>
      <c r="XDP278" s="212"/>
      <c r="XDQ278" s="212"/>
      <c r="XDR278" s="212"/>
      <c r="XDS278" s="212"/>
      <c r="XDT278" s="212"/>
      <c r="XDU278" s="212"/>
      <c r="XDV278" s="212"/>
      <c r="XDW278" s="212"/>
      <c r="XDX278" s="212"/>
      <c r="XDY278" s="212"/>
      <c r="XDZ278" s="212"/>
      <c r="XEA278" s="212"/>
      <c r="XEB278" s="212"/>
      <c r="XEC278" s="212"/>
      <c r="XED278" s="212"/>
      <c r="XEE278" s="212"/>
      <c r="XEF278" s="212"/>
      <c r="XEG278" s="212"/>
      <c r="XEH278" s="212"/>
      <c r="XEI278" s="212"/>
      <c r="XEJ278" s="212"/>
      <c r="XEK278" s="212"/>
      <c r="XEL278" s="212"/>
      <c r="XEM278" s="212"/>
      <c r="XEN278" s="212"/>
      <c r="XEO278" s="212"/>
      <c r="XEP278" s="212"/>
      <c r="XEQ278" s="212"/>
      <c r="XER278" s="212"/>
      <c r="XES278" s="212"/>
      <c r="XET278" s="212"/>
      <c r="XEU278" s="212"/>
      <c r="XEV278" s="212"/>
    </row>
    <row r="279" spans="1:6 16329:16376" s="209" customFormat="1" ht="18" hidden="1" customHeight="1">
      <c r="A279" s="201">
        <v>2040501</v>
      </c>
      <c r="B279" s="184" t="s">
        <v>165</v>
      </c>
      <c r="C279" s="185">
        <v>232</v>
      </c>
      <c r="D279" s="185">
        <v>146</v>
      </c>
      <c r="E279" s="199"/>
      <c r="F279" s="209">
        <f t="shared" si="4"/>
        <v>7</v>
      </c>
    </row>
    <row r="280" spans="1:6 16329:16376" s="209" customFormat="1" ht="18" hidden="1" customHeight="1">
      <c r="A280" s="201">
        <v>2040502</v>
      </c>
      <c r="B280" s="184" t="s">
        <v>166</v>
      </c>
      <c r="C280" s="185">
        <v>5</v>
      </c>
      <c r="D280" s="185">
        <v>73</v>
      </c>
      <c r="E280" s="199"/>
      <c r="F280" s="209">
        <f t="shared" si="4"/>
        <v>7</v>
      </c>
    </row>
    <row r="281" spans="1:6 16329:16376" s="209" customFormat="1" ht="18" hidden="1" customHeight="1">
      <c r="A281" s="201">
        <v>2040503</v>
      </c>
      <c r="B281" s="184" t="s">
        <v>167</v>
      </c>
      <c r="C281" s="185"/>
      <c r="D281" s="185"/>
      <c r="E281" s="199"/>
      <c r="F281" s="209">
        <f t="shared" si="4"/>
        <v>7</v>
      </c>
    </row>
    <row r="282" spans="1:6 16329:16376" s="209" customFormat="1" ht="18" hidden="1" customHeight="1">
      <c r="A282" s="201">
        <v>2040504</v>
      </c>
      <c r="B282" s="184" t="s">
        <v>324</v>
      </c>
      <c r="C282" s="185"/>
      <c r="D282" s="185"/>
      <c r="E282" s="199"/>
      <c r="F282" s="209">
        <f t="shared" si="4"/>
        <v>7</v>
      </c>
    </row>
    <row r="283" spans="1:6 16329:16376" s="209" customFormat="1" ht="18" hidden="1" customHeight="1">
      <c r="A283" s="201">
        <v>2040505</v>
      </c>
      <c r="B283" s="184" t="s">
        <v>325</v>
      </c>
      <c r="C283" s="185"/>
      <c r="D283" s="185"/>
      <c r="E283" s="199"/>
      <c r="F283" s="209">
        <f t="shared" si="4"/>
        <v>7</v>
      </c>
    </row>
    <row r="284" spans="1:6 16329:16376" s="209" customFormat="1" ht="18" hidden="1" customHeight="1">
      <c r="A284" s="201">
        <v>2040506</v>
      </c>
      <c r="B284" s="184" t="s">
        <v>326</v>
      </c>
      <c r="C284" s="185"/>
      <c r="D284" s="185"/>
      <c r="E284" s="199"/>
      <c r="F284" s="209">
        <f t="shared" si="4"/>
        <v>7</v>
      </c>
    </row>
    <row r="285" spans="1:6 16329:16376" s="209" customFormat="1" ht="18" hidden="1" customHeight="1">
      <c r="A285" s="201">
        <v>2040550</v>
      </c>
      <c r="B285" s="184" t="s">
        <v>174</v>
      </c>
      <c r="C285" s="185"/>
      <c r="D285" s="185"/>
      <c r="E285" s="199"/>
      <c r="F285" s="209">
        <f t="shared" si="4"/>
        <v>7</v>
      </c>
    </row>
    <row r="286" spans="1:6 16329:16376" s="209" customFormat="1" ht="18" hidden="1" customHeight="1">
      <c r="A286" s="201">
        <v>2040599</v>
      </c>
      <c r="B286" s="184" t="s">
        <v>327</v>
      </c>
      <c r="C286" s="185">
        <v>15</v>
      </c>
      <c r="D286" s="185">
        <v>137</v>
      </c>
      <c r="E286" s="199"/>
      <c r="F286" s="209">
        <f t="shared" si="4"/>
        <v>7</v>
      </c>
    </row>
    <row r="287" spans="1:6 16329:16376" s="208" customFormat="1" ht="18" customHeight="1">
      <c r="A287" s="201">
        <v>20406</v>
      </c>
      <c r="B287" s="184" t="s">
        <v>328</v>
      </c>
      <c r="C287" s="185">
        <v>1094</v>
      </c>
      <c r="D287" s="185">
        <v>914</v>
      </c>
      <c r="E287" s="199"/>
      <c r="F287" s="209">
        <f t="shared" si="4"/>
        <v>5</v>
      </c>
      <c r="XDA287" s="212"/>
      <c r="XDB287" s="212"/>
      <c r="XDC287" s="212"/>
      <c r="XDD287" s="212"/>
      <c r="XDE287" s="212"/>
      <c r="XDF287" s="212"/>
      <c r="XDG287" s="212"/>
      <c r="XDH287" s="212"/>
      <c r="XDI287" s="212"/>
      <c r="XDJ287" s="212"/>
      <c r="XDK287" s="212"/>
      <c r="XDL287" s="212"/>
      <c r="XDM287" s="212"/>
      <c r="XDN287" s="212"/>
      <c r="XDO287" s="212"/>
      <c r="XDP287" s="212"/>
      <c r="XDQ287" s="212"/>
      <c r="XDR287" s="212"/>
      <c r="XDS287" s="212"/>
      <c r="XDT287" s="212"/>
      <c r="XDU287" s="212"/>
      <c r="XDV287" s="212"/>
      <c r="XDW287" s="212"/>
      <c r="XDX287" s="212"/>
      <c r="XDY287" s="212"/>
      <c r="XDZ287" s="212"/>
      <c r="XEA287" s="212"/>
      <c r="XEB287" s="212"/>
      <c r="XEC287" s="212"/>
      <c r="XED287" s="212"/>
      <c r="XEE287" s="212"/>
      <c r="XEF287" s="212"/>
      <c r="XEG287" s="212"/>
      <c r="XEH287" s="212"/>
      <c r="XEI287" s="212"/>
      <c r="XEJ287" s="212"/>
      <c r="XEK287" s="212"/>
      <c r="XEL287" s="212"/>
      <c r="XEM287" s="212"/>
      <c r="XEN287" s="212"/>
      <c r="XEO287" s="212"/>
      <c r="XEP287" s="212"/>
      <c r="XEQ287" s="212"/>
      <c r="XER287" s="212"/>
      <c r="XES287" s="212"/>
      <c r="XET287" s="212"/>
      <c r="XEU287" s="212"/>
      <c r="XEV287" s="212"/>
    </row>
    <row r="288" spans="1:6 16329:16376" s="209" customFormat="1" ht="18" hidden="1" customHeight="1">
      <c r="A288" s="201">
        <v>2040601</v>
      </c>
      <c r="B288" s="184" t="s">
        <v>165</v>
      </c>
      <c r="C288" s="185">
        <v>651</v>
      </c>
      <c r="D288" s="185">
        <v>613</v>
      </c>
      <c r="E288" s="199"/>
      <c r="F288" s="209">
        <f t="shared" si="4"/>
        <v>7</v>
      </c>
    </row>
    <row r="289" spans="1:6 16329:16376" s="209" customFormat="1" ht="18" hidden="1" customHeight="1">
      <c r="A289" s="201">
        <v>2040602</v>
      </c>
      <c r="B289" s="184" t="s">
        <v>166</v>
      </c>
      <c r="C289" s="185">
        <v>259</v>
      </c>
      <c r="D289" s="185">
        <v>301</v>
      </c>
      <c r="E289" s="199"/>
      <c r="F289" s="209">
        <f t="shared" si="4"/>
        <v>7</v>
      </c>
    </row>
    <row r="290" spans="1:6 16329:16376" s="209" customFormat="1" ht="18" hidden="1" customHeight="1">
      <c r="A290" s="201">
        <v>2040603</v>
      </c>
      <c r="B290" s="184" t="s">
        <v>167</v>
      </c>
      <c r="C290" s="185"/>
      <c r="D290" s="185"/>
      <c r="E290" s="199"/>
      <c r="F290" s="209">
        <f t="shared" si="4"/>
        <v>7</v>
      </c>
    </row>
    <row r="291" spans="1:6 16329:16376" s="209" customFormat="1" ht="18" hidden="1" customHeight="1">
      <c r="A291" s="201">
        <v>2040604</v>
      </c>
      <c r="B291" s="184" t="s">
        <v>329</v>
      </c>
      <c r="C291" s="185"/>
      <c r="D291" s="185"/>
      <c r="E291" s="199"/>
      <c r="F291" s="209">
        <f t="shared" si="4"/>
        <v>7</v>
      </c>
    </row>
    <row r="292" spans="1:6 16329:16376" s="209" customFormat="1" ht="18" hidden="1" customHeight="1">
      <c r="A292" s="201">
        <v>2040605</v>
      </c>
      <c r="B292" s="184" t="s">
        <v>330</v>
      </c>
      <c r="C292" s="185"/>
      <c r="D292" s="185"/>
      <c r="E292" s="199"/>
      <c r="F292" s="209">
        <f t="shared" si="4"/>
        <v>7</v>
      </c>
    </row>
    <row r="293" spans="1:6 16329:16376" s="209" customFormat="1" ht="18" hidden="1" customHeight="1">
      <c r="A293" s="201">
        <v>2040606</v>
      </c>
      <c r="B293" s="184" t="s">
        <v>331</v>
      </c>
      <c r="C293" s="185"/>
      <c r="D293" s="185"/>
      <c r="E293" s="199"/>
      <c r="F293" s="209">
        <f t="shared" si="4"/>
        <v>7</v>
      </c>
    </row>
    <row r="294" spans="1:6 16329:16376" s="209" customFormat="1" ht="18" hidden="1" customHeight="1">
      <c r="A294" s="201">
        <v>2040607</v>
      </c>
      <c r="B294" s="184" t="s">
        <v>332</v>
      </c>
      <c r="C294" s="185"/>
      <c r="D294" s="185"/>
      <c r="E294" s="199"/>
      <c r="F294" s="209">
        <f t="shared" si="4"/>
        <v>7</v>
      </c>
    </row>
    <row r="295" spans="1:6 16329:16376" s="209" customFormat="1" ht="18" hidden="1" customHeight="1">
      <c r="A295" s="201">
        <v>2040608</v>
      </c>
      <c r="B295" s="184" t="s">
        <v>333</v>
      </c>
      <c r="C295" s="185"/>
      <c r="D295" s="185"/>
      <c r="E295" s="199"/>
      <c r="F295" s="209">
        <f t="shared" si="4"/>
        <v>7</v>
      </c>
    </row>
    <row r="296" spans="1:6 16329:16376" s="209" customFormat="1" ht="18" hidden="1" customHeight="1">
      <c r="A296" s="201">
        <v>2040610</v>
      </c>
      <c r="B296" s="184" t="s">
        <v>334</v>
      </c>
      <c r="C296" s="185"/>
      <c r="D296" s="185"/>
      <c r="E296" s="199"/>
      <c r="F296" s="209">
        <f t="shared" si="4"/>
        <v>7</v>
      </c>
    </row>
    <row r="297" spans="1:6 16329:16376" s="209" customFormat="1" ht="18" hidden="1" customHeight="1">
      <c r="A297" s="201">
        <v>2040612</v>
      </c>
      <c r="B297" s="184" t="s">
        <v>335</v>
      </c>
      <c r="C297" s="185"/>
      <c r="D297" s="185"/>
      <c r="E297" s="199"/>
      <c r="F297" s="209">
        <f t="shared" si="4"/>
        <v>7</v>
      </c>
    </row>
    <row r="298" spans="1:6 16329:16376" s="209" customFormat="1" ht="18" hidden="1" customHeight="1">
      <c r="A298" s="201">
        <v>2040613</v>
      </c>
      <c r="B298" s="184" t="s">
        <v>206</v>
      </c>
      <c r="C298" s="185"/>
      <c r="D298" s="185"/>
      <c r="E298" s="199"/>
      <c r="F298" s="209">
        <f t="shared" si="4"/>
        <v>7</v>
      </c>
    </row>
    <row r="299" spans="1:6 16329:16376" s="209" customFormat="1" ht="18" hidden="1" customHeight="1">
      <c r="A299" s="201">
        <v>2040650</v>
      </c>
      <c r="B299" s="184" t="s">
        <v>174</v>
      </c>
      <c r="C299" s="185"/>
      <c r="D299" s="185"/>
      <c r="E299" s="199"/>
      <c r="F299" s="209">
        <f t="shared" si="4"/>
        <v>7</v>
      </c>
    </row>
    <row r="300" spans="1:6 16329:16376" s="209" customFormat="1" ht="18" hidden="1" customHeight="1">
      <c r="A300" s="201">
        <v>2040699</v>
      </c>
      <c r="B300" s="184" t="s">
        <v>336</v>
      </c>
      <c r="C300" s="185">
        <v>184</v>
      </c>
      <c r="D300" s="185"/>
      <c r="E300" s="199"/>
      <c r="F300" s="209">
        <f t="shared" si="4"/>
        <v>7</v>
      </c>
    </row>
    <row r="301" spans="1:6 16329:16376" s="208" customFormat="1" ht="18" customHeight="1">
      <c r="A301" s="201">
        <v>20407</v>
      </c>
      <c r="B301" s="184" t="s">
        <v>337</v>
      </c>
      <c r="C301" s="185"/>
      <c r="D301" s="185">
        <v>0</v>
      </c>
      <c r="E301" s="199"/>
      <c r="F301" s="209">
        <f t="shared" si="4"/>
        <v>5</v>
      </c>
      <c r="XDA301" s="212"/>
      <c r="XDB301" s="212"/>
      <c r="XDC301" s="212"/>
      <c r="XDD301" s="212"/>
      <c r="XDE301" s="212"/>
      <c r="XDF301" s="212"/>
      <c r="XDG301" s="212"/>
      <c r="XDH301" s="212"/>
      <c r="XDI301" s="212"/>
      <c r="XDJ301" s="212"/>
      <c r="XDK301" s="212"/>
      <c r="XDL301" s="212"/>
      <c r="XDM301" s="212"/>
      <c r="XDN301" s="212"/>
      <c r="XDO301" s="212"/>
      <c r="XDP301" s="212"/>
      <c r="XDQ301" s="212"/>
      <c r="XDR301" s="212"/>
      <c r="XDS301" s="212"/>
      <c r="XDT301" s="212"/>
      <c r="XDU301" s="212"/>
      <c r="XDV301" s="212"/>
      <c r="XDW301" s="212"/>
      <c r="XDX301" s="212"/>
      <c r="XDY301" s="212"/>
      <c r="XDZ301" s="212"/>
      <c r="XEA301" s="212"/>
      <c r="XEB301" s="212"/>
      <c r="XEC301" s="212"/>
      <c r="XED301" s="212"/>
      <c r="XEE301" s="212"/>
      <c r="XEF301" s="212"/>
      <c r="XEG301" s="212"/>
      <c r="XEH301" s="212"/>
      <c r="XEI301" s="212"/>
      <c r="XEJ301" s="212"/>
      <c r="XEK301" s="212"/>
      <c r="XEL301" s="212"/>
      <c r="XEM301" s="212"/>
      <c r="XEN301" s="212"/>
      <c r="XEO301" s="212"/>
      <c r="XEP301" s="212"/>
      <c r="XEQ301" s="212"/>
      <c r="XER301" s="212"/>
      <c r="XES301" s="212"/>
      <c r="XET301" s="212"/>
      <c r="XEU301" s="212"/>
      <c r="XEV301" s="212"/>
    </row>
    <row r="302" spans="1:6 16329:16376" s="209" customFormat="1" ht="18" hidden="1" customHeight="1">
      <c r="A302" s="201">
        <v>2040701</v>
      </c>
      <c r="B302" s="184" t="s">
        <v>165</v>
      </c>
      <c r="C302" s="185"/>
      <c r="D302" s="185"/>
      <c r="E302" s="199"/>
      <c r="F302" s="209">
        <f t="shared" si="4"/>
        <v>7</v>
      </c>
    </row>
    <row r="303" spans="1:6 16329:16376" s="209" customFormat="1" ht="18" hidden="1" customHeight="1">
      <c r="A303" s="201">
        <v>2040702</v>
      </c>
      <c r="B303" s="184" t="s">
        <v>166</v>
      </c>
      <c r="C303" s="185"/>
      <c r="D303" s="185"/>
      <c r="E303" s="199"/>
      <c r="F303" s="209">
        <f t="shared" si="4"/>
        <v>7</v>
      </c>
    </row>
    <row r="304" spans="1:6 16329:16376" s="209" customFormat="1" ht="18" hidden="1" customHeight="1">
      <c r="A304" s="201">
        <v>2040703</v>
      </c>
      <c r="B304" s="184" t="s">
        <v>167</v>
      </c>
      <c r="C304" s="185"/>
      <c r="D304" s="185"/>
      <c r="E304" s="199"/>
      <c r="F304" s="209">
        <f t="shared" si="4"/>
        <v>7</v>
      </c>
    </row>
    <row r="305" spans="1:6 16329:16376" s="209" customFormat="1" ht="18" hidden="1" customHeight="1">
      <c r="A305" s="201">
        <v>2040704</v>
      </c>
      <c r="B305" s="184" t="s">
        <v>338</v>
      </c>
      <c r="C305" s="185"/>
      <c r="D305" s="185"/>
      <c r="E305" s="199"/>
      <c r="F305" s="209">
        <f t="shared" si="4"/>
        <v>7</v>
      </c>
    </row>
    <row r="306" spans="1:6 16329:16376" s="209" customFormat="1" ht="18" hidden="1" customHeight="1">
      <c r="A306" s="201">
        <v>2040705</v>
      </c>
      <c r="B306" s="184" t="s">
        <v>339</v>
      </c>
      <c r="C306" s="185"/>
      <c r="D306" s="185"/>
      <c r="E306" s="199"/>
      <c r="F306" s="209">
        <f t="shared" si="4"/>
        <v>7</v>
      </c>
    </row>
    <row r="307" spans="1:6 16329:16376" s="209" customFormat="1" ht="18" hidden="1" customHeight="1">
      <c r="A307" s="201">
        <v>2040706</v>
      </c>
      <c r="B307" s="184" t="s">
        <v>340</v>
      </c>
      <c r="C307" s="185"/>
      <c r="D307" s="185"/>
      <c r="E307" s="199"/>
      <c r="F307" s="209">
        <f t="shared" si="4"/>
        <v>7</v>
      </c>
    </row>
    <row r="308" spans="1:6 16329:16376" s="209" customFormat="1" ht="18" hidden="1" customHeight="1">
      <c r="A308" s="201">
        <v>2040707</v>
      </c>
      <c r="B308" s="184" t="s">
        <v>206</v>
      </c>
      <c r="C308" s="185"/>
      <c r="D308" s="185"/>
      <c r="E308" s="199"/>
      <c r="F308" s="209">
        <f t="shared" si="4"/>
        <v>7</v>
      </c>
    </row>
    <row r="309" spans="1:6 16329:16376" s="209" customFormat="1" ht="18" hidden="1" customHeight="1">
      <c r="A309" s="201">
        <v>2040750</v>
      </c>
      <c r="B309" s="184" t="s">
        <v>174</v>
      </c>
      <c r="C309" s="185"/>
      <c r="D309" s="185"/>
      <c r="E309" s="199"/>
      <c r="F309" s="209">
        <f t="shared" si="4"/>
        <v>7</v>
      </c>
    </row>
    <row r="310" spans="1:6 16329:16376" s="209" customFormat="1" ht="18" hidden="1" customHeight="1">
      <c r="A310" s="201">
        <v>2040799</v>
      </c>
      <c r="B310" s="184" t="s">
        <v>341</v>
      </c>
      <c r="C310" s="185"/>
      <c r="D310" s="185"/>
      <c r="E310" s="199"/>
      <c r="F310" s="209">
        <f t="shared" si="4"/>
        <v>7</v>
      </c>
    </row>
    <row r="311" spans="1:6 16329:16376" s="208" customFormat="1" ht="18" customHeight="1">
      <c r="A311" s="201">
        <v>20408</v>
      </c>
      <c r="B311" s="184" t="s">
        <v>342</v>
      </c>
      <c r="C311" s="185">
        <v>18</v>
      </c>
      <c r="D311" s="185">
        <v>0</v>
      </c>
      <c r="E311" s="199"/>
      <c r="F311" s="209">
        <f t="shared" si="4"/>
        <v>5</v>
      </c>
      <c r="XDA311" s="212"/>
      <c r="XDB311" s="212"/>
      <c r="XDC311" s="212"/>
      <c r="XDD311" s="212"/>
      <c r="XDE311" s="212"/>
      <c r="XDF311" s="212"/>
      <c r="XDG311" s="212"/>
      <c r="XDH311" s="212"/>
      <c r="XDI311" s="212"/>
      <c r="XDJ311" s="212"/>
      <c r="XDK311" s="212"/>
      <c r="XDL311" s="212"/>
      <c r="XDM311" s="212"/>
      <c r="XDN311" s="212"/>
      <c r="XDO311" s="212"/>
      <c r="XDP311" s="212"/>
      <c r="XDQ311" s="212"/>
      <c r="XDR311" s="212"/>
      <c r="XDS311" s="212"/>
      <c r="XDT311" s="212"/>
      <c r="XDU311" s="212"/>
      <c r="XDV311" s="212"/>
      <c r="XDW311" s="212"/>
      <c r="XDX311" s="212"/>
      <c r="XDY311" s="212"/>
      <c r="XDZ311" s="212"/>
      <c r="XEA311" s="212"/>
      <c r="XEB311" s="212"/>
      <c r="XEC311" s="212"/>
      <c r="XED311" s="212"/>
      <c r="XEE311" s="212"/>
      <c r="XEF311" s="212"/>
      <c r="XEG311" s="212"/>
      <c r="XEH311" s="212"/>
      <c r="XEI311" s="212"/>
      <c r="XEJ311" s="212"/>
      <c r="XEK311" s="212"/>
      <c r="XEL311" s="212"/>
      <c r="XEM311" s="212"/>
      <c r="XEN311" s="212"/>
      <c r="XEO311" s="212"/>
      <c r="XEP311" s="212"/>
      <c r="XEQ311" s="212"/>
      <c r="XER311" s="212"/>
      <c r="XES311" s="212"/>
      <c r="XET311" s="212"/>
      <c r="XEU311" s="212"/>
      <c r="XEV311" s="212"/>
    </row>
    <row r="312" spans="1:6 16329:16376" s="209" customFormat="1" ht="18" hidden="1" customHeight="1">
      <c r="A312" s="201">
        <v>2040801</v>
      </c>
      <c r="B312" s="184" t="s">
        <v>165</v>
      </c>
      <c r="C312" s="185"/>
      <c r="D312" s="185"/>
      <c r="E312" s="199"/>
      <c r="F312" s="209">
        <f t="shared" si="4"/>
        <v>7</v>
      </c>
    </row>
    <row r="313" spans="1:6 16329:16376" s="209" customFormat="1" ht="18" hidden="1" customHeight="1">
      <c r="A313" s="201">
        <v>2040802</v>
      </c>
      <c r="B313" s="184" t="s">
        <v>166</v>
      </c>
      <c r="C313" s="185"/>
      <c r="D313" s="185"/>
      <c r="E313" s="199"/>
      <c r="F313" s="209">
        <f t="shared" si="4"/>
        <v>7</v>
      </c>
    </row>
    <row r="314" spans="1:6 16329:16376" s="209" customFormat="1" ht="18" hidden="1" customHeight="1">
      <c r="A314" s="201">
        <v>2040803</v>
      </c>
      <c r="B314" s="184" t="s">
        <v>167</v>
      </c>
      <c r="C314" s="185"/>
      <c r="D314" s="185"/>
      <c r="E314" s="199"/>
      <c r="F314" s="209">
        <f t="shared" si="4"/>
        <v>7</v>
      </c>
    </row>
    <row r="315" spans="1:6 16329:16376" s="209" customFormat="1" ht="18" hidden="1" customHeight="1">
      <c r="A315" s="201">
        <v>2040804</v>
      </c>
      <c r="B315" s="184" t="s">
        <v>343</v>
      </c>
      <c r="C315" s="185"/>
      <c r="D315" s="185"/>
      <c r="E315" s="199"/>
      <c r="F315" s="209">
        <f t="shared" si="4"/>
        <v>7</v>
      </c>
    </row>
    <row r="316" spans="1:6 16329:16376" s="209" customFormat="1" ht="18" hidden="1" customHeight="1">
      <c r="A316" s="201">
        <v>2040805</v>
      </c>
      <c r="B316" s="184" t="s">
        <v>344</v>
      </c>
      <c r="C316" s="185">
        <v>18</v>
      </c>
      <c r="D316" s="185"/>
      <c r="E316" s="199"/>
      <c r="F316" s="209">
        <f t="shared" si="4"/>
        <v>7</v>
      </c>
    </row>
    <row r="317" spans="1:6 16329:16376" s="209" customFormat="1" ht="18" hidden="1" customHeight="1">
      <c r="A317" s="201">
        <v>2040806</v>
      </c>
      <c r="B317" s="184" t="s">
        <v>345</v>
      </c>
      <c r="C317" s="185"/>
      <c r="D317" s="185"/>
      <c r="E317" s="199"/>
      <c r="F317" s="209">
        <f t="shared" si="4"/>
        <v>7</v>
      </c>
    </row>
    <row r="318" spans="1:6 16329:16376" s="209" customFormat="1" ht="18" hidden="1" customHeight="1">
      <c r="A318" s="201">
        <v>2040807</v>
      </c>
      <c r="B318" s="184" t="s">
        <v>206</v>
      </c>
      <c r="C318" s="185"/>
      <c r="D318" s="185"/>
      <c r="E318" s="199"/>
      <c r="F318" s="209">
        <f t="shared" si="4"/>
        <v>7</v>
      </c>
    </row>
    <row r="319" spans="1:6 16329:16376" s="209" customFormat="1" ht="18" hidden="1" customHeight="1">
      <c r="A319" s="201">
        <v>2040850</v>
      </c>
      <c r="B319" s="184" t="s">
        <v>174</v>
      </c>
      <c r="C319" s="185"/>
      <c r="D319" s="185"/>
      <c r="E319" s="199"/>
      <c r="F319" s="209">
        <f t="shared" si="4"/>
        <v>7</v>
      </c>
    </row>
    <row r="320" spans="1:6 16329:16376" s="209" customFormat="1" ht="18" hidden="1" customHeight="1">
      <c r="A320" s="201">
        <v>2040899</v>
      </c>
      <c r="B320" s="184" t="s">
        <v>346</v>
      </c>
      <c r="C320" s="185"/>
      <c r="D320" s="185"/>
      <c r="E320" s="199"/>
      <c r="F320" s="209">
        <f t="shared" si="4"/>
        <v>7</v>
      </c>
    </row>
    <row r="321" spans="1:6 16329:16376" s="208" customFormat="1" ht="18" customHeight="1">
      <c r="A321" s="201">
        <v>20409</v>
      </c>
      <c r="B321" s="184" t="s">
        <v>347</v>
      </c>
      <c r="C321" s="185"/>
      <c r="D321" s="185">
        <v>0</v>
      </c>
      <c r="E321" s="199"/>
      <c r="F321" s="209">
        <f t="shared" si="4"/>
        <v>5</v>
      </c>
      <c r="XDA321" s="212"/>
      <c r="XDB321" s="212"/>
      <c r="XDC321" s="212"/>
      <c r="XDD321" s="212"/>
      <c r="XDE321" s="212"/>
      <c r="XDF321" s="212"/>
      <c r="XDG321" s="212"/>
      <c r="XDH321" s="212"/>
      <c r="XDI321" s="212"/>
      <c r="XDJ321" s="212"/>
      <c r="XDK321" s="212"/>
      <c r="XDL321" s="212"/>
      <c r="XDM321" s="212"/>
      <c r="XDN321" s="212"/>
      <c r="XDO321" s="212"/>
      <c r="XDP321" s="212"/>
      <c r="XDQ321" s="212"/>
      <c r="XDR321" s="212"/>
      <c r="XDS321" s="212"/>
      <c r="XDT321" s="212"/>
      <c r="XDU321" s="212"/>
      <c r="XDV321" s="212"/>
      <c r="XDW321" s="212"/>
      <c r="XDX321" s="212"/>
      <c r="XDY321" s="212"/>
      <c r="XDZ321" s="212"/>
      <c r="XEA321" s="212"/>
      <c r="XEB321" s="212"/>
      <c r="XEC321" s="212"/>
      <c r="XED321" s="212"/>
      <c r="XEE321" s="212"/>
      <c r="XEF321" s="212"/>
      <c r="XEG321" s="212"/>
      <c r="XEH321" s="212"/>
      <c r="XEI321" s="212"/>
      <c r="XEJ321" s="212"/>
      <c r="XEK321" s="212"/>
      <c r="XEL321" s="212"/>
      <c r="XEM321" s="212"/>
      <c r="XEN321" s="212"/>
      <c r="XEO321" s="212"/>
      <c r="XEP321" s="212"/>
      <c r="XEQ321" s="212"/>
      <c r="XER321" s="212"/>
      <c r="XES321" s="212"/>
      <c r="XET321" s="212"/>
      <c r="XEU321" s="212"/>
      <c r="XEV321" s="212"/>
    </row>
    <row r="322" spans="1:6 16329:16376" s="209" customFormat="1" ht="18" hidden="1" customHeight="1">
      <c r="A322" s="201">
        <v>2040901</v>
      </c>
      <c r="B322" s="184" t="s">
        <v>165</v>
      </c>
      <c r="C322" s="185"/>
      <c r="D322" s="185"/>
      <c r="E322" s="199"/>
      <c r="F322" s="209">
        <f t="shared" si="4"/>
        <v>7</v>
      </c>
    </row>
    <row r="323" spans="1:6 16329:16376" s="209" customFormat="1" ht="18" hidden="1" customHeight="1">
      <c r="A323" s="201">
        <v>2040902</v>
      </c>
      <c r="B323" s="184" t="s">
        <v>166</v>
      </c>
      <c r="C323" s="185"/>
      <c r="D323" s="185"/>
      <c r="E323" s="199"/>
      <c r="F323" s="209">
        <f t="shared" si="4"/>
        <v>7</v>
      </c>
    </row>
    <row r="324" spans="1:6 16329:16376" s="209" customFormat="1" ht="18" hidden="1" customHeight="1">
      <c r="A324" s="201">
        <v>2040903</v>
      </c>
      <c r="B324" s="184" t="s">
        <v>167</v>
      </c>
      <c r="C324" s="185"/>
      <c r="D324" s="185"/>
      <c r="E324" s="199"/>
      <c r="F324" s="209">
        <f t="shared" si="4"/>
        <v>7</v>
      </c>
    </row>
    <row r="325" spans="1:6 16329:16376" s="209" customFormat="1" ht="18" hidden="1" customHeight="1">
      <c r="A325" s="201">
        <v>2040904</v>
      </c>
      <c r="B325" s="184" t="s">
        <v>348</v>
      </c>
      <c r="C325" s="185"/>
      <c r="D325" s="185"/>
      <c r="E325" s="199"/>
      <c r="F325" s="209">
        <f t="shared" ref="F325:F388" si="5">LEN(A325)</f>
        <v>7</v>
      </c>
    </row>
    <row r="326" spans="1:6 16329:16376" s="209" customFormat="1" ht="18" hidden="1" customHeight="1">
      <c r="A326" s="201">
        <v>2040905</v>
      </c>
      <c r="B326" s="184" t="s">
        <v>349</v>
      </c>
      <c r="C326" s="185"/>
      <c r="D326" s="185"/>
      <c r="E326" s="199"/>
      <c r="F326" s="209">
        <f t="shared" si="5"/>
        <v>7</v>
      </c>
    </row>
    <row r="327" spans="1:6 16329:16376" s="209" customFormat="1" ht="18" hidden="1" customHeight="1">
      <c r="A327" s="201">
        <v>2040950</v>
      </c>
      <c r="B327" s="184" t="s">
        <v>174</v>
      </c>
      <c r="C327" s="185"/>
      <c r="D327" s="185"/>
      <c r="E327" s="199"/>
      <c r="F327" s="209">
        <f t="shared" si="5"/>
        <v>7</v>
      </c>
    </row>
    <row r="328" spans="1:6 16329:16376" s="209" customFormat="1" ht="18" hidden="1" customHeight="1">
      <c r="A328" s="201">
        <v>2040999</v>
      </c>
      <c r="B328" s="184" t="s">
        <v>350</v>
      </c>
      <c r="C328" s="185"/>
      <c r="D328" s="185"/>
      <c r="E328" s="199"/>
      <c r="F328" s="209">
        <f t="shared" si="5"/>
        <v>7</v>
      </c>
    </row>
    <row r="329" spans="1:6 16329:16376" s="208" customFormat="1" ht="18" customHeight="1">
      <c r="A329" s="201">
        <v>20410</v>
      </c>
      <c r="B329" s="184" t="s">
        <v>351</v>
      </c>
      <c r="C329" s="185"/>
      <c r="D329" s="185">
        <v>0</v>
      </c>
      <c r="E329" s="199"/>
      <c r="F329" s="209">
        <f t="shared" si="5"/>
        <v>5</v>
      </c>
      <c r="XDA329" s="212"/>
      <c r="XDB329" s="212"/>
      <c r="XDC329" s="212"/>
      <c r="XDD329" s="212"/>
      <c r="XDE329" s="212"/>
      <c r="XDF329" s="212"/>
      <c r="XDG329" s="212"/>
      <c r="XDH329" s="212"/>
      <c r="XDI329" s="212"/>
      <c r="XDJ329" s="212"/>
      <c r="XDK329" s="212"/>
      <c r="XDL329" s="212"/>
      <c r="XDM329" s="212"/>
      <c r="XDN329" s="212"/>
      <c r="XDO329" s="212"/>
      <c r="XDP329" s="212"/>
      <c r="XDQ329" s="212"/>
      <c r="XDR329" s="212"/>
      <c r="XDS329" s="212"/>
      <c r="XDT329" s="212"/>
      <c r="XDU329" s="212"/>
      <c r="XDV329" s="212"/>
      <c r="XDW329" s="212"/>
      <c r="XDX329" s="212"/>
      <c r="XDY329" s="212"/>
      <c r="XDZ329" s="212"/>
      <c r="XEA329" s="212"/>
      <c r="XEB329" s="212"/>
      <c r="XEC329" s="212"/>
      <c r="XED329" s="212"/>
      <c r="XEE329" s="212"/>
      <c r="XEF329" s="212"/>
      <c r="XEG329" s="212"/>
      <c r="XEH329" s="212"/>
      <c r="XEI329" s="212"/>
      <c r="XEJ329" s="212"/>
      <c r="XEK329" s="212"/>
      <c r="XEL329" s="212"/>
      <c r="XEM329" s="212"/>
      <c r="XEN329" s="212"/>
      <c r="XEO329" s="212"/>
      <c r="XEP329" s="212"/>
      <c r="XEQ329" s="212"/>
      <c r="XER329" s="212"/>
      <c r="XES329" s="212"/>
      <c r="XET329" s="212"/>
      <c r="XEU329" s="212"/>
      <c r="XEV329" s="212"/>
    </row>
    <row r="330" spans="1:6 16329:16376" s="209" customFormat="1" ht="18" hidden="1" customHeight="1">
      <c r="A330" s="201">
        <v>2041001</v>
      </c>
      <c r="B330" s="184" t="s">
        <v>165</v>
      </c>
      <c r="C330" s="185"/>
      <c r="D330" s="185"/>
      <c r="E330" s="199"/>
      <c r="F330" s="209">
        <f t="shared" si="5"/>
        <v>7</v>
      </c>
    </row>
    <row r="331" spans="1:6 16329:16376" s="209" customFormat="1" ht="18" hidden="1" customHeight="1">
      <c r="A331" s="201">
        <v>2041002</v>
      </c>
      <c r="B331" s="184" t="s">
        <v>166</v>
      </c>
      <c r="C331" s="185"/>
      <c r="D331" s="185"/>
      <c r="E331" s="199"/>
      <c r="F331" s="209">
        <f t="shared" si="5"/>
        <v>7</v>
      </c>
    </row>
    <row r="332" spans="1:6 16329:16376" s="209" customFormat="1" ht="18" hidden="1" customHeight="1">
      <c r="A332" s="201">
        <v>2041006</v>
      </c>
      <c r="B332" s="184" t="s">
        <v>206</v>
      </c>
      <c r="C332" s="185"/>
      <c r="D332" s="185"/>
      <c r="E332" s="199"/>
      <c r="F332" s="209">
        <f t="shared" si="5"/>
        <v>7</v>
      </c>
    </row>
    <row r="333" spans="1:6 16329:16376" s="209" customFormat="1" ht="18" hidden="1" customHeight="1">
      <c r="A333" s="201">
        <v>2041007</v>
      </c>
      <c r="B333" s="184" t="s">
        <v>352</v>
      </c>
      <c r="C333" s="185"/>
      <c r="D333" s="185"/>
      <c r="E333" s="199"/>
      <c r="F333" s="209">
        <f t="shared" si="5"/>
        <v>7</v>
      </c>
    </row>
    <row r="334" spans="1:6 16329:16376" s="209" customFormat="1" ht="18" hidden="1" customHeight="1">
      <c r="A334" s="201">
        <v>2041099</v>
      </c>
      <c r="B334" s="184" t="s">
        <v>353</v>
      </c>
      <c r="C334" s="185"/>
      <c r="D334" s="185"/>
      <c r="E334" s="199"/>
      <c r="F334" s="209">
        <f t="shared" si="5"/>
        <v>7</v>
      </c>
    </row>
    <row r="335" spans="1:6 16329:16376" s="208" customFormat="1" ht="18" customHeight="1">
      <c r="A335" s="201">
        <v>20499</v>
      </c>
      <c r="B335" s="184" t="s">
        <v>354</v>
      </c>
      <c r="C335" s="185">
        <v>38</v>
      </c>
      <c r="D335" s="185">
        <v>204</v>
      </c>
      <c r="E335" s="199"/>
      <c r="F335" s="209">
        <f t="shared" si="5"/>
        <v>5</v>
      </c>
      <c r="XDA335" s="212"/>
      <c r="XDB335" s="212"/>
      <c r="XDC335" s="212"/>
      <c r="XDD335" s="212"/>
      <c r="XDE335" s="212"/>
      <c r="XDF335" s="212"/>
      <c r="XDG335" s="212"/>
      <c r="XDH335" s="212"/>
      <c r="XDI335" s="212"/>
      <c r="XDJ335" s="212"/>
      <c r="XDK335" s="212"/>
      <c r="XDL335" s="212"/>
      <c r="XDM335" s="212"/>
      <c r="XDN335" s="212"/>
      <c r="XDO335" s="212"/>
      <c r="XDP335" s="212"/>
      <c r="XDQ335" s="212"/>
      <c r="XDR335" s="212"/>
      <c r="XDS335" s="212"/>
      <c r="XDT335" s="212"/>
      <c r="XDU335" s="212"/>
      <c r="XDV335" s="212"/>
      <c r="XDW335" s="212"/>
      <c r="XDX335" s="212"/>
      <c r="XDY335" s="212"/>
      <c r="XDZ335" s="212"/>
      <c r="XEA335" s="212"/>
      <c r="XEB335" s="212"/>
      <c r="XEC335" s="212"/>
      <c r="XED335" s="212"/>
      <c r="XEE335" s="212"/>
      <c r="XEF335" s="212"/>
      <c r="XEG335" s="212"/>
      <c r="XEH335" s="212"/>
      <c r="XEI335" s="212"/>
      <c r="XEJ335" s="212"/>
      <c r="XEK335" s="212"/>
      <c r="XEL335" s="212"/>
      <c r="XEM335" s="212"/>
      <c r="XEN335" s="212"/>
      <c r="XEO335" s="212"/>
      <c r="XEP335" s="212"/>
      <c r="XEQ335" s="212"/>
      <c r="XER335" s="212"/>
      <c r="XES335" s="212"/>
      <c r="XET335" s="212"/>
      <c r="XEU335" s="212"/>
      <c r="XEV335" s="212"/>
    </row>
    <row r="336" spans="1:6 16329:16376" s="209" customFormat="1" ht="18" hidden="1" customHeight="1">
      <c r="A336" s="201">
        <v>2049902</v>
      </c>
      <c r="B336" s="184" t="s">
        <v>355</v>
      </c>
      <c r="C336" s="185"/>
      <c r="D336" s="185"/>
      <c r="E336" s="199"/>
      <c r="F336" s="209">
        <f t="shared" si="5"/>
        <v>7</v>
      </c>
    </row>
    <row r="337" spans="1:6 16329:16376" s="209" customFormat="1" ht="18" hidden="1" customHeight="1">
      <c r="A337" s="201">
        <v>2049999</v>
      </c>
      <c r="B337" s="184" t="s">
        <v>356</v>
      </c>
      <c r="C337" s="185">
        <v>38</v>
      </c>
      <c r="D337" s="185">
        <v>204</v>
      </c>
      <c r="E337" s="199"/>
      <c r="F337" s="209">
        <f t="shared" si="5"/>
        <v>7</v>
      </c>
    </row>
    <row r="338" spans="1:6 16329:16376" s="190" customFormat="1" ht="18" hidden="1" customHeight="1">
      <c r="A338" s="201">
        <v>205</v>
      </c>
      <c r="B338" s="184" t="s">
        <v>357</v>
      </c>
      <c r="C338" s="185">
        <v>97844</v>
      </c>
      <c r="D338" s="185">
        <f>101561-3058</f>
        <v>98503</v>
      </c>
      <c r="E338" s="199"/>
      <c r="F338" s="209">
        <f t="shared" si="5"/>
        <v>3</v>
      </c>
      <c r="XDA338" s="194"/>
      <c r="XDB338" s="194"/>
      <c r="XDC338" s="194"/>
      <c r="XDD338" s="194"/>
      <c r="XDE338" s="194"/>
      <c r="XDF338" s="194"/>
      <c r="XDG338" s="194"/>
      <c r="XDH338" s="194"/>
      <c r="XDI338" s="194"/>
      <c r="XDJ338" s="194"/>
      <c r="XDK338" s="194"/>
      <c r="XDL338" s="194"/>
      <c r="XDM338" s="194"/>
      <c r="XDN338" s="194"/>
      <c r="XDO338" s="194"/>
      <c r="XDP338" s="194"/>
      <c r="XDQ338" s="194"/>
      <c r="XDR338" s="194"/>
      <c r="XDS338" s="194"/>
      <c r="XDT338" s="194"/>
      <c r="XDU338" s="194"/>
      <c r="XDV338" s="194"/>
      <c r="XDW338" s="194"/>
      <c r="XDX338" s="194"/>
      <c r="XDY338" s="194"/>
      <c r="XDZ338" s="194"/>
      <c r="XEA338" s="194"/>
      <c r="XEB338" s="194"/>
      <c r="XEC338" s="194"/>
      <c r="XED338" s="194"/>
      <c r="XEE338" s="194"/>
      <c r="XEF338" s="194"/>
      <c r="XEG338" s="194"/>
      <c r="XEH338" s="194"/>
      <c r="XEI338" s="194"/>
      <c r="XEJ338" s="194"/>
      <c r="XEK338" s="194"/>
      <c r="XEL338" s="194"/>
      <c r="XEM338" s="194"/>
      <c r="XEN338" s="194"/>
    </row>
    <row r="339" spans="1:6 16329:16376" s="208" customFormat="1" ht="18" customHeight="1">
      <c r="A339" s="201">
        <v>20501</v>
      </c>
      <c r="B339" s="184" t="s">
        <v>358</v>
      </c>
      <c r="C339" s="185">
        <v>11847</v>
      </c>
      <c r="D339" s="185">
        <f>14718-3058</f>
        <v>11660</v>
      </c>
      <c r="E339" s="199"/>
      <c r="F339" s="209">
        <f t="shared" si="5"/>
        <v>5</v>
      </c>
      <c r="XDA339" s="212"/>
      <c r="XDB339" s="212"/>
      <c r="XDC339" s="212"/>
      <c r="XDD339" s="212"/>
      <c r="XDE339" s="212"/>
      <c r="XDF339" s="212"/>
      <c r="XDG339" s="212"/>
      <c r="XDH339" s="212"/>
      <c r="XDI339" s="212"/>
      <c r="XDJ339" s="212"/>
      <c r="XDK339" s="212"/>
      <c r="XDL339" s="212"/>
      <c r="XDM339" s="212"/>
      <c r="XDN339" s="212"/>
      <c r="XDO339" s="212"/>
      <c r="XDP339" s="212"/>
      <c r="XDQ339" s="212"/>
      <c r="XDR339" s="212"/>
      <c r="XDS339" s="212"/>
      <c r="XDT339" s="212"/>
      <c r="XDU339" s="212"/>
      <c r="XDV339" s="212"/>
      <c r="XDW339" s="212"/>
      <c r="XDX339" s="212"/>
      <c r="XDY339" s="212"/>
      <c r="XDZ339" s="212"/>
      <c r="XEA339" s="212"/>
      <c r="XEB339" s="212"/>
      <c r="XEC339" s="212"/>
      <c r="XED339" s="212"/>
      <c r="XEE339" s="212"/>
      <c r="XEF339" s="212"/>
      <c r="XEG339" s="212"/>
      <c r="XEH339" s="212"/>
      <c r="XEI339" s="212"/>
      <c r="XEJ339" s="212"/>
      <c r="XEK339" s="212"/>
      <c r="XEL339" s="212"/>
      <c r="XEM339" s="212"/>
      <c r="XEN339" s="212"/>
      <c r="XEO339" s="212"/>
      <c r="XEP339" s="212"/>
      <c r="XEQ339" s="212"/>
      <c r="XER339" s="212"/>
      <c r="XES339" s="212"/>
      <c r="XET339" s="212"/>
      <c r="XEU339" s="212"/>
      <c r="XEV339" s="212"/>
    </row>
    <row r="340" spans="1:6 16329:16376" s="209" customFormat="1" ht="18" hidden="1" customHeight="1">
      <c r="A340" s="201">
        <v>2050101</v>
      </c>
      <c r="B340" s="184" t="s">
        <v>165</v>
      </c>
      <c r="C340" s="185">
        <v>3481</v>
      </c>
      <c r="D340" s="185">
        <f>8501-3058</f>
        <v>5443</v>
      </c>
      <c r="E340" s="199"/>
      <c r="F340" s="209">
        <f t="shared" si="5"/>
        <v>7</v>
      </c>
    </row>
    <row r="341" spans="1:6 16329:16376" s="209" customFormat="1" ht="18" hidden="1" customHeight="1">
      <c r="A341" s="201">
        <v>2050102</v>
      </c>
      <c r="B341" s="184" t="s">
        <v>166</v>
      </c>
      <c r="C341" s="185">
        <v>5207</v>
      </c>
      <c r="D341" s="185">
        <v>2818</v>
      </c>
      <c r="E341" s="199"/>
      <c r="F341" s="209">
        <f t="shared" si="5"/>
        <v>7</v>
      </c>
    </row>
    <row r="342" spans="1:6 16329:16376" s="209" customFormat="1" ht="18" hidden="1" customHeight="1">
      <c r="A342" s="201">
        <v>2050103</v>
      </c>
      <c r="B342" s="184" t="s">
        <v>167</v>
      </c>
      <c r="C342" s="185"/>
      <c r="D342" s="185"/>
      <c r="E342" s="199"/>
      <c r="F342" s="209">
        <f t="shared" si="5"/>
        <v>7</v>
      </c>
    </row>
    <row r="343" spans="1:6 16329:16376" s="209" customFormat="1" ht="18" hidden="1" customHeight="1">
      <c r="A343" s="201">
        <v>2050199</v>
      </c>
      <c r="B343" s="184" t="s">
        <v>359</v>
      </c>
      <c r="C343" s="185">
        <v>3159</v>
      </c>
      <c r="D343" s="185">
        <v>3399</v>
      </c>
      <c r="E343" s="199"/>
      <c r="F343" s="209">
        <f t="shared" si="5"/>
        <v>7</v>
      </c>
    </row>
    <row r="344" spans="1:6 16329:16376" s="208" customFormat="1" ht="18" customHeight="1">
      <c r="A344" s="201">
        <v>20502</v>
      </c>
      <c r="B344" s="184" t="s">
        <v>360</v>
      </c>
      <c r="C344" s="185">
        <v>80524</v>
      </c>
      <c r="D344" s="185">
        <v>72658</v>
      </c>
      <c r="E344" s="199"/>
      <c r="F344" s="209">
        <f t="shared" si="5"/>
        <v>5</v>
      </c>
      <c r="XDA344" s="212"/>
      <c r="XDB344" s="212"/>
      <c r="XDC344" s="212"/>
      <c r="XDD344" s="212"/>
      <c r="XDE344" s="212"/>
      <c r="XDF344" s="212"/>
      <c r="XDG344" s="212"/>
      <c r="XDH344" s="212"/>
      <c r="XDI344" s="212"/>
      <c r="XDJ344" s="212"/>
      <c r="XDK344" s="212"/>
      <c r="XDL344" s="212"/>
      <c r="XDM344" s="212"/>
      <c r="XDN344" s="212"/>
      <c r="XDO344" s="212"/>
      <c r="XDP344" s="212"/>
      <c r="XDQ344" s="212"/>
      <c r="XDR344" s="212"/>
      <c r="XDS344" s="212"/>
      <c r="XDT344" s="212"/>
      <c r="XDU344" s="212"/>
      <c r="XDV344" s="212"/>
      <c r="XDW344" s="212"/>
      <c r="XDX344" s="212"/>
      <c r="XDY344" s="212"/>
      <c r="XDZ344" s="212"/>
      <c r="XEA344" s="212"/>
      <c r="XEB344" s="212"/>
      <c r="XEC344" s="212"/>
      <c r="XED344" s="212"/>
      <c r="XEE344" s="212"/>
      <c r="XEF344" s="212"/>
      <c r="XEG344" s="212"/>
      <c r="XEH344" s="212"/>
      <c r="XEI344" s="212"/>
      <c r="XEJ344" s="212"/>
      <c r="XEK344" s="212"/>
      <c r="XEL344" s="212"/>
      <c r="XEM344" s="212"/>
      <c r="XEN344" s="212"/>
      <c r="XEO344" s="212"/>
      <c r="XEP344" s="212"/>
      <c r="XEQ344" s="212"/>
      <c r="XER344" s="212"/>
      <c r="XES344" s="212"/>
      <c r="XET344" s="212"/>
      <c r="XEU344" s="212"/>
      <c r="XEV344" s="212"/>
    </row>
    <row r="345" spans="1:6 16329:16376" s="209" customFormat="1" ht="18" hidden="1" customHeight="1">
      <c r="A345" s="201">
        <v>2050201</v>
      </c>
      <c r="B345" s="182" t="s">
        <v>361</v>
      </c>
      <c r="C345" s="183">
        <v>1265</v>
      </c>
      <c r="D345" s="183">
        <v>4630</v>
      </c>
      <c r="E345" s="199"/>
      <c r="F345" s="209">
        <f t="shared" si="5"/>
        <v>7</v>
      </c>
    </row>
    <row r="346" spans="1:6 16329:16376" s="209" customFormat="1" ht="18" hidden="1" customHeight="1">
      <c r="A346" s="201">
        <v>2050202</v>
      </c>
      <c r="B346" s="184" t="s">
        <v>362</v>
      </c>
      <c r="C346" s="185">
        <v>31671</v>
      </c>
      <c r="D346" s="185">
        <v>27129</v>
      </c>
      <c r="E346" s="199"/>
      <c r="F346" s="209">
        <f t="shared" si="5"/>
        <v>7</v>
      </c>
    </row>
    <row r="347" spans="1:6 16329:16376" s="209" customFormat="1" ht="18" hidden="1" customHeight="1">
      <c r="A347" s="201">
        <v>2050203</v>
      </c>
      <c r="B347" s="184" t="s">
        <v>363</v>
      </c>
      <c r="C347" s="185">
        <v>11751</v>
      </c>
      <c r="D347" s="185">
        <v>22366</v>
      </c>
      <c r="E347" s="199"/>
      <c r="F347" s="209">
        <f t="shared" si="5"/>
        <v>7</v>
      </c>
    </row>
    <row r="348" spans="1:6 16329:16376" s="209" customFormat="1" ht="18" hidden="1" customHeight="1">
      <c r="A348" s="201">
        <v>2050204</v>
      </c>
      <c r="B348" s="184" t="s">
        <v>364</v>
      </c>
      <c r="C348" s="185">
        <v>19900</v>
      </c>
      <c r="D348" s="185">
        <v>16210</v>
      </c>
      <c r="E348" s="199"/>
      <c r="F348" s="209">
        <f t="shared" si="5"/>
        <v>7</v>
      </c>
    </row>
    <row r="349" spans="1:6 16329:16376" s="209" customFormat="1" ht="18" hidden="1" customHeight="1">
      <c r="A349" s="201">
        <v>2050205</v>
      </c>
      <c r="B349" s="184" t="s">
        <v>365</v>
      </c>
      <c r="C349" s="185"/>
      <c r="D349" s="185"/>
      <c r="E349" s="199"/>
      <c r="F349" s="209">
        <f t="shared" si="5"/>
        <v>7</v>
      </c>
    </row>
    <row r="350" spans="1:6 16329:16376" s="209" customFormat="1" ht="18" hidden="1" customHeight="1">
      <c r="A350" s="201">
        <v>2050299</v>
      </c>
      <c r="B350" s="184" t="s">
        <v>366</v>
      </c>
      <c r="C350" s="185">
        <v>15937</v>
      </c>
      <c r="D350" s="185">
        <v>2323</v>
      </c>
      <c r="E350" s="199"/>
      <c r="F350" s="209">
        <f t="shared" si="5"/>
        <v>7</v>
      </c>
    </row>
    <row r="351" spans="1:6 16329:16376" s="208" customFormat="1" ht="18" customHeight="1">
      <c r="A351" s="201">
        <v>20503</v>
      </c>
      <c r="B351" s="184" t="s">
        <v>367</v>
      </c>
      <c r="C351" s="185">
        <v>2549</v>
      </c>
      <c r="D351" s="185">
        <v>3734</v>
      </c>
      <c r="E351" s="199"/>
      <c r="F351" s="209">
        <f t="shared" si="5"/>
        <v>5</v>
      </c>
      <c r="XDA351" s="212"/>
      <c r="XDB351" s="212"/>
      <c r="XDC351" s="212"/>
      <c r="XDD351" s="212"/>
      <c r="XDE351" s="212"/>
      <c r="XDF351" s="212"/>
      <c r="XDG351" s="212"/>
      <c r="XDH351" s="212"/>
      <c r="XDI351" s="212"/>
      <c r="XDJ351" s="212"/>
      <c r="XDK351" s="212"/>
      <c r="XDL351" s="212"/>
      <c r="XDM351" s="212"/>
      <c r="XDN351" s="212"/>
      <c r="XDO351" s="212"/>
      <c r="XDP351" s="212"/>
      <c r="XDQ351" s="212"/>
      <c r="XDR351" s="212"/>
      <c r="XDS351" s="212"/>
      <c r="XDT351" s="212"/>
      <c r="XDU351" s="212"/>
      <c r="XDV351" s="212"/>
      <c r="XDW351" s="212"/>
      <c r="XDX351" s="212"/>
      <c r="XDY351" s="212"/>
      <c r="XDZ351" s="212"/>
      <c r="XEA351" s="212"/>
      <c r="XEB351" s="212"/>
      <c r="XEC351" s="212"/>
      <c r="XED351" s="212"/>
      <c r="XEE351" s="212"/>
      <c r="XEF351" s="212"/>
      <c r="XEG351" s="212"/>
      <c r="XEH351" s="212"/>
      <c r="XEI351" s="212"/>
      <c r="XEJ351" s="212"/>
      <c r="XEK351" s="212"/>
      <c r="XEL351" s="212"/>
      <c r="XEM351" s="212"/>
      <c r="XEN351" s="212"/>
      <c r="XEO351" s="212"/>
      <c r="XEP351" s="212"/>
      <c r="XEQ351" s="212"/>
      <c r="XER351" s="212"/>
      <c r="XES351" s="212"/>
      <c r="XET351" s="212"/>
      <c r="XEU351" s="212"/>
      <c r="XEV351" s="212"/>
    </row>
    <row r="352" spans="1:6 16329:16376" s="209" customFormat="1" ht="18" hidden="1" customHeight="1">
      <c r="A352" s="201">
        <v>2050301</v>
      </c>
      <c r="B352" s="184" t="s">
        <v>368</v>
      </c>
      <c r="C352" s="185"/>
      <c r="D352" s="185"/>
      <c r="E352" s="199"/>
      <c r="F352" s="209">
        <f t="shared" si="5"/>
        <v>7</v>
      </c>
    </row>
    <row r="353" spans="1:6 16329:16376" s="209" customFormat="1" ht="18" hidden="1" customHeight="1">
      <c r="A353" s="201">
        <v>2050302</v>
      </c>
      <c r="B353" s="184" t="s">
        <v>369</v>
      </c>
      <c r="C353" s="185">
        <v>2549</v>
      </c>
      <c r="D353" s="185">
        <v>3731</v>
      </c>
      <c r="E353" s="199"/>
      <c r="F353" s="209">
        <f t="shared" si="5"/>
        <v>7</v>
      </c>
    </row>
    <row r="354" spans="1:6 16329:16376" s="209" customFormat="1" ht="18" hidden="1" customHeight="1">
      <c r="A354" s="201">
        <v>2050303</v>
      </c>
      <c r="B354" s="184" t="s">
        <v>370</v>
      </c>
      <c r="C354" s="185"/>
      <c r="D354" s="185"/>
      <c r="E354" s="199"/>
      <c r="F354" s="209">
        <f t="shared" si="5"/>
        <v>7</v>
      </c>
    </row>
    <row r="355" spans="1:6 16329:16376" s="209" customFormat="1" ht="18" hidden="1" customHeight="1">
      <c r="A355" s="201">
        <v>2050305</v>
      </c>
      <c r="B355" s="184" t="s">
        <v>371</v>
      </c>
      <c r="C355" s="185"/>
      <c r="D355" s="185"/>
      <c r="E355" s="199"/>
      <c r="F355" s="209">
        <f t="shared" si="5"/>
        <v>7</v>
      </c>
    </row>
    <row r="356" spans="1:6 16329:16376" s="209" customFormat="1" ht="18" hidden="1" customHeight="1">
      <c r="A356" s="201">
        <v>2050399</v>
      </c>
      <c r="B356" s="184" t="s">
        <v>372</v>
      </c>
      <c r="C356" s="185"/>
      <c r="D356" s="185">
        <v>3</v>
      </c>
      <c r="E356" s="199"/>
      <c r="F356" s="209">
        <f t="shared" si="5"/>
        <v>7</v>
      </c>
    </row>
    <row r="357" spans="1:6 16329:16376" s="208" customFormat="1" ht="18" customHeight="1">
      <c r="A357" s="201">
        <v>20504</v>
      </c>
      <c r="B357" s="184" t="s">
        <v>373</v>
      </c>
      <c r="C357" s="185"/>
      <c r="D357" s="185">
        <v>0</v>
      </c>
      <c r="E357" s="199"/>
      <c r="F357" s="209">
        <f t="shared" si="5"/>
        <v>5</v>
      </c>
      <c r="XDA357" s="212"/>
      <c r="XDB357" s="212"/>
      <c r="XDC357" s="212"/>
      <c r="XDD357" s="212"/>
      <c r="XDE357" s="212"/>
      <c r="XDF357" s="212"/>
      <c r="XDG357" s="212"/>
      <c r="XDH357" s="212"/>
      <c r="XDI357" s="212"/>
      <c r="XDJ357" s="212"/>
      <c r="XDK357" s="212"/>
      <c r="XDL357" s="212"/>
      <c r="XDM357" s="212"/>
      <c r="XDN357" s="212"/>
      <c r="XDO357" s="212"/>
      <c r="XDP357" s="212"/>
      <c r="XDQ357" s="212"/>
      <c r="XDR357" s="212"/>
      <c r="XDS357" s="212"/>
      <c r="XDT357" s="212"/>
      <c r="XDU357" s="212"/>
      <c r="XDV357" s="212"/>
      <c r="XDW357" s="212"/>
      <c r="XDX357" s="212"/>
      <c r="XDY357" s="212"/>
      <c r="XDZ357" s="212"/>
      <c r="XEA357" s="212"/>
      <c r="XEB357" s="212"/>
      <c r="XEC357" s="212"/>
      <c r="XED357" s="212"/>
      <c r="XEE357" s="212"/>
      <c r="XEF357" s="212"/>
      <c r="XEG357" s="212"/>
      <c r="XEH357" s="212"/>
      <c r="XEI357" s="212"/>
      <c r="XEJ357" s="212"/>
      <c r="XEK357" s="212"/>
      <c r="XEL357" s="212"/>
      <c r="XEM357" s="212"/>
      <c r="XEN357" s="212"/>
      <c r="XEO357" s="212"/>
      <c r="XEP357" s="212"/>
      <c r="XEQ357" s="212"/>
      <c r="XER357" s="212"/>
      <c r="XES357" s="212"/>
      <c r="XET357" s="212"/>
      <c r="XEU357" s="212"/>
      <c r="XEV357" s="212"/>
    </row>
    <row r="358" spans="1:6 16329:16376" s="209" customFormat="1" ht="18" hidden="1" customHeight="1">
      <c r="A358" s="201">
        <v>2050401</v>
      </c>
      <c r="B358" s="184" t="s">
        <v>374</v>
      </c>
      <c r="C358" s="185"/>
      <c r="D358" s="185"/>
      <c r="E358" s="199"/>
      <c r="F358" s="209">
        <f t="shared" si="5"/>
        <v>7</v>
      </c>
    </row>
    <row r="359" spans="1:6 16329:16376" s="209" customFormat="1" ht="18" hidden="1" customHeight="1">
      <c r="A359" s="201">
        <v>2050402</v>
      </c>
      <c r="B359" s="184" t="s">
        <v>375</v>
      </c>
      <c r="C359" s="185"/>
      <c r="D359" s="185"/>
      <c r="E359" s="199"/>
      <c r="F359" s="209">
        <f t="shared" si="5"/>
        <v>7</v>
      </c>
    </row>
    <row r="360" spans="1:6 16329:16376" s="209" customFormat="1" ht="18" hidden="1" customHeight="1">
      <c r="A360" s="201">
        <v>2050403</v>
      </c>
      <c r="B360" s="184" t="s">
        <v>376</v>
      </c>
      <c r="C360" s="185"/>
      <c r="D360" s="185"/>
      <c r="E360" s="199"/>
      <c r="F360" s="209">
        <f t="shared" si="5"/>
        <v>7</v>
      </c>
    </row>
    <row r="361" spans="1:6 16329:16376" s="209" customFormat="1" ht="18" hidden="1" customHeight="1">
      <c r="A361" s="201">
        <v>2050404</v>
      </c>
      <c r="B361" s="184" t="s">
        <v>377</v>
      </c>
      <c r="C361" s="185"/>
      <c r="D361" s="185"/>
      <c r="E361" s="199"/>
      <c r="F361" s="209">
        <f t="shared" si="5"/>
        <v>7</v>
      </c>
    </row>
    <row r="362" spans="1:6 16329:16376" s="209" customFormat="1" ht="18" hidden="1" customHeight="1">
      <c r="A362" s="201">
        <v>2050499</v>
      </c>
      <c r="B362" s="184" t="s">
        <v>378</v>
      </c>
      <c r="C362" s="185"/>
      <c r="D362" s="185"/>
      <c r="E362" s="199"/>
      <c r="F362" s="209">
        <f t="shared" si="5"/>
        <v>7</v>
      </c>
    </row>
    <row r="363" spans="1:6 16329:16376" s="208" customFormat="1" ht="18" customHeight="1">
      <c r="A363" s="201">
        <v>20505</v>
      </c>
      <c r="B363" s="184" t="s">
        <v>379</v>
      </c>
      <c r="C363" s="185">
        <v>110</v>
      </c>
      <c r="D363" s="185">
        <v>108</v>
      </c>
      <c r="E363" s="199"/>
      <c r="F363" s="209">
        <f t="shared" si="5"/>
        <v>5</v>
      </c>
      <c r="XDA363" s="212"/>
      <c r="XDB363" s="212"/>
      <c r="XDC363" s="212"/>
      <c r="XDD363" s="212"/>
      <c r="XDE363" s="212"/>
      <c r="XDF363" s="212"/>
      <c r="XDG363" s="212"/>
      <c r="XDH363" s="212"/>
      <c r="XDI363" s="212"/>
      <c r="XDJ363" s="212"/>
      <c r="XDK363" s="212"/>
      <c r="XDL363" s="212"/>
      <c r="XDM363" s="212"/>
      <c r="XDN363" s="212"/>
      <c r="XDO363" s="212"/>
      <c r="XDP363" s="212"/>
      <c r="XDQ363" s="212"/>
      <c r="XDR363" s="212"/>
      <c r="XDS363" s="212"/>
      <c r="XDT363" s="212"/>
      <c r="XDU363" s="212"/>
      <c r="XDV363" s="212"/>
      <c r="XDW363" s="212"/>
      <c r="XDX363" s="212"/>
      <c r="XDY363" s="212"/>
      <c r="XDZ363" s="212"/>
      <c r="XEA363" s="212"/>
      <c r="XEB363" s="212"/>
      <c r="XEC363" s="212"/>
      <c r="XED363" s="212"/>
      <c r="XEE363" s="212"/>
      <c r="XEF363" s="212"/>
      <c r="XEG363" s="212"/>
      <c r="XEH363" s="212"/>
      <c r="XEI363" s="212"/>
      <c r="XEJ363" s="212"/>
      <c r="XEK363" s="212"/>
      <c r="XEL363" s="212"/>
      <c r="XEM363" s="212"/>
      <c r="XEN363" s="212"/>
      <c r="XEO363" s="212"/>
      <c r="XEP363" s="212"/>
      <c r="XEQ363" s="212"/>
      <c r="XER363" s="212"/>
      <c r="XES363" s="212"/>
      <c r="XET363" s="212"/>
      <c r="XEU363" s="212"/>
      <c r="XEV363" s="212"/>
    </row>
    <row r="364" spans="1:6 16329:16376" s="209" customFormat="1" ht="18" hidden="1" customHeight="1">
      <c r="A364" s="201">
        <v>2050501</v>
      </c>
      <c r="B364" s="184" t="s">
        <v>380</v>
      </c>
      <c r="C364" s="185">
        <v>88</v>
      </c>
      <c r="D364" s="185">
        <v>48</v>
      </c>
      <c r="E364" s="199"/>
      <c r="F364" s="209">
        <f t="shared" si="5"/>
        <v>7</v>
      </c>
    </row>
    <row r="365" spans="1:6 16329:16376" s="209" customFormat="1" ht="18" hidden="1" customHeight="1">
      <c r="A365" s="201">
        <v>2050502</v>
      </c>
      <c r="B365" s="184" t="s">
        <v>381</v>
      </c>
      <c r="C365" s="185"/>
      <c r="D365" s="185"/>
      <c r="E365" s="199"/>
      <c r="F365" s="209">
        <f t="shared" si="5"/>
        <v>7</v>
      </c>
    </row>
    <row r="366" spans="1:6 16329:16376" s="209" customFormat="1" ht="18" hidden="1" customHeight="1">
      <c r="A366" s="201">
        <v>2050599</v>
      </c>
      <c r="B366" s="184" t="s">
        <v>382</v>
      </c>
      <c r="C366" s="185">
        <v>22</v>
      </c>
      <c r="D366" s="185">
        <v>60</v>
      </c>
      <c r="E366" s="199"/>
      <c r="F366" s="209">
        <f t="shared" si="5"/>
        <v>7</v>
      </c>
    </row>
    <row r="367" spans="1:6 16329:16376" s="208" customFormat="1" ht="18" customHeight="1">
      <c r="A367" s="201">
        <v>20506</v>
      </c>
      <c r="B367" s="184" t="s">
        <v>383</v>
      </c>
      <c r="C367" s="185"/>
      <c r="D367" s="185">
        <v>0</v>
      </c>
      <c r="E367" s="199"/>
      <c r="F367" s="209">
        <f t="shared" si="5"/>
        <v>5</v>
      </c>
      <c r="XDA367" s="212"/>
      <c r="XDB367" s="212"/>
      <c r="XDC367" s="212"/>
      <c r="XDD367" s="212"/>
      <c r="XDE367" s="212"/>
      <c r="XDF367" s="212"/>
      <c r="XDG367" s="212"/>
      <c r="XDH367" s="212"/>
      <c r="XDI367" s="212"/>
      <c r="XDJ367" s="212"/>
      <c r="XDK367" s="212"/>
      <c r="XDL367" s="212"/>
      <c r="XDM367" s="212"/>
      <c r="XDN367" s="212"/>
      <c r="XDO367" s="212"/>
      <c r="XDP367" s="212"/>
      <c r="XDQ367" s="212"/>
      <c r="XDR367" s="212"/>
      <c r="XDS367" s="212"/>
      <c r="XDT367" s="212"/>
      <c r="XDU367" s="212"/>
      <c r="XDV367" s="212"/>
      <c r="XDW367" s="212"/>
      <c r="XDX367" s="212"/>
      <c r="XDY367" s="212"/>
      <c r="XDZ367" s="212"/>
      <c r="XEA367" s="212"/>
      <c r="XEB367" s="212"/>
      <c r="XEC367" s="212"/>
      <c r="XED367" s="212"/>
      <c r="XEE367" s="212"/>
      <c r="XEF367" s="212"/>
      <c r="XEG367" s="212"/>
      <c r="XEH367" s="212"/>
      <c r="XEI367" s="212"/>
      <c r="XEJ367" s="212"/>
      <c r="XEK367" s="212"/>
      <c r="XEL367" s="212"/>
      <c r="XEM367" s="212"/>
      <c r="XEN367" s="212"/>
      <c r="XEO367" s="212"/>
      <c r="XEP367" s="212"/>
      <c r="XEQ367" s="212"/>
      <c r="XER367" s="212"/>
      <c r="XES367" s="212"/>
      <c r="XET367" s="212"/>
      <c r="XEU367" s="212"/>
      <c r="XEV367" s="212"/>
    </row>
    <row r="368" spans="1:6 16329:16376" s="209" customFormat="1" ht="18" hidden="1" customHeight="1">
      <c r="A368" s="201">
        <v>2050601</v>
      </c>
      <c r="B368" s="184" t="s">
        <v>384</v>
      </c>
      <c r="C368" s="185"/>
      <c r="D368" s="185"/>
      <c r="E368" s="199"/>
      <c r="F368" s="209">
        <f t="shared" si="5"/>
        <v>7</v>
      </c>
    </row>
    <row r="369" spans="1:16376" s="209" customFormat="1" ht="18" hidden="1" customHeight="1">
      <c r="A369" s="201">
        <v>2050602</v>
      </c>
      <c r="B369" s="184" t="s">
        <v>385</v>
      </c>
      <c r="C369" s="185"/>
      <c r="D369" s="185"/>
      <c r="E369" s="199"/>
      <c r="F369" s="209">
        <f t="shared" si="5"/>
        <v>7</v>
      </c>
    </row>
    <row r="370" spans="1:16376" s="209" customFormat="1" ht="18" hidden="1" customHeight="1">
      <c r="A370" s="201">
        <v>2050699</v>
      </c>
      <c r="B370" s="184" t="s">
        <v>386</v>
      </c>
      <c r="C370" s="185"/>
      <c r="D370" s="185"/>
      <c r="E370" s="199"/>
      <c r="F370" s="209">
        <f t="shared" si="5"/>
        <v>7</v>
      </c>
    </row>
    <row r="371" spans="1:16376" s="208" customFormat="1" ht="18" customHeight="1">
      <c r="A371" s="201">
        <v>20507</v>
      </c>
      <c r="B371" s="184" t="s">
        <v>387</v>
      </c>
      <c r="C371" s="185">
        <v>161</v>
      </c>
      <c r="D371" s="185">
        <v>57</v>
      </c>
      <c r="E371" s="199"/>
      <c r="F371" s="209">
        <f t="shared" si="5"/>
        <v>5</v>
      </c>
      <c r="XDA371" s="212"/>
      <c r="XDB371" s="212"/>
      <c r="XDC371" s="212"/>
      <c r="XDD371" s="212"/>
      <c r="XDE371" s="212"/>
      <c r="XDF371" s="212"/>
      <c r="XDG371" s="212"/>
      <c r="XDH371" s="212"/>
      <c r="XDI371" s="212"/>
      <c r="XDJ371" s="212"/>
      <c r="XDK371" s="212"/>
      <c r="XDL371" s="212"/>
      <c r="XDM371" s="212"/>
      <c r="XDN371" s="212"/>
      <c r="XDO371" s="212"/>
      <c r="XDP371" s="212"/>
      <c r="XDQ371" s="212"/>
      <c r="XDR371" s="212"/>
      <c r="XDS371" s="212"/>
      <c r="XDT371" s="212"/>
      <c r="XDU371" s="212"/>
      <c r="XDV371" s="212"/>
      <c r="XDW371" s="212"/>
      <c r="XDX371" s="212"/>
      <c r="XDY371" s="212"/>
      <c r="XDZ371" s="212"/>
      <c r="XEA371" s="212"/>
      <c r="XEB371" s="212"/>
      <c r="XEC371" s="212"/>
      <c r="XED371" s="212"/>
      <c r="XEE371" s="212"/>
      <c r="XEF371" s="212"/>
      <c r="XEG371" s="212"/>
      <c r="XEH371" s="212"/>
      <c r="XEI371" s="212"/>
      <c r="XEJ371" s="212"/>
      <c r="XEK371" s="212"/>
      <c r="XEL371" s="212"/>
      <c r="XEM371" s="212"/>
      <c r="XEN371" s="212"/>
      <c r="XEO371" s="212"/>
      <c r="XEP371" s="212"/>
      <c r="XEQ371" s="212"/>
      <c r="XER371" s="212"/>
      <c r="XES371" s="212"/>
      <c r="XET371" s="212"/>
      <c r="XEU371" s="212"/>
      <c r="XEV371" s="212"/>
    </row>
    <row r="372" spans="1:16376" s="209" customFormat="1" ht="18" hidden="1" customHeight="1">
      <c r="A372" s="201">
        <v>2050701</v>
      </c>
      <c r="B372" s="184" t="s">
        <v>388</v>
      </c>
      <c r="C372" s="185">
        <v>161</v>
      </c>
      <c r="D372" s="185">
        <v>53</v>
      </c>
      <c r="E372" s="199"/>
      <c r="F372" s="209">
        <f t="shared" si="5"/>
        <v>7</v>
      </c>
    </row>
    <row r="373" spans="1:16376" s="209" customFormat="1" ht="18" hidden="1" customHeight="1">
      <c r="A373" s="201">
        <v>2050702</v>
      </c>
      <c r="B373" s="184" t="s">
        <v>389</v>
      </c>
      <c r="C373" s="185"/>
      <c r="D373" s="185"/>
      <c r="E373" s="199"/>
      <c r="F373" s="209">
        <f t="shared" si="5"/>
        <v>7</v>
      </c>
    </row>
    <row r="374" spans="1:16376" s="209" customFormat="1" ht="18" hidden="1" customHeight="1">
      <c r="A374" s="201">
        <v>2050799</v>
      </c>
      <c r="B374" s="184" t="s">
        <v>390</v>
      </c>
      <c r="C374" s="185"/>
      <c r="D374" s="185">
        <v>4</v>
      </c>
      <c r="E374" s="199"/>
      <c r="F374" s="209">
        <f t="shared" si="5"/>
        <v>7</v>
      </c>
    </row>
    <row r="375" spans="1:16376" s="208" customFormat="1" ht="18" customHeight="1">
      <c r="A375" s="201">
        <v>20508</v>
      </c>
      <c r="B375" s="184" t="s">
        <v>391</v>
      </c>
      <c r="C375" s="185">
        <v>376</v>
      </c>
      <c r="D375" s="185">
        <v>613</v>
      </c>
      <c r="E375" s="199"/>
      <c r="F375" s="209">
        <f t="shared" si="5"/>
        <v>5</v>
      </c>
      <c r="XDA375" s="212"/>
      <c r="XDB375" s="212"/>
      <c r="XDC375" s="212"/>
      <c r="XDD375" s="212"/>
      <c r="XDE375" s="212"/>
      <c r="XDF375" s="212"/>
      <c r="XDG375" s="212"/>
      <c r="XDH375" s="212"/>
      <c r="XDI375" s="212"/>
      <c r="XDJ375" s="212"/>
      <c r="XDK375" s="212"/>
      <c r="XDL375" s="212"/>
      <c r="XDM375" s="212"/>
      <c r="XDN375" s="212"/>
      <c r="XDO375" s="212"/>
      <c r="XDP375" s="212"/>
      <c r="XDQ375" s="212"/>
      <c r="XDR375" s="212"/>
      <c r="XDS375" s="212"/>
      <c r="XDT375" s="212"/>
      <c r="XDU375" s="212"/>
      <c r="XDV375" s="212"/>
      <c r="XDW375" s="212"/>
      <c r="XDX375" s="212"/>
      <c r="XDY375" s="212"/>
      <c r="XDZ375" s="212"/>
      <c r="XEA375" s="212"/>
      <c r="XEB375" s="212"/>
      <c r="XEC375" s="212"/>
      <c r="XED375" s="212"/>
      <c r="XEE375" s="212"/>
      <c r="XEF375" s="212"/>
      <c r="XEG375" s="212"/>
      <c r="XEH375" s="212"/>
      <c r="XEI375" s="212"/>
      <c r="XEJ375" s="212"/>
      <c r="XEK375" s="212"/>
      <c r="XEL375" s="212"/>
      <c r="XEM375" s="212"/>
      <c r="XEN375" s="212"/>
      <c r="XEO375" s="212"/>
      <c r="XEP375" s="212"/>
      <c r="XEQ375" s="212"/>
      <c r="XER375" s="212"/>
      <c r="XES375" s="212"/>
      <c r="XET375" s="212"/>
      <c r="XEU375" s="212"/>
      <c r="XEV375" s="212"/>
    </row>
    <row r="376" spans="1:16376" s="209" customFormat="1" ht="18" hidden="1" customHeight="1">
      <c r="A376" s="201">
        <v>2050801</v>
      </c>
      <c r="B376" s="184" t="s">
        <v>392</v>
      </c>
      <c r="C376" s="185">
        <v>9</v>
      </c>
      <c r="D376" s="185">
        <v>311</v>
      </c>
      <c r="E376" s="199"/>
      <c r="F376" s="209">
        <f t="shared" si="5"/>
        <v>7</v>
      </c>
    </row>
    <row r="377" spans="1:16376" s="209" customFormat="1" ht="18" hidden="1" customHeight="1">
      <c r="A377" s="201">
        <v>2050802</v>
      </c>
      <c r="B377" s="184" t="s">
        <v>393</v>
      </c>
      <c r="C377" s="185">
        <v>142</v>
      </c>
      <c r="D377" s="185">
        <v>302</v>
      </c>
      <c r="E377" s="199"/>
      <c r="F377" s="209">
        <f t="shared" si="5"/>
        <v>7</v>
      </c>
    </row>
    <row r="378" spans="1:16376" s="209" customFormat="1" ht="18" hidden="1" customHeight="1">
      <c r="A378" s="201">
        <v>2050803</v>
      </c>
      <c r="B378" s="184" t="s">
        <v>394</v>
      </c>
      <c r="C378" s="185"/>
      <c r="D378" s="185"/>
      <c r="E378" s="199"/>
      <c r="F378" s="209">
        <f t="shared" si="5"/>
        <v>7</v>
      </c>
    </row>
    <row r="379" spans="1:16376" s="209" customFormat="1" ht="18" hidden="1" customHeight="1">
      <c r="A379" s="201">
        <v>2050804</v>
      </c>
      <c r="B379" s="184" t="s">
        <v>395</v>
      </c>
      <c r="C379" s="185"/>
      <c r="D379" s="185"/>
      <c r="E379" s="199"/>
      <c r="F379" s="209">
        <f t="shared" si="5"/>
        <v>7</v>
      </c>
    </row>
    <row r="380" spans="1:16376" s="209" customFormat="1" ht="18" hidden="1" customHeight="1">
      <c r="A380" s="201">
        <v>2050899</v>
      </c>
      <c r="B380" s="184" t="s">
        <v>396</v>
      </c>
      <c r="C380" s="185">
        <v>225</v>
      </c>
      <c r="D380" s="185"/>
      <c r="E380" s="199"/>
      <c r="F380" s="209">
        <f t="shared" si="5"/>
        <v>7</v>
      </c>
    </row>
    <row r="381" spans="1:16376" s="192" customFormat="1" ht="18" customHeight="1">
      <c r="A381" s="201">
        <v>20509</v>
      </c>
      <c r="B381" s="184" t="s">
        <v>397</v>
      </c>
      <c r="C381" s="185">
        <v>1956</v>
      </c>
      <c r="D381" s="185">
        <v>1957</v>
      </c>
      <c r="E381" s="199"/>
      <c r="F381" s="209">
        <f t="shared" si="5"/>
        <v>5</v>
      </c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  <c r="AA381" s="208"/>
      <c r="AB381" s="208"/>
      <c r="AC381" s="208"/>
      <c r="AD381" s="208"/>
      <c r="AE381" s="208"/>
      <c r="AF381" s="208"/>
      <c r="AG381" s="208"/>
      <c r="AH381" s="208"/>
      <c r="AI381" s="208"/>
      <c r="AJ381" s="208"/>
      <c r="AK381" s="208"/>
      <c r="AL381" s="208"/>
      <c r="AM381" s="208"/>
      <c r="AN381" s="208"/>
      <c r="AO381" s="208"/>
      <c r="AP381" s="208"/>
      <c r="AQ381" s="208"/>
      <c r="AR381" s="208"/>
      <c r="AS381" s="208"/>
      <c r="AT381" s="208"/>
      <c r="AU381" s="208"/>
      <c r="AV381" s="208"/>
      <c r="AW381" s="208"/>
      <c r="AX381" s="208"/>
      <c r="AY381" s="208"/>
      <c r="AZ381" s="208"/>
      <c r="BA381" s="208"/>
      <c r="BB381" s="208"/>
      <c r="BC381" s="208"/>
      <c r="BD381" s="208"/>
      <c r="BE381" s="208"/>
      <c r="BF381" s="208"/>
      <c r="BG381" s="208"/>
      <c r="BH381" s="208"/>
      <c r="BI381" s="208"/>
      <c r="BJ381" s="208"/>
      <c r="BK381" s="208"/>
      <c r="BL381" s="208"/>
      <c r="BM381" s="208"/>
      <c r="BN381" s="208"/>
      <c r="BO381" s="208"/>
      <c r="BP381" s="208"/>
      <c r="BQ381" s="208"/>
      <c r="BR381" s="208"/>
      <c r="BS381" s="208"/>
      <c r="BT381" s="208"/>
      <c r="BU381" s="208"/>
      <c r="BV381" s="208"/>
      <c r="BW381" s="208"/>
      <c r="BX381" s="208"/>
      <c r="BY381" s="208"/>
      <c r="BZ381" s="208"/>
      <c r="CA381" s="208"/>
      <c r="CB381" s="208"/>
      <c r="CC381" s="208"/>
      <c r="CD381" s="208"/>
      <c r="CE381" s="208"/>
      <c r="CF381" s="208"/>
      <c r="CG381" s="208"/>
      <c r="CH381" s="208"/>
      <c r="CI381" s="208"/>
      <c r="CJ381" s="208"/>
      <c r="CK381" s="208"/>
      <c r="CL381" s="208"/>
      <c r="CM381" s="208"/>
      <c r="CN381" s="208"/>
      <c r="CO381" s="208"/>
      <c r="CP381" s="208"/>
      <c r="CQ381" s="208"/>
      <c r="CR381" s="208"/>
      <c r="CS381" s="208"/>
      <c r="CT381" s="208"/>
      <c r="CU381" s="208"/>
      <c r="CV381" s="208"/>
      <c r="CW381" s="208"/>
      <c r="CX381" s="208"/>
      <c r="CY381" s="208"/>
      <c r="C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  <c r="DP381" s="208"/>
      <c r="DQ381" s="208"/>
      <c r="DR381" s="208"/>
      <c r="DS381" s="208"/>
      <c r="DT381" s="208"/>
      <c r="DU381" s="208"/>
      <c r="DV381" s="208"/>
      <c r="DW381" s="208"/>
      <c r="DX381" s="208"/>
      <c r="DY381" s="208"/>
      <c r="DZ381" s="208"/>
      <c r="EA381" s="208"/>
      <c r="EB381" s="208"/>
      <c r="EC381" s="208"/>
      <c r="ED381" s="208"/>
      <c r="EE381" s="208"/>
      <c r="EF381" s="208"/>
      <c r="EG381" s="208"/>
      <c r="EH381" s="208"/>
      <c r="EI381" s="208"/>
      <c r="EJ381" s="208"/>
      <c r="EK381" s="208"/>
      <c r="EL381" s="208"/>
      <c r="EM381" s="208"/>
      <c r="EN381" s="208"/>
      <c r="EO381" s="208"/>
      <c r="EP381" s="208"/>
      <c r="EQ381" s="208"/>
      <c r="ER381" s="208"/>
      <c r="ES381" s="208"/>
      <c r="ET381" s="208"/>
      <c r="EU381" s="208"/>
      <c r="EV381" s="208"/>
      <c r="EW381" s="208"/>
      <c r="EX381" s="208"/>
      <c r="EY381" s="208"/>
      <c r="EZ381" s="208"/>
      <c r="FA381" s="208"/>
      <c r="FB381" s="208"/>
      <c r="FC381" s="208"/>
      <c r="FD381" s="208"/>
      <c r="FE381" s="208"/>
      <c r="FF381" s="208"/>
      <c r="FG381" s="208"/>
      <c r="FH381" s="208"/>
      <c r="FI381" s="208"/>
      <c r="FJ381" s="208"/>
      <c r="FK381" s="208"/>
      <c r="FL381" s="208"/>
      <c r="FM381" s="208"/>
      <c r="FN381" s="208"/>
      <c r="FO381" s="208"/>
      <c r="FP381" s="208"/>
      <c r="FQ381" s="208"/>
      <c r="FR381" s="208"/>
      <c r="FS381" s="208"/>
      <c r="FT381" s="208"/>
      <c r="FU381" s="208"/>
      <c r="FV381" s="208"/>
      <c r="FW381" s="208"/>
      <c r="FX381" s="208"/>
      <c r="FY381" s="208"/>
      <c r="FZ381" s="208"/>
      <c r="GA381" s="208"/>
      <c r="GB381" s="208"/>
      <c r="GC381" s="208"/>
      <c r="GD381" s="208"/>
      <c r="GE381" s="208"/>
      <c r="GF381" s="208"/>
      <c r="GG381" s="208"/>
      <c r="GH381" s="208"/>
      <c r="GI381" s="208"/>
      <c r="GJ381" s="208"/>
      <c r="GK381" s="208"/>
      <c r="GL381" s="208"/>
      <c r="GM381" s="208"/>
      <c r="GN381" s="208"/>
      <c r="GO381" s="208"/>
      <c r="GP381" s="208"/>
      <c r="GQ381" s="208"/>
      <c r="GR381" s="208"/>
      <c r="GS381" s="208"/>
      <c r="GT381" s="208"/>
      <c r="GU381" s="208"/>
      <c r="GV381" s="208"/>
      <c r="GW381" s="208"/>
      <c r="GX381" s="208"/>
      <c r="GY381" s="208"/>
      <c r="GZ381" s="208"/>
      <c r="HA381" s="208"/>
      <c r="HB381" s="208"/>
      <c r="HC381" s="208"/>
      <c r="HD381" s="208"/>
      <c r="HE381" s="208"/>
      <c r="HF381" s="208"/>
      <c r="HG381" s="208"/>
      <c r="HH381" s="208"/>
      <c r="HI381" s="208"/>
      <c r="HJ381" s="208"/>
      <c r="HK381" s="208"/>
      <c r="HL381" s="208"/>
      <c r="HM381" s="208"/>
      <c r="HN381" s="208"/>
      <c r="HO381" s="208"/>
      <c r="HP381" s="208"/>
      <c r="HQ381" s="208"/>
      <c r="HR381" s="208"/>
      <c r="HS381" s="208"/>
      <c r="HT381" s="208"/>
      <c r="HU381" s="208"/>
      <c r="HV381" s="208"/>
      <c r="HW381" s="208"/>
      <c r="HX381" s="208"/>
      <c r="HY381" s="208"/>
      <c r="HZ381" s="208"/>
      <c r="IA381" s="208"/>
      <c r="IB381" s="208"/>
      <c r="IC381" s="208"/>
      <c r="ID381" s="208"/>
      <c r="IE381" s="208"/>
      <c r="IF381" s="208"/>
      <c r="IG381" s="208"/>
      <c r="IH381" s="208"/>
      <c r="II381" s="208"/>
      <c r="IJ381" s="208"/>
      <c r="IK381" s="208"/>
      <c r="IL381" s="208"/>
      <c r="IM381" s="208"/>
      <c r="IN381" s="208"/>
      <c r="IO381" s="208"/>
      <c r="IP381" s="208"/>
      <c r="IQ381" s="208"/>
      <c r="IR381" s="208"/>
      <c r="IS381" s="208"/>
      <c r="IT381" s="208"/>
      <c r="IU381" s="208"/>
      <c r="IV381" s="208"/>
      <c r="IW381" s="208"/>
      <c r="IX381" s="208"/>
      <c r="IY381" s="208"/>
      <c r="IZ381" s="208"/>
      <c r="JA381" s="208"/>
      <c r="JB381" s="208"/>
      <c r="JC381" s="208"/>
      <c r="JD381" s="208"/>
      <c r="JE381" s="208"/>
      <c r="JF381" s="208"/>
      <c r="JG381" s="208"/>
      <c r="JH381" s="208"/>
      <c r="JI381" s="208"/>
      <c r="JJ381" s="208"/>
      <c r="JK381" s="208"/>
      <c r="JL381" s="208"/>
      <c r="JM381" s="208"/>
      <c r="JN381" s="208"/>
      <c r="JO381" s="208"/>
      <c r="JP381" s="208"/>
      <c r="JQ381" s="208"/>
      <c r="JR381" s="208"/>
      <c r="JS381" s="208"/>
      <c r="JT381" s="208"/>
      <c r="JU381" s="208"/>
      <c r="JV381" s="208"/>
      <c r="JW381" s="208"/>
      <c r="JX381" s="208"/>
      <c r="JY381" s="208"/>
      <c r="JZ381" s="208"/>
      <c r="KA381" s="208"/>
      <c r="KB381" s="208"/>
      <c r="KC381" s="208"/>
      <c r="KD381" s="208"/>
      <c r="KE381" s="208"/>
      <c r="KF381" s="208"/>
      <c r="KG381" s="208"/>
      <c r="KH381" s="208"/>
      <c r="KI381" s="208"/>
      <c r="KJ381" s="208"/>
      <c r="KK381" s="208"/>
      <c r="KL381" s="208"/>
      <c r="KM381" s="208"/>
      <c r="KN381" s="208"/>
      <c r="KO381" s="208"/>
      <c r="KP381" s="208"/>
      <c r="KQ381" s="208"/>
      <c r="KR381" s="208"/>
      <c r="KS381" s="208"/>
      <c r="KT381" s="208"/>
      <c r="KU381" s="208"/>
      <c r="KV381" s="208"/>
      <c r="KW381" s="208"/>
      <c r="KX381" s="208"/>
      <c r="KY381" s="208"/>
      <c r="KZ381" s="208"/>
      <c r="LA381" s="208"/>
      <c r="LB381" s="208"/>
      <c r="LC381" s="208"/>
      <c r="LD381" s="208"/>
      <c r="LE381" s="208"/>
      <c r="LF381" s="208"/>
      <c r="LG381" s="208"/>
      <c r="LH381" s="208"/>
      <c r="LI381" s="208"/>
      <c r="LJ381" s="208"/>
      <c r="LK381" s="208"/>
      <c r="LL381" s="208"/>
      <c r="LM381" s="208"/>
      <c r="LN381" s="208"/>
      <c r="LO381" s="208"/>
      <c r="LP381" s="208"/>
      <c r="LQ381" s="208"/>
      <c r="LR381" s="208"/>
      <c r="LS381" s="208"/>
      <c r="LT381" s="208"/>
      <c r="LU381" s="208"/>
      <c r="LV381" s="208"/>
      <c r="LW381" s="208"/>
      <c r="LX381" s="208"/>
      <c r="LY381" s="208"/>
      <c r="LZ381" s="208"/>
      <c r="MA381" s="208"/>
      <c r="MB381" s="208"/>
      <c r="MC381" s="208"/>
      <c r="MD381" s="208"/>
      <c r="ME381" s="208"/>
      <c r="MF381" s="208"/>
      <c r="MG381" s="208"/>
      <c r="MH381" s="208"/>
      <c r="MI381" s="208"/>
      <c r="MJ381" s="208"/>
      <c r="MK381" s="208"/>
      <c r="ML381" s="208"/>
      <c r="MM381" s="208"/>
      <c r="MN381" s="208"/>
      <c r="MO381" s="208"/>
      <c r="MP381" s="208"/>
      <c r="MQ381" s="208"/>
      <c r="MR381" s="208"/>
      <c r="MS381" s="208"/>
      <c r="MT381" s="208"/>
      <c r="MU381" s="208"/>
      <c r="MV381" s="208"/>
      <c r="MW381" s="208"/>
      <c r="MX381" s="208"/>
      <c r="MY381" s="208"/>
      <c r="MZ381" s="208"/>
      <c r="NA381" s="208"/>
      <c r="NB381" s="208"/>
      <c r="NC381" s="208"/>
      <c r="ND381" s="208"/>
      <c r="NE381" s="208"/>
      <c r="NF381" s="208"/>
      <c r="NG381" s="208"/>
      <c r="NH381" s="208"/>
      <c r="NI381" s="208"/>
      <c r="NJ381" s="208"/>
      <c r="NK381" s="208"/>
      <c r="NL381" s="208"/>
      <c r="NM381" s="208"/>
      <c r="NN381" s="208"/>
      <c r="NO381" s="208"/>
      <c r="NP381" s="208"/>
      <c r="NQ381" s="208"/>
      <c r="NR381" s="208"/>
      <c r="NS381" s="208"/>
      <c r="NT381" s="208"/>
      <c r="NU381" s="208"/>
      <c r="NV381" s="208"/>
      <c r="NW381" s="208"/>
      <c r="NX381" s="208"/>
      <c r="NY381" s="208"/>
      <c r="NZ381" s="208"/>
      <c r="OA381" s="208"/>
      <c r="OB381" s="208"/>
      <c r="OC381" s="208"/>
      <c r="OD381" s="208"/>
      <c r="OE381" s="208"/>
      <c r="OF381" s="208"/>
      <c r="OG381" s="208"/>
      <c r="OH381" s="208"/>
      <c r="OI381" s="208"/>
      <c r="OJ381" s="208"/>
      <c r="OK381" s="208"/>
      <c r="OL381" s="208"/>
      <c r="OM381" s="208"/>
      <c r="ON381" s="208"/>
      <c r="OO381" s="208"/>
      <c r="OP381" s="208"/>
      <c r="OQ381" s="208"/>
      <c r="OR381" s="208"/>
      <c r="OS381" s="208"/>
      <c r="OT381" s="208"/>
      <c r="OU381" s="208"/>
      <c r="OV381" s="208"/>
      <c r="OW381" s="208"/>
      <c r="OX381" s="208"/>
      <c r="OY381" s="208"/>
      <c r="OZ381" s="208"/>
      <c r="PA381" s="208"/>
      <c r="PB381" s="208"/>
      <c r="PC381" s="208"/>
      <c r="PD381" s="208"/>
      <c r="PE381" s="208"/>
      <c r="PF381" s="208"/>
      <c r="PG381" s="208"/>
      <c r="PH381" s="208"/>
      <c r="PI381" s="208"/>
      <c r="PJ381" s="208"/>
      <c r="PK381" s="208"/>
      <c r="PL381" s="208"/>
      <c r="PM381" s="208"/>
      <c r="PN381" s="208"/>
      <c r="PO381" s="208"/>
      <c r="PP381" s="208"/>
      <c r="PQ381" s="208"/>
      <c r="PR381" s="208"/>
      <c r="PS381" s="208"/>
      <c r="PT381" s="208"/>
      <c r="PU381" s="208"/>
      <c r="PV381" s="208"/>
      <c r="PW381" s="208"/>
      <c r="PX381" s="208"/>
      <c r="PY381" s="208"/>
      <c r="PZ381" s="208"/>
      <c r="QA381" s="208"/>
      <c r="QB381" s="208"/>
      <c r="QC381" s="208"/>
      <c r="QD381" s="208"/>
      <c r="QE381" s="208"/>
      <c r="QF381" s="208"/>
      <c r="QG381" s="208"/>
      <c r="QH381" s="208"/>
      <c r="QI381" s="208"/>
      <c r="QJ381" s="208"/>
      <c r="QK381" s="208"/>
      <c r="QL381" s="208"/>
      <c r="QM381" s="208"/>
      <c r="QN381" s="208"/>
      <c r="QO381" s="208"/>
      <c r="QP381" s="208"/>
      <c r="QQ381" s="208"/>
      <c r="QR381" s="208"/>
      <c r="QS381" s="208"/>
      <c r="QT381" s="208"/>
      <c r="QU381" s="208"/>
      <c r="QV381" s="208"/>
      <c r="QW381" s="208"/>
      <c r="QX381" s="208"/>
      <c r="QY381" s="208"/>
      <c r="QZ381" s="208"/>
      <c r="RA381" s="208"/>
      <c r="RB381" s="208"/>
      <c r="RC381" s="208"/>
      <c r="RD381" s="208"/>
      <c r="RE381" s="208"/>
      <c r="RF381" s="208"/>
      <c r="RG381" s="208"/>
      <c r="RH381" s="208"/>
      <c r="RI381" s="208"/>
      <c r="RJ381" s="208"/>
      <c r="RK381" s="208"/>
      <c r="RL381" s="208"/>
      <c r="RM381" s="208"/>
      <c r="RN381" s="208"/>
      <c r="RO381" s="208"/>
      <c r="RP381" s="208"/>
      <c r="RQ381" s="208"/>
      <c r="RR381" s="208"/>
      <c r="RS381" s="208"/>
      <c r="RT381" s="208"/>
      <c r="RU381" s="208"/>
      <c r="RV381" s="208"/>
      <c r="RW381" s="208"/>
      <c r="RX381" s="208"/>
      <c r="RY381" s="208"/>
      <c r="RZ381" s="208"/>
      <c r="SA381" s="208"/>
      <c r="SB381" s="208"/>
      <c r="SC381" s="208"/>
      <c r="SD381" s="208"/>
      <c r="SE381" s="208"/>
      <c r="SF381" s="208"/>
      <c r="SG381" s="208"/>
      <c r="SH381" s="208"/>
      <c r="SI381" s="208"/>
      <c r="SJ381" s="208"/>
      <c r="SK381" s="208"/>
      <c r="SL381" s="208"/>
      <c r="SM381" s="208"/>
      <c r="SN381" s="208"/>
      <c r="SO381" s="208"/>
      <c r="SP381" s="208"/>
      <c r="SQ381" s="208"/>
      <c r="SR381" s="208"/>
      <c r="SS381" s="208"/>
      <c r="ST381" s="208"/>
      <c r="SU381" s="208"/>
      <c r="SV381" s="208"/>
      <c r="SW381" s="208"/>
      <c r="SX381" s="208"/>
      <c r="SY381" s="208"/>
      <c r="SZ381" s="208"/>
      <c r="TA381" s="208"/>
      <c r="TB381" s="208"/>
      <c r="TC381" s="208"/>
      <c r="TD381" s="208"/>
      <c r="TE381" s="208"/>
      <c r="TF381" s="208"/>
      <c r="TG381" s="208"/>
      <c r="TH381" s="208"/>
      <c r="TI381" s="208"/>
      <c r="TJ381" s="208"/>
      <c r="TK381" s="208"/>
      <c r="TL381" s="208"/>
      <c r="TM381" s="208"/>
      <c r="TN381" s="208"/>
      <c r="TO381" s="208"/>
      <c r="TP381" s="208"/>
      <c r="TQ381" s="208"/>
      <c r="TR381" s="208"/>
      <c r="TS381" s="208"/>
      <c r="TT381" s="208"/>
      <c r="TU381" s="208"/>
      <c r="TV381" s="208"/>
      <c r="TW381" s="208"/>
      <c r="TX381" s="208"/>
      <c r="TY381" s="208"/>
      <c r="TZ381" s="208"/>
      <c r="UA381" s="208"/>
      <c r="UB381" s="208"/>
      <c r="UC381" s="208"/>
      <c r="UD381" s="208"/>
      <c r="UE381" s="208"/>
      <c r="UF381" s="208"/>
      <c r="UG381" s="208"/>
      <c r="UH381" s="208"/>
      <c r="UI381" s="208"/>
      <c r="UJ381" s="208"/>
      <c r="UK381" s="208"/>
      <c r="UL381" s="208"/>
      <c r="UM381" s="208"/>
      <c r="UN381" s="208"/>
      <c r="UO381" s="208"/>
      <c r="UP381" s="208"/>
      <c r="UQ381" s="208"/>
      <c r="UR381" s="208"/>
      <c r="US381" s="208"/>
      <c r="UT381" s="208"/>
      <c r="UU381" s="208"/>
      <c r="UV381" s="208"/>
      <c r="UW381" s="208"/>
      <c r="UX381" s="208"/>
      <c r="UY381" s="208"/>
      <c r="UZ381" s="208"/>
      <c r="VA381" s="208"/>
      <c r="VB381" s="208"/>
      <c r="VC381" s="208"/>
      <c r="VD381" s="208"/>
      <c r="VE381" s="208"/>
      <c r="VF381" s="208"/>
      <c r="VG381" s="208"/>
      <c r="VH381" s="208"/>
      <c r="VI381" s="208"/>
      <c r="VJ381" s="208"/>
      <c r="VK381" s="208"/>
      <c r="VL381" s="208"/>
      <c r="VM381" s="208"/>
      <c r="VN381" s="208"/>
      <c r="VO381" s="208"/>
      <c r="VP381" s="208"/>
      <c r="VQ381" s="208"/>
      <c r="VR381" s="208"/>
      <c r="VS381" s="208"/>
      <c r="VT381" s="208"/>
      <c r="VU381" s="208"/>
      <c r="VV381" s="208"/>
      <c r="VW381" s="208"/>
      <c r="VX381" s="208"/>
      <c r="VY381" s="208"/>
      <c r="VZ381" s="208"/>
      <c r="WA381" s="208"/>
      <c r="WB381" s="208"/>
      <c r="WC381" s="208"/>
      <c r="WD381" s="208"/>
      <c r="WE381" s="208"/>
      <c r="WF381" s="208"/>
      <c r="WG381" s="208"/>
      <c r="WH381" s="208"/>
      <c r="WI381" s="208"/>
      <c r="WJ381" s="208"/>
      <c r="WK381" s="208"/>
      <c r="WL381" s="208"/>
      <c r="WM381" s="208"/>
      <c r="WN381" s="208"/>
      <c r="WO381" s="208"/>
      <c r="WP381" s="208"/>
      <c r="WQ381" s="208"/>
      <c r="WR381" s="208"/>
      <c r="WS381" s="208"/>
      <c r="WT381" s="208"/>
      <c r="WU381" s="208"/>
      <c r="WV381" s="208"/>
      <c r="WW381" s="208"/>
      <c r="WX381" s="208"/>
      <c r="WY381" s="208"/>
      <c r="WZ381" s="208"/>
      <c r="XA381" s="208"/>
      <c r="XB381" s="208"/>
      <c r="XC381" s="208"/>
      <c r="XD381" s="208"/>
      <c r="XE381" s="208"/>
      <c r="XF381" s="208"/>
      <c r="XG381" s="208"/>
      <c r="XH381" s="208"/>
      <c r="XI381" s="208"/>
      <c r="XJ381" s="208"/>
      <c r="XK381" s="208"/>
      <c r="XL381" s="208"/>
      <c r="XM381" s="208"/>
      <c r="XN381" s="208"/>
      <c r="XO381" s="208"/>
      <c r="XP381" s="208"/>
      <c r="XQ381" s="208"/>
      <c r="XR381" s="208"/>
      <c r="XS381" s="208"/>
      <c r="XT381" s="208"/>
      <c r="XU381" s="208"/>
      <c r="XV381" s="208"/>
      <c r="XW381" s="208"/>
      <c r="XX381" s="208"/>
      <c r="XY381" s="208"/>
      <c r="XZ381" s="208"/>
      <c r="YA381" s="208"/>
      <c r="YB381" s="208"/>
      <c r="YC381" s="208"/>
      <c r="YD381" s="208"/>
      <c r="YE381" s="208"/>
      <c r="YF381" s="208"/>
      <c r="YG381" s="208"/>
      <c r="YH381" s="208"/>
      <c r="YI381" s="208"/>
      <c r="YJ381" s="208"/>
      <c r="YK381" s="208"/>
      <c r="YL381" s="208"/>
      <c r="YM381" s="208"/>
      <c r="YN381" s="208"/>
      <c r="YO381" s="208"/>
      <c r="YP381" s="208"/>
      <c r="YQ381" s="208"/>
      <c r="YR381" s="208"/>
      <c r="YS381" s="208"/>
      <c r="YT381" s="208"/>
      <c r="YU381" s="208"/>
      <c r="YV381" s="208"/>
      <c r="YW381" s="208"/>
      <c r="YX381" s="208"/>
      <c r="YY381" s="208"/>
      <c r="YZ381" s="208"/>
      <c r="ZA381" s="208"/>
      <c r="ZB381" s="208"/>
      <c r="ZC381" s="208"/>
      <c r="ZD381" s="208"/>
      <c r="ZE381" s="208"/>
      <c r="ZF381" s="208"/>
      <c r="ZG381" s="208"/>
      <c r="ZH381" s="208"/>
      <c r="ZI381" s="208"/>
      <c r="ZJ381" s="208"/>
      <c r="ZK381" s="208"/>
      <c r="ZL381" s="208"/>
      <c r="ZM381" s="208"/>
      <c r="ZN381" s="208"/>
      <c r="ZO381" s="208"/>
      <c r="ZP381" s="208"/>
      <c r="ZQ381" s="208"/>
      <c r="ZR381" s="208"/>
      <c r="ZS381" s="208"/>
      <c r="ZT381" s="208"/>
      <c r="ZU381" s="208"/>
      <c r="ZV381" s="208"/>
      <c r="ZW381" s="208"/>
      <c r="ZX381" s="208"/>
      <c r="ZY381" s="208"/>
      <c r="ZZ381" s="208"/>
      <c r="AAA381" s="208"/>
      <c r="AAB381" s="208"/>
      <c r="AAC381" s="208"/>
      <c r="AAD381" s="208"/>
      <c r="AAE381" s="208"/>
      <c r="AAF381" s="208"/>
      <c r="AAG381" s="208"/>
      <c r="AAH381" s="208"/>
      <c r="AAI381" s="208"/>
      <c r="AAJ381" s="208"/>
      <c r="AAK381" s="208"/>
      <c r="AAL381" s="208"/>
      <c r="AAM381" s="208"/>
      <c r="AAN381" s="208"/>
      <c r="AAO381" s="208"/>
      <c r="AAP381" s="208"/>
      <c r="AAQ381" s="208"/>
      <c r="AAR381" s="208"/>
      <c r="AAS381" s="208"/>
      <c r="AAT381" s="208"/>
      <c r="AAU381" s="208"/>
      <c r="AAV381" s="208"/>
      <c r="AAW381" s="208"/>
      <c r="AAX381" s="208"/>
      <c r="AAY381" s="208"/>
      <c r="AAZ381" s="208"/>
      <c r="ABA381" s="208"/>
      <c r="ABB381" s="208"/>
      <c r="ABC381" s="208"/>
      <c r="ABD381" s="208"/>
      <c r="ABE381" s="208"/>
      <c r="ABF381" s="208"/>
      <c r="ABG381" s="208"/>
      <c r="ABH381" s="208"/>
      <c r="ABI381" s="208"/>
      <c r="ABJ381" s="208"/>
      <c r="ABK381" s="208"/>
      <c r="ABL381" s="208"/>
      <c r="ABM381" s="208"/>
      <c r="ABN381" s="208"/>
      <c r="ABO381" s="208"/>
      <c r="ABP381" s="208"/>
      <c r="ABQ381" s="208"/>
      <c r="ABR381" s="208"/>
      <c r="ABS381" s="208"/>
      <c r="ABT381" s="208"/>
      <c r="ABU381" s="208"/>
      <c r="ABV381" s="208"/>
      <c r="ABW381" s="208"/>
      <c r="ABX381" s="208"/>
      <c r="ABY381" s="208"/>
      <c r="ABZ381" s="208"/>
      <c r="ACA381" s="208"/>
      <c r="ACB381" s="208"/>
      <c r="ACC381" s="208"/>
      <c r="ACD381" s="208"/>
      <c r="ACE381" s="208"/>
      <c r="ACF381" s="208"/>
      <c r="ACG381" s="208"/>
      <c r="ACH381" s="208"/>
      <c r="ACI381" s="208"/>
      <c r="ACJ381" s="208"/>
      <c r="ACK381" s="208"/>
      <c r="ACL381" s="208"/>
      <c r="ACM381" s="208"/>
      <c r="ACN381" s="208"/>
      <c r="ACO381" s="208"/>
      <c r="ACP381" s="208"/>
      <c r="ACQ381" s="208"/>
      <c r="ACR381" s="208"/>
      <c r="ACS381" s="208"/>
      <c r="ACT381" s="208"/>
      <c r="ACU381" s="208"/>
      <c r="ACV381" s="208"/>
      <c r="ACW381" s="208"/>
      <c r="ACX381" s="208"/>
      <c r="ACY381" s="208"/>
      <c r="ACZ381" s="208"/>
      <c r="ADA381" s="208"/>
      <c r="ADB381" s="208"/>
      <c r="ADC381" s="208"/>
      <c r="ADD381" s="208"/>
      <c r="ADE381" s="208"/>
      <c r="ADF381" s="208"/>
      <c r="ADG381" s="208"/>
      <c r="ADH381" s="208"/>
      <c r="ADI381" s="208"/>
      <c r="ADJ381" s="208"/>
      <c r="ADK381" s="208"/>
      <c r="ADL381" s="208"/>
      <c r="ADM381" s="208"/>
      <c r="ADN381" s="208"/>
      <c r="ADO381" s="208"/>
      <c r="ADP381" s="208"/>
      <c r="ADQ381" s="208"/>
      <c r="ADR381" s="208"/>
      <c r="ADS381" s="208"/>
      <c r="ADT381" s="208"/>
      <c r="ADU381" s="208"/>
      <c r="ADV381" s="208"/>
      <c r="ADW381" s="208"/>
      <c r="ADX381" s="208"/>
      <c r="ADY381" s="208"/>
      <c r="ADZ381" s="208"/>
      <c r="AEA381" s="208"/>
      <c r="AEB381" s="208"/>
      <c r="AEC381" s="208"/>
      <c r="AED381" s="208"/>
      <c r="AEE381" s="208"/>
      <c r="AEF381" s="208"/>
      <c r="AEG381" s="208"/>
      <c r="AEH381" s="208"/>
      <c r="AEI381" s="208"/>
      <c r="AEJ381" s="208"/>
      <c r="AEK381" s="208"/>
      <c r="AEL381" s="208"/>
      <c r="AEM381" s="208"/>
      <c r="AEN381" s="208"/>
      <c r="AEO381" s="208"/>
      <c r="AEP381" s="208"/>
      <c r="AEQ381" s="208"/>
      <c r="AER381" s="208"/>
      <c r="AES381" s="208"/>
      <c r="AET381" s="208"/>
      <c r="AEU381" s="208"/>
      <c r="AEV381" s="208"/>
      <c r="AEW381" s="208"/>
      <c r="AEX381" s="208"/>
      <c r="AEY381" s="208"/>
      <c r="AEZ381" s="208"/>
      <c r="AFA381" s="208"/>
      <c r="AFB381" s="208"/>
      <c r="AFC381" s="208"/>
      <c r="AFD381" s="208"/>
      <c r="AFE381" s="208"/>
      <c r="AFF381" s="208"/>
      <c r="AFG381" s="208"/>
      <c r="AFH381" s="208"/>
      <c r="AFI381" s="208"/>
      <c r="AFJ381" s="208"/>
      <c r="AFK381" s="208"/>
      <c r="AFL381" s="208"/>
      <c r="AFM381" s="208"/>
      <c r="AFN381" s="208"/>
      <c r="AFO381" s="208"/>
      <c r="AFP381" s="208"/>
      <c r="AFQ381" s="208"/>
      <c r="AFR381" s="208"/>
      <c r="AFS381" s="208"/>
      <c r="AFT381" s="208"/>
      <c r="AFU381" s="208"/>
      <c r="AFV381" s="208"/>
      <c r="AFW381" s="208"/>
      <c r="AFX381" s="208"/>
      <c r="AFY381" s="208"/>
      <c r="AFZ381" s="208"/>
      <c r="AGA381" s="208"/>
      <c r="AGB381" s="208"/>
      <c r="AGC381" s="208"/>
      <c r="AGD381" s="208"/>
      <c r="AGE381" s="208"/>
      <c r="AGF381" s="208"/>
      <c r="AGG381" s="208"/>
      <c r="AGH381" s="208"/>
      <c r="AGI381" s="208"/>
      <c r="AGJ381" s="208"/>
      <c r="AGK381" s="208"/>
      <c r="AGL381" s="208"/>
      <c r="AGM381" s="208"/>
      <c r="AGN381" s="208"/>
      <c r="AGO381" s="208"/>
      <c r="AGP381" s="208"/>
      <c r="AGQ381" s="208"/>
      <c r="AGR381" s="208"/>
      <c r="AGS381" s="208"/>
      <c r="AGT381" s="208"/>
      <c r="AGU381" s="208"/>
      <c r="AGV381" s="208"/>
      <c r="AGW381" s="208"/>
      <c r="AGX381" s="208"/>
      <c r="AGY381" s="208"/>
      <c r="AGZ381" s="208"/>
      <c r="AHA381" s="208"/>
      <c r="AHB381" s="208"/>
      <c r="AHC381" s="208"/>
      <c r="AHD381" s="208"/>
      <c r="AHE381" s="208"/>
      <c r="AHF381" s="208"/>
      <c r="AHG381" s="208"/>
      <c r="AHH381" s="208"/>
      <c r="AHI381" s="208"/>
      <c r="AHJ381" s="208"/>
      <c r="AHK381" s="208"/>
      <c r="AHL381" s="208"/>
      <c r="AHM381" s="208"/>
      <c r="AHN381" s="208"/>
      <c r="AHO381" s="208"/>
      <c r="AHP381" s="208"/>
      <c r="AHQ381" s="208"/>
      <c r="AHR381" s="208"/>
      <c r="AHS381" s="208"/>
      <c r="AHT381" s="208"/>
      <c r="AHU381" s="208"/>
      <c r="AHV381" s="208"/>
      <c r="AHW381" s="208"/>
      <c r="AHX381" s="208"/>
      <c r="AHY381" s="208"/>
      <c r="AHZ381" s="208"/>
      <c r="AIA381" s="208"/>
      <c r="AIB381" s="208"/>
      <c r="AIC381" s="208"/>
      <c r="AID381" s="208"/>
      <c r="AIE381" s="208"/>
      <c r="AIF381" s="208"/>
      <c r="AIG381" s="208"/>
      <c r="AIH381" s="208"/>
      <c r="AII381" s="208"/>
      <c r="AIJ381" s="208"/>
      <c r="AIK381" s="208"/>
      <c r="AIL381" s="208"/>
      <c r="AIM381" s="208"/>
      <c r="AIN381" s="208"/>
      <c r="AIO381" s="208"/>
      <c r="AIP381" s="208"/>
      <c r="AIQ381" s="208"/>
      <c r="AIR381" s="208"/>
      <c r="AIS381" s="208"/>
      <c r="AIT381" s="208"/>
      <c r="AIU381" s="208"/>
      <c r="AIV381" s="208"/>
      <c r="AIW381" s="208"/>
      <c r="AIX381" s="208"/>
      <c r="AIY381" s="208"/>
      <c r="AIZ381" s="208"/>
      <c r="AJA381" s="208"/>
      <c r="AJB381" s="208"/>
      <c r="AJC381" s="208"/>
      <c r="AJD381" s="208"/>
      <c r="AJE381" s="208"/>
      <c r="AJF381" s="208"/>
      <c r="AJG381" s="208"/>
      <c r="AJH381" s="208"/>
      <c r="AJI381" s="208"/>
      <c r="AJJ381" s="208"/>
      <c r="AJK381" s="208"/>
      <c r="AJL381" s="208"/>
      <c r="AJM381" s="208"/>
      <c r="AJN381" s="208"/>
      <c r="AJO381" s="208"/>
      <c r="AJP381" s="208"/>
      <c r="AJQ381" s="208"/>
      <c r="AJR381" s="208"/>
      <c r="AJS381" s="208"/>
      <c r="AJT381" s="208"/>
      <c r="AJU381" s="208"/>
      <c r="AJV381" s="208"/>
      <c r="AJW381" s="208"/>
      <c r="AJX381" s="208"/>
      <c r="AJY381" s="208"/>
      <c r="AJZ381" s="208"/>
      <c r="AKA381" s="208"/>
      <c r="AKB381" s="208"/>
      <c r="AKC381" s="208"/>
      <c r="AKD381" s="208"/>
      <c r="AKE381" s="208"/>
      <c r="AKF381" s="208"/>
      <c r="AKG381" s="208"/>
      <c r="AKH381" s="208"/>
      <c r="AKI381" s="208"/>
      <c r="AKJ381" s="208"/>
      <c r="AKK381" s="208"/>
      <c r="AKL381" s="208"/>
      <c r="AKM381" s="208"/>
      <c r="AKN381" s="208"/>
      <c r="AKO381" s="208"/>
      <c r="AKP381" s="208"/>
      <c r="AKQ381" s="208"/>
      <c r="AKR381" s="208"/>
      <c r="AKS381" s="208"/>
      <c r="AKT381" s="208"/>
      <c r="AKU381" s="208"/>
      <c r="AKV381" s="208"/>
      <c r="AKW381" s="208"/>
      <c r="AKX381" s="208"/>
      <c r="AKY381" s="208"/>
      <c r="AKZ381" s="208"/>
      <c r="ALA381" s="208"/>
      <c r="ALB381" s="208"/>
      <c r="ALC381" s="208"/>
      <c r="ALD381" s="208"/>
      <c r="ALE381" s="208"/>
      <c r="ALF381" s="208"/>
      <c r="ALG381" s="208"/>
      <c r="ALH381" s="208"/>
      <c r="ALI381" s="208"/>
      <c r="ALJ381" s="208"/>
      <c r="ALK381" s="208"/>
      <c r="ALL381" s="208"/>
      <c r="ALM381" s="208"/>
      <c r="ALN381" s="208"/>
      <c r="ALO381" s="208"/>
      <c r="ALP381" s="208"/>
      <c r="ALQ381" s="208"/>
      <c r="ALR381" s="208"/>
      <c r="ALS381" s="208"/>
      <c r="ALT381" s="208"/>
      <c r="ALU381" s="208"/>
      <c r="ALV381" s="208"/>
      <c r="ALW381" s="208"/>
      <c r="ALX381" s="208"/>
      <c r="ALY381" s="208"/>
      <c r="ALZ381" s="208"/>
      <c r="AMA381" s="208"/>
      <c r="AMB381" s="208"/>
      <c r="AMC381" s="208"/>
      <c r="AMD381" s="208"/>
      <c r="AME381" s="208"/>
      <c r="AMF381" s="208"/>
      <c r="AMG381" s="208"/>
      <c r="AMH381" s="208"/>
      <c r="AMI381" s="208"/>
      <c r="AMJ381" s="208"/>
      <c r="AMK381" s="208"/>
      <c r="AML381" s="208"/>
      <c r="AMM381" s="208"/>
      <c r="AMN381" s="208"/>
      <c r="AMO381" s="208"/>
      <c r="AMP381" s="208"/>
      <c r="AMQ381" s="208"/>
      <c r="AMR381" s="208"/>
      <c r="AMS381" s="208"/>
      <c r="AMT381" s="208"/>
      <c r="AMU381" s="208"/>
      <c r="AMV381" s="208"/>
      <c r="AMW381" s="208"/>
      <c r="AMX381" s="208"/>
      <c r="AMY381" s="208"/>
      <c r="AMZ381" s="208"/>
      <c r="ANA381" s="208"/>
      <c r="ANB381" s="208"/>
      <c r="ANC381" s="208"/>
      <c r="AND381" s="208"/>
      <c r="ANE381" s="208"/>
      <c r="ANF381" s="208"/>
      <c r="ANG381" s="208"/>
      <c r="ANH381" s="208"/>
      <c r="ANI381" s="208"/>
      <c r="ANJ381" s="208"/>
      <c r="ANK381" s="208"/>
      <c r="ANL381" s="208"/>
      <c r="ANM381" s="208"/>
      <c r="ANN381" s="208"/>
      <c r="ANO381" s="208"/>
      <c r="ANP381" s="208"/>
      <c r="ANQ381" s="208"/>
      <c r="ANR381" s="208"/>
      <c r="ANS381" s="208"/>
      <c r="ANT381" s="208"/>
      <c r="ANU381" s="208"/>
      <c r="ANV381" s="208"/>
      <c r="ANW381" s="208"/>
      <c r="ANX381" s="208"/>
      <c r="ANY381" s="208"/>
      <c r="ANZ381" s="208"/>
      <c r="AOA381" s="208"/>
      <c r="AOB381" s="208"/>
      <c r="AOC381" s="208"/>
      <c r="AOD381" s="208"/>
      <c r="AOE381" s="208"/>
      <c r="AOF381" s="208"/>
      <c r="AOG381" s="208"/>
      <c r="AOH381" s="208"/>
      <c r="AOI381" s="208"/>
      <c r="AOJ381" s="208"/>
      <c r="AOK381" s="208"/>
      <c r="AOL381" s="208"/>
      <c r="AOM381" s="208"/>
      <c r="AON381" s="208"/>
      <c r="AOO381" s="208"/>
      <c r="AOP381" s="208"/>
      <c r="AOQ381" s="208"/>
      <c r="AOR381" s="208"/>
      <c r="AOS381" s="208"/>
      <c r="AOT381" s="208"/>
      <c r="AOU381" s="208"/>
      <c r="AOV381" s="208"/>
      <c r="AOW381" s="208"/>
      <c r="AOX381" s="208"/>
      <c r="AOY381" s="208"/>
      <c r="AOZ381" s="208"/>
      <c r="APA381" s="208"/>
      <c r="APB381" s="208"/>
      <c r="APC381" s="208"/>
      <c r="APD381" s="208"/>
      <c r="APE381" s="208"/>
      <c r="APF381" s="208"/>
      <c r="APG381" s="208"/>
      <c r="APH381" s="208"/>
      <c r="API381" s="208"/>
      <c r="APJ381" s="208"/>
      <c r="APK381" s="208"/>
      <c r="APL381" s="208"/>
      <c r="APM381" s="208"/>
      <c r="APN381" s="208"/>
      <c r="APO381" s="208"/>
      <c r="APP381" s="208"/>
      <c r="APQ381" s="208"/>
      <c r="APR381" s="208"/>
      <c r="APS381" s="208"/>
      <c r="APT381" s="208"/>
      <c r="APU381" s="208"/>
      <c r="APV381" s="208"/>
      <c r="APW381" s="208"/>
      <c r="APX381" s="208"/>
      <c r="APY381" s="208"/>
      <c r="APZ381" s="208"/>
      <c r="AQA381" s="208"/>
      <c r="AQB381" s="208"/>
      <c r="AQC381" s="208"/>
      <c r="AQD381" s="208"/>
      <c r="AQE381" s="208"/>
      <c r="AQF381" s="208"/>
      <c r="AQG381" s="208"/>
      <c r="AQH381" s="208"/>
      <c r="AQI381" s="208"/>
      <c r="AQJ381" s="208"/>
      <c r="AQK381" s="208"/>
      <c r="AQL381" s="208"/>
      <c r="AQM381" s="208"/>
      <c r="AQN381" s="208"/>
      <c r="AQO381" s="208"/>
      <c r="AQP381" s="208"/>
      <c r="AQQ381" s="208"/>
      <c r="AQR381" s="208"/>
      <c r="AQS381" s="208"/>
      <c r="AQT381" s="208"/>
      <c r="AQU381" s="208"/>
      <c r="AQV381" s="208"/>
      <c r="AQW381" s="208"/>
      <c r="AQX381" s="208"/>
      <c r="AQY381" s="208"/>
      <c r="AQZ381" s="208"/>
      <c r="ARA381" s="208"/>
      <c r="ARB381" s="208"/>
      <c r="ARC381" s="208"/>
      <c r="ARD381" s="208"/>
      <c r="ARE381" s="208"/>
      <c r="ARF381" s="208"/>
      <c r="ARG381" s="208"/>
      <c r="ARH381" s="208"/>
      <c r="ARI381" s="208"/>
      <c r="ARJ381" s="208"/>
      <c r="ARK381" s="208"/>
      <c r="ARL381" s="208"/>
      <c r="ARM381" s="208"/>
      <c r="ARN381" s="208"/>
      <c r="ARO381" s="208"/>
      <c r="ARP381" s="208"/>
      <c r="ARQ381" s="208"/>
      <c r="ARR381" s="208"/>
      <c r="ARS381" s="208"/>
      <c r="ART381" s="208"/>
      <c r="ARU381" s="208"/>
      <c r="ARV381" s="208"/>
      <c r="ARW381" s="208"/>
      <c r="ARX381" s="208"/>
      <c r="ARY381" s="208"/>
      <c r="ARZ381" s="208"/>
      <c r="ASA381" s="208"/>
      <c r="ASB381" s="208"/>
      <c r="ASC381" s="208"/>
      <c r="ASD381" s="208"/>
      <c r="ASE381" s="208"/>
      <c r="ASF381" s="208"/>
      <c r="ASG381" s="208"/>
      <c r="ASH381" s="208"/>
      <c r="ASI381" s="208"/>
      <c r="ASJ381" s="208"/>
      <c r="ASK381" s="208"/>
      <c r="ASL381" s="208"/>
      <c r="ASM381" s="208"/>
      <c r="ASN381" s="208"/>
      <c r="ASO381" s="208"/>
      <c r="ASP381" s="208"/>
      <c r="ASQ381" s="208"/>
      <c r="ASR381" s="208"/>
      <c r="ASS381" s="208"/>
      <c r="AST381" s="208"/>
      <c r="ASU381" s="208"/>
      <c r="ASV381" s="208"/>
      <c r="ASW381" s="208"/>
      <c r="ASX381" s="208"/>
      <c r="ASY381" s="208"/>
      <c r="ASZ381" s="208"/>
      <c r="ATA381" s="208"/>
      <c r="ATB381" s="208"/>
      <c r="ATC381" s="208"/>
      <c r="ATD381" s="208"/>
      <c r="ATE381" s="208"/>
      <c r="ATF381" s="208"/>
      <c r="ATG381" s="208"/>
      <c r="ATH381" s="208"/>
      <c r="ATI381" s="208"/>
      <c r="ATJ381" s="208"/>
      <c r="ATK381" s="208"/>
      <c r="ATL381" s="208"/>
      <c r="ATM381" s="208"/>
      <c r="ATN381" s="208"/>
      <c r="ATO381" s="208"/>
      <c r="ATP381" s="208"/>
      <c r="ATQ381" s="208"/>
      <c r="ATR381" s="208"/>
      <c r="ATS381" s="208"/>
      <c r="ATT381" s="208"/>
      <c r="ATU381" s="208"/>
      <c r="ATV381" s="208"/>
      <c r="ATW381" s="208"/>
      <c r="ATX381" s="208"/>
      <c r="ATY381" s="208"/>
      <c r="ATZ381" s="208"/>
      <c r="AUA381" s="208"/>
      <c r="AUB381" s="208"/>
      <c r="AUC381" s="208"/>
      <c r="AUD381" s="208"/>
      <c r="AUE381" s="208"/>
      <c r="AUF381" s="208"/>
      <c r="AUG381" s="208"/>
      <c r="AUH381" s="208"/>
      <c r="AUI381" s="208"/>
      <c r="AUJ381" s="208"/>
      <c r="AUK381" s="208"/>
      <c r="AUL381" s="208"/>
      <c r="AUM381" s="208"/>
      <c r="AUN381" s="208"/>
      <c r="AUO381" s="208"/>
      <c r="AUP381" s="208"/>
      <c r="AUQ381" s="208"/>
      <c r="AUR381" s="208"/>
      <c r="AUS381" s="208"/>
      <c r="AUT381" s="208"/>
      <c r="AUU381" s="208"/>
      <c r="AUV381" s="208"/>
      <c r="AUW381" s="208"/>
      <c r="AUX381" s="208"/>
      <c r="AUY381" s="208"/>
      <c r="AUZ381" s="208"/>
      <c r="AVA381" s="208"/>
      <c r="AVB381" s="208"/>
      <c r="AVC381" s="208"/>
      <c r="AVD381" s="208"/>
      <c r="AVE381" s="208"/>
      <c r="AVF381" s="208"/>
      <c r="AVG381" s="208"/>
      <c r="AVH381" s="208"/>
      <c r="AVI381" s="208"/>
      <c r="AVJ381" s="208"/>
      <c r="AVK381" s="208"/>
      <c r="AVL381" s="208"/>
      <c r="AVM381" s="208"/>
      <c r="AVN381" s="208"/>
      <c r="AVO381" s="208"/>
      <c r="AVP381" s="208"/>
      <c r="AVQ381" s="208"/>
      <c r="AVR381" s="208"/>
      <c r="AVS381" s="208"/>
      <c r="AVT381" s="208"/>
      <c r="AVU381" s="208"/>
      <c r="AVV381" s="208"/>
      <c r="AVW381" s="208"/>
      <c r="AVX381" s="208"/>
      <c r="AVY381" s="208"/>
      <c r="AVZ381" s="208"/>
      <c r="AWA381" s="208"/>
      <c r="AWB381" s="208"/>
      <c r="AWC381" s="208"/>
      <c r="AWD381" s="208"/>
      <c r="AWE381" s="208"/>
      <c r="AWF381" s="208"/>
      <c r="AWG381" s="208"/>
      <c r="AWH381" s="208"/>
      <c r="AWI381" s="208"/>
      <c r="AWJ381" s="208"/>
      <c r="AWK381" s="208"/>
      <c r="AWL381" s="208"/>
      <c r="AWM381" s="208"/>
      <c r="AWN381" s="208"/>
      <c r="AWO381" s="208"/>
      <c r="AWP381" s="208"/>
      <c r="AWQ381" s="208"/>
      <c r="AWR381" s="208"/>
      <c r="AWS381" s="208"/>
      <c r="AWT381" s="208"/>
      <c r="AWU381" s="208"/>
      <c r="AWV381" s="208"/>
      <c r="AWW381" s="208"/>
      <c r="AWX381" s="208"/>
      <c r="AWY381" s="208"/>
      <c r="AWZ381" s="208"/>
      <c r="AXA381" s="208"/>
      <c r="AXB381" s="208"/>
      <c r="AXC381" s="208"/>
      <c r="AXD381" s="208"/>
      <c r="AXE381" s="208"/>
      <c r="AXF381" s="208"/>
      <c r="AXG381" s="208"/>
      <c r="AXH381" s="208"/>
      <c r="AXI381" s="208"/>
      <c r="AXJ381" s="208"/>
      <c r="AXK381" s="208"/>
      <c r="AXL381" s="208"/>
      <c r="AXM381" s="208"/>
      <c r="AXN381" s="208"/>
      <c r="AXO381" s="208"/>
      <c r="AXP381" s="208"/>
      <c r="AXQ381" s="208"/>
      <c r="AXR381" s="208"/>
      <c r="AXS381" s="208"/>
      <c r="AXT381" s="208"/>
      <c r="AXU381" s="208"/>
      <c r="AXV381" s="208"/>
      <c r="AXW381" s="208"/>
      <c r="AXX381" s="208"/>
      <c r="AXY381" s="208"/>
      <c r="AXZ381" s="208"/>
      <c r="AYA381" s="208"/>
      <c r="AYB381" s="208"/>
      <c r="AYC381" s="208"/>
      <c r="AYD381" s="208"/>
      <c r="AYE381" s="208"/>
      <c r="AYF381" s="208"/>
      <c r="AYG381" s="208"/>
      <c r="AYH381" s="208"/>
      <c r="AYI381" s="208"/>
      <c r="AYJ381" s="208"/>
      <c r="AYK381" s="208"/>
      <c r="AYL381" s="208"/>
      <c r="AYM381" s="208"/>
      <c r="AYN381" s="208"/>
      <c r="AYO381" s="208"/>
      <c r="AYP381" s="208"/>
      <c r="AYQ381" s="208"/>
      <c r="AYR381" s="208"/>
      <c r="AYS381" s="208"/>
      <c r="AYT381" s="208"/>
      <c r="AYU381" s="208"/>
      <c r="AYV381" s="208"/>
      <c r="AYW381" s="208"/>
      <c r="AYX381" s="208"/>
      <c r="AYY381" s="208"/>
      <c r="AYZ381" s="208"/>
      <c r="AZA381" s="208"/>
      <c r="AZB381" s="208"/>
      <c r="AZC381" s="208"/>
      <c r="AZD381" s="208"/>
      <c r="AZE381" s="208"/>
      <c r="AZF381" s="208"/>
      <c r="AZG381" s="208"/>
      <c r="AZH381" s="208"/>
      <c r="AZI381" s="208"/>
      <c r="AZJ381" s="208"/>
      <c r="AZK381" s="208"/>
      <c r="AZL381" s="208"/>
      <c r="AZM381" s="208"/>
      <c r="AZN381" s="208"/>
      <c r="AZO381" s="208"/>
      <c r="AZP381" s="208"/>
      <c r="AZQ381" s="208"/>
      <c r="AZR381" s="208"/>
      <c r="AZS381" s="208"/>
      <c r="AZT381" s="208"/>
      <c r="AZU381" s="208"/>
      <c r="AZV381" s="208"/>
      <c r="AZW381" s="208"/>
      <c r="AZX381" s="208"/>
      <c r="AZY381" s="208"/>
      <c r="AZZ381" s="208"/>
      <c r="BAA381" s="208"/>
      <c r="BAB381" s="208"/>
      <c r="BAC381" s="208"/>
      <c r="BAD381" s="208"/>
      <c r="BAE381" s="208"/>
      <c r="BAF381" s="208"/>
      <c r="BAG381" s="208"/>
      <c r="BAH381" s="208"/>
      <c r="BAI381" s="208"/>
      <c r="BAJ381" s="208"/>
      <c r="BAK381" s="208"/>
      <c r="BAL381" s="208"/>
      <c r="BAM381" s="208"/>
      <c r="BAN381" s="208"/>
      <c r="BAO381" s="208"/>
      <c r="BAP381" s="208"/>
      <c r="BAQ381" s="208"/>
      <c r="BAR381" s="208"/>
      <c r="BAS381" s="208"/>
      <c r="BAT381" s="208"/>
      <c r="BAU381" s="208"/>
      <c r="BAV381" s="208"/>
      <c r="BAW381" s="208"/>
      <c r="BAX381" s="208"/>
      <c r="BAY381" s="208"/>
      <c r="BAZ381" s="208"/>
      <c r="BBA381" s="208"/>
      <c r="BBB381" s="208"/>
      <c r="BBC381" s="208"/>
      <c r="BBD381" s="208"/>
      <c r="BBE381" s="208"/>
      <c r="BBF381" s="208"/>
      <c r="BBG381" s="208"/>
      <c r="BBH381" s="208"/>
      <c r="BBI381" s="208"/>
      <c r="BBJ381" s="208"/>
      <c r="BBK381" s="208"/>
      <c r="BBL381" s="208"/>
      <c r="BBM381" s="208"/>
      <c r="BBN381" s="208"/>
      <c r="BBO381" s="208"/>
      <c r="BBP381" s="208"/>
      <c r="BBQ381" s="208"/>
      <c r="BBR381" s="208"/>
      <c r="BBS381" s="208"/>
      <c r="BBT381" s="208"/>
      <c r="BBU381" s="208"/>
      <c r="BBV381" s="208"/>
      <c r="BBW381" s="208"/>
      <c r="BBX381" s="208"/>
      <c r="BBY381" s="208"/>
      <c r="BBZ381" s="208"/>
      <c r="BCA381" s="208"/>
      <c r="BCB381" s="208"/>
      <c r="BCC381" s="208"/>
      <c r="BCD381" s="208"/>
      <c r="BCE381" s="208"/>
      <c r="BCF381" s="208"/>
      <c r="BCG381" s="208"/>
      <c r="BCH381" s="208"/>
      <c r="BCI381" s="208"/>
      <c r="BCJ381" s="208"/>
      <c r="BCK381" s="208"/>
      <c r="BCL381" s="208"/>
      <c r="BCM381" s="208"/>
      <c r="BCN381" s="208"/>
      <c r="BCO381" s="208"/>
      <c r="BCP381" s="208"/>
      <c r="BCQ381" s="208"/>
      <c r="BCR381" s="208"/>
      <c r="BCS381" s="208"/>
      <c r="BCT381" s="208"/>
      <c r="BCU381" s="208"/>
      <c r="BCV381" s="208"/>
      <c r="BCW381" s="208"/>
      <c r="BCX381" s="208"/>
      <c r="BCY381" s="208"/>
      <c r="BCZ381" s="208"/>
      <c r="BDA381" s="208"/>
      <c r="BDB381" s="208"/>
      <c r="BDC381" s="208"/>
      <c r="BDD381" s="208"/>
      <c r="BDE381" s="208"/>
      <c r="BDF381" s="208"/>
      <c r="BDG381" s="208"/>
      <c r="BDH381" s="208"/>
      <c r="BDI381" s="208"/>
      <c r="BDJ381" s="208"/>
      <c r="BDK381" s="208"/>
      <c r="BDL381" s="208"/>
      <c r="BDM381" s="208"/>
      <c r="BDN381" s="208"/>
      <c r="BDO381" s="208"/>
      <c r="BDP381" s="208"/>
      <c r="BDQ381" s="208"/>
      <c r="BDR381" s="208"/>
      <c r="BDS381" s="208"/>
      <c r="BDT381" s="208"/>
      <c r="BDU381" s="208"/>
      <c r="BDV381" s="208"/>
      <c r="BDW381" s="208"/>
      <c r="BDX381" s="208"/>
      <c r="BDY381" s="208"/>
      <c r="BDZ381" s="208"/>
      <c r="BEA381" s="208"/>
      <c r="BEB381" s="208"/>
      <c r="BEC381" s="208"/>
      <c r="BED381" s="208"/>
      <c r="BEE381" s="208"/>
      <c r="BEF381" s="208"/>
      <c r="BEG381" s="208"/>
      <c r="BEH381" s="208"/>
      <c r="BEI381" s="208"/>
      <c r="BEJ381" s="208"/>
      <c r="BEK381" s="208"/>
      <c r="BEL381" s="208"/>
      <c r="BEM381" s="208"/>
      <c r="BEN381" s="208"/>
      <c r="BEO381" s="208"/>
      <c r="BEP381" s="208"/>
      <c r="BEQ381" s="208"/>
      <c r="BER381" s="208"/>
      <c r="BES381" s="208"/>
      <c r="BET381" s="208"/>
      <c r="BEU381" s="208"/>
      <c r="BEV381" s="208"/>
      <c r="BEW381" s="208"/>
      <c r="BEX381" s="208"/>
      <c r="BEY381" s="208"/>
      <c r="BEZ381" s="208"/>
      <c r="BFA381" s="208"/>
      <c r="BFB381" s="208"/>
      <c r="BFC381" s="208"/>
      <c r="BFD381" s="208"/>
      <c r="BFE381" s="208"/>
      <c r="BFF381" s="208"/>
      <c r="BFG381" s="208"/>
      <c r="BFH381" s="208"/>
      <c r="BFI381" s="208"/>
      <c r="BFJ381" s="208"/>
      <c r="BFK381" s="208"/>
      <c r="BFL381" s="208"/>
      <c r="BFM381" s="208"/>
      <c r="BFN381" s="208"/>
      <c r="BFO381" s="208"/>
      <c r="BFP381" s="208"/>
      <c r="BFQ381" s="208"/>
      <c r="BFR381" s="208"/>
      <c r="BFS381" s="208"/>
      <c r="BFT381" s="208"/>
      <c r="BFU381" s="208"/>
      <c r="BFV381" s="208"/>
      <c r="BFW381" s="208"/>
      <c r="BFX381" s="208"/>
      <c r="BFY381" s="208"/>
      <c r="BFZ381" s="208"/>
      <c r="BGA381" s="208"/>
      <c r="BGB381" s="208"/>
      <c r="BGC381" s="208"/>
      <c r="BGD381" s="208"/>
      <c r="BGE381" s="208"/>
      <c r="BGF381" s="208"/>
      <c r="BGG381" s="208"/>
      <c r="BGH381" s="208"/>
      <c r="BGI381" s="208"/>
      <c r="BGJ381" s="208"/>
      <c r="BGK381" s="208"/>
      <c r="BGL381" s="208"/>
      <c r="BGM381" s="208"/>
      <c r="BGN381" s="208"/>
      <c r="BGO381" s="208"/>
      <c r="BGP381" s="208"/>
      <c r="BGQ381" s="208"/>
      <c r="BGR381" s="208"/>
      <c r="BGS381" s="208"/>
      <c r="BGT381" s="208"/>
      <c r="BGU381" s="208"/>
      <c r="BGV381" s="208"/>
      <c r="BGW381" s="208"/>
      <c r="BGX381" s="208"/>
      <c r="BGY381" s="208"/>
      <c r="BGZ381" s="208"/>
      <c r="BHA381" s="208"/>
      <c r="BHB381" s="208"/>
      <c r="BHC381" s="208"/>
      <c r="BHD381" s="208"/>
      <c r="BHE381" s="208"/>
      <c r="BHF381" s="208"/>
      <c r="BHG381" s="208"/>
      <c r="BHH381" s="208"/>
      <c r="BHI381" s="208"/>
      <c r="BHJ381" s="208"/>
      <c r="BHK381" s="208"/>
      <c r="BHL381" s="208"/>
      <c r="BHM381" s="208"/>
      <c r="BHN381" s="208"/>
      <c r="BHO381" s="208"/>
      <c r="BHP381" s="208"/>
      <c r="BHQ381" s="208"/>
      <c r="BHR381" s="208"/>
      <c r="BHS381" s="208"/>
      <c r="BHT381" s="208"/>
      <c r="BHU381" s="208"/>
      <c r="BHV381" s="208"/>
      <c r="BHW381" s="208"/>
      <c r="BHX381" s="208"/>
      <c r="BHY381" s="208"/>
      <c r="BHZ381" s="208"/>
      <c r="BIA381" s="208"/>
      <c r="BIB381" s="208"/>
      <c r="BIC381" s="208"/>
      <c r="BID381" s="208"/>
      <c r="BIE381" s="208"/>
      <c r="BIF381" s="208"/>
      <c r="BIG381" s="208"/>
      <c r="BIH381" s="208"/>
      <c r="BII381" s="208"/>
      <c r="BIJ381" s="208"/>
      <c r="BIK381" s="208"/>
      <c r="BIL381" s="208"/>
      <c r="BIM381" s="208"/>
      <c r="BIN381" s="208"/>
      <c r="BIO381" s="208"/>
      <c r="BIP381" s="208"/>
      <c r="BIQ381" s="208"/>
      <c r="BIR381" s="208"/>
      <c r="BIS381" s="208"/>
      <c r="BIT381" s="208"/>
      <c r="BIU381" s="208"/>
      <c r="BIV381" s="208"/>
      <c r="BIW381" s="208"/>
      <c r="BIX381" s="208"/>
      <c r="BIY381" s="208"/>
      <c r="BIZ381" s="208"/>
      <c r="BJA381" s="208"/>
      <c r="BJB381" s="208"/>
      <c r="BJC381" s="208"/>
      <c r="BJD381" s="208"/>
      <c r="BJE381" s="208"/>
      <c r="BJF381" s="208"/>
      <c r="BJG381" s="208"/>
      <c r="BJH381" s="208"/>
      <c r="BJI381" s="208"/>
      <c r="BJJ381" s="208"/>
      <c r="BJK381" s="208"/>
      <c r="BJL381" s="208"/>
      <c r="BJM381" s="208"/>
      <c r="BJN381" s="208"/>
      <c r="BJO381" s="208"/>
      <c r="BJP381" s="208"/>
      <c r="BJQ381" s="208"/>
      <c r="BJR381" s="208"/>
      <c r="BJS381" s="208"/>
      <c r="BJT381" s="208"/>
      <c r="BJU381" s="208"/>
      <c r="BJV381" s="208"/>
      <c r="BJW381" s="208"/>
      <c r="BJX381" s="208"/>
      <c r="BJY381" s="208"/>
      <c r="BJZ381" s="208"/>
      <c r="BKA381" s="208"/>
      <c r="BKB381" s="208"/>
      <c r="BKC381" s="208"/>
      <c r="BKD381" s="208"/>
      <c r="BKE381" s="208"/>
      <c r="BKF381" s="208"/>
      <c r="BKG381" s="208"/>
      <c r="BKH381" s="208"/>
      <c r="BKI381" s="208"/>
      <c r="BKJ381" s="208"/>
      <c r="BKK381" s="208"/>
      <c r="BKL381" s="208"/>
      <c r="BKM381" s="208"/>
      <c r="BKN381" s="208"/>
      <c r="BKO381" s="208"/>
      <c r="BKP381" s="208"/>
      <c r="BKQ381" s="208"/>
      <c r="BKR381" s="208"/>
      <c r="BKS381" s="208"/>
      <c r="BKT381" s="208"/>
      <c r="BKU381" s="208"/>
      <c r="BKV381" s="208"/>
      <c r="BKW381" s="208"/>
      <c r="BKX381" s="208"/>
      <c r="BKY381" s="208"/>
      <c r="BKZ381" s="208"/>
      <c r="BLA381" s="208"/>
      <c r="BLB381" s="208"/>
      <c r="BLC381" s="208"/>
      <c r="BLD381" s="208"/>
      <c r="BLE381" s="208"/>
      <c r="BLF381" s="208"/>
      <c r="BLG381" s="208"/>
      <c r="BLH381" s="208"/>
      <c r="BLI381" s="208"/>
      <c r="BLJ381" s="208"/>
      <c r="BLK381" s="208"/>
      <c r="BLL381" s="208"/>
      <c r="BLM381" s="208"/>
      <c r="BLN381" s="208"/>
      <c r="BLO381" s="208"/>
      <c r="BLP381" s="208"/>
      <c r="BLQ381" s="208"/>
      <c r="BLR381" s="208"/>
      <c r="BLS381" s="208"/>
      <c r="BLT381" s="208"/>
      <c r="BLU381" s="208"/>
      <c r="BLV381" s="208"/>
      <c r="BLW381" s="208"/>
      <c r="BLX381" s="208"/>
      <c r="BLY381" s="208"/>
      <c r="BLZ381" s="208"/>
      <c r="BMA381" s="208"/>
      <c r="BMB381" s="208"/>
      <c r="BMC381" s="208"/>
      <c r="BMD381" s="208"/>
      <c r="BME381" s="208"/>
      <c r="BMF381" s="208"/>
      <c r="BMG381" s="208"/>
      <c r="BMH381" s="208"/>
      <c r="BMI381" s="208"/>
      <c r="BMJ381" s="208"/>
      <c r="BMK381" s="208"/>
      <c r="BML381" s="208"/>
      <c r="BMM381" s="208"/>
      <c r="BMN381" s="208"/>
      <c r="BMO381" s="208"/>
      <c r="BMP381" s="208"/>
      <c r="BMQ381" s="208"/>
      <c r="BMR381" s="208"/>
      <c r="BMS381" s="208"/>
      <c r="BMT381" s="208"/>
      <c r="BMU381" s="208"/>
      <c r="BMV381" s="208"/>
      <c r="BMW381" s="208"/>
      <c r="BMX381" s="208"/>
      <c r="BMY381" s="208"/>
      <c r="BMZ381" s="208"/>
      <c r="BNA381" s="208"/>
      <c r="BNB381" s="208"/>
      <c r="BNC381" s="208"/>
      <c r="BND381" s="208"/>
      <c r="BNE381" s="208"/>
      <c r="BNF381" s="208"/>
      <c r="BNG381" s="208"/>
      <c r="BNH381" s="208"/>
      <c r="BNI381" s="208"/>
      <c r="BNJ381" s="208"/>
      <c r="BNK381" s="208"/>
      <c r="BNL381" s="208"/>
      <c r="BNM381" s="208"/>
      <c r="BNN381" s="208"/>
      <c r="BNO381" s="208"/>
      <c r="BNP381" s="208"/>
      <c r="BNQ381" s="208"/>
      <c r="BNR381" s="208"/>
      <c r="BNS381" s="208"/>
      <c r="BNT381" s="208"/>
      <c r="BNU381" s="208"/>
      <c r="BNV381" s="208"/>
      <c r="BNW381" s="208"/>
      <c r="BNX381" s="208"/>
      <c r="BNY381" s="208"/>
      <c r="BNZ381" s="208"/>
      <c r="BOA381" s="208"/>
      <c r="BOB381" s="208"/>
      <c r="BOC381" s="208"/>
      <c r="BOD381" s="208"/>
      <c r="BOE381" s="208"/>
      <c r="BOF381" s="208"/>
      <c r="BOG381" s="208"/>
      <c r="BOH381" s="208"/>
      <c r="BOI381" s="208"/>
      <c r="BOJ381" s="208"/>
      <c r="BOK381" s="208"/>
      <c r="BOL381" s="208"/>
      <c r="BOM381" s="208"/>
      <c r="BON381" s="208"/>
      <c r="BOO381" s="208"/>
      <c r="BOP381" s="208"/>
      <c r="BOQ381" s="208"/>
      <c r="BOR381" s="208"/>
      <c r="BOS381" s="208"/>
      <c r="BOT381" s="208"/>
      <c r="BOU381" s="208"/>
      <c r="BOV381" s="208"/>
      <c r="BOW381" s="208"/>
      <c r="BOX381" s="208"/>
      <c r="BOY381" s="208"/>
      <c r="BOZ381" s="208"/>
      <c r="BPA381" s="208"/>
      <c r="BPB381" s="208"/>
      <c r="BPC381" s="208"/>
      <c r="BPD381" s="208"/>
      <c r="BPE381" s="208"/>
      <c r="BPF381" s="208"/>
      <c r="BPG381" s="208"/>
      <c r="BPH381" s="208"/>
      <c r="BPI381" s="208"/>
      <c r="BPJ381" s="208"/>
      <c r="BPK381" s="208"/>
      <c r="BPL381" s="208"/>
      <c r="BPM381" s="208"/>
      <c r="BPN381" s="208"/>
      <c r="BPO381" s="208"/>
      <c r="BPP381" s="208"/>
      <c r="BPQ381" s="208"/>
      <c r="BPR381" s="208"/>
      <c r="BPS381" s="208"/>
      <c r="BPT381" s="208"/>
      <c r="BPU381" s="208"/>
      <c r="BPV381" s="208"/>
      <c r="BPW381" s="208"/>
      <c r="BPX381" s="208"/>
      <c r="BPY381" s="208"/>
      <c r="BPZ381" s="208"/>
      <c r="BQA381" s="208"/>
      <c r="BQB381" s="208"/>
      <c r="BQC381" s="208"/>
      <c r="BQD381" s="208"/>
      <c r="BQE381" s="208"/>
      <c r="BQF381" s="208"/>
      <c r="BQG381" s="208"/>
      <c r="BQH381" s="208"/>
      <c r="BQI381" s="208"/>
      <c r="BQJ381" s="208"/>
      <c r="BQK381" s="208"/>
      <c r="BQL381" s="208"/>
      <c r="BQM381" s="208"/>
      <c r="BQN381" s="208"/>
      <c r="BQO381" s="208"/>
      <c r="BQP381" s="208"/>
      <c r="BQQ381" s="208"/>
      <c r="BQR381" s="208"/>
      <c r="BQS381" s="208"/>
      <c r="BQT381" s="208"/>
      <c r="BQU381" s="208"/>
      <c r="BQV381" s="208"/>
      <c r="BQW381" s="208"/>
      <c r="BQX381" s="208"/>
      <c r="BQY381" s="208"/>
      <c r="BQZ381" s="208"/>
      <c r="BRA381" s="208"/>
      <c r="BRB381" s="208"/>
      <c r="BRC381" s="208"/>
      <c r="BRD381" s="208"/>
      <c r="BRE381" s="208"/>
      <c r="BRF381" s="208"/>
      <c r="BRG381" s="208"/>
      <c r="BRH381" s="208"/>
      <c r="BRI381" s="208"/>
      <c r="BRJ381" s="208"/>
      <c r="BRK381" s="208"/>
      <c r="BRL381" s="208"/>
      <c r="BRM381" s="208"/>
      <c r="BRN381" s="208"/>
      <c r="BRO381" s="208"/>
      <c r="BRP381" s="208"/>
      <c r="BRQ381" s="208"/>
      <c r="BRR381" s="208"/>
      <c r="BRS381" s="208"/>
      <c r="BRT381" s="208"/>
      <c r="BRU381" s="208"/>
      <c r="BRV381" s="208"/>
      <c r="BRW381" s="208"/>
      <c r="BRX381" s="208"/>
      <c r="BRY381" s="208"/>
      <c r="BRZ381" s="208"/>
      <c r="BSA381" s="208"/>
      <c r="BSB381" s="208"/>
      <c r="BSC381" s="208"/>
      <c r="BSD381" s="208"/>
      <c r="BSE381" s="208"/>
      <c r="BSF381" s="208"/>
      <c r="BSG381" s="208"/>
      <c r="BSH381" s="208"/>
      <c r="BSI381" s="208"/>
      <c r="BSJ381" s="208"/>
      <c r="BSK381" s="208"/>
      <c r="BSL381" s="208"/>
      <c r="BSM381" s="208"/>
      <c r="BSN381" s="208"/>
      <c r="BSO381" s="208"/>
      <c r="BSP381" s="208"/>
      <c r="BSQ381" s="208"/>
      <c r="BSR381" s="208"/>
      <c r="BSS381" s="208"/>
      <c r="BST381" s="208"/>
      <c r="BSU381" s="208"/>
      <c r="BSV381" s="208"/>
      <c r="BSW381" s="208"/>
      <c r="BSX381" s="208"/>
      <c r="BSY381" s="208"/>
      <c r="BSZ381" s="208"/>
      <c r="BTA381" s="208"/>
      <c r="BTB381" s="208"/>
      <c r="BTC381" s="208"/>
      <c r="BTD381" s="208"/>
      <c r="BTE381" s="208"/>
      <c r="BTF381" s="208"/>
      <c r="BTG381" s="208"/>
      <c r="BTH381" s="208"/>
      <c r="BTI381" s="208"/>
      <c r="BTJ381" s="208"/>
      <c r="BTK381" s="208"/>
      <c r="BTL381" s="208"/>
      <c r="BTM381" s="208"/>
      <c r="BTN381" s="208"/>
      <c r="BTO381" s="208"/>
      <c r="BTP381" s="208"/>
      <c r="BTQ381" s="208"/>
      <c r="BTR381" s="208"/>
      <c r="BTS381" s="208"/>
      <c r="BTT381" s="208"/>
      <c r="BTU381" s="208"/>
      <c r="BTV381" s="208"/>
      <c r="BTW381" s="208"/>
      <c r="BTX381" s="208"/>
      <c r="BTY381" s="208"/>
      <c r="BTZ381" s="208"/>
      <c r="BUA381" s="208"/>
      <c r="BUB381" s="208"/>
      <c r="BUC381" s="208"/>
      <c r="BUD381" s="208"/>
      <c r="BUE381" s="208"/>
      <c r="BUF381" s="208"/>
      <c r="BUG381" s="208"/>
      <c r="BUH381" s="208"/>
      <c r="BUI381" s="208"/>
      <c r="BUJ381" s="208"/>
      <c r="BUK381" s="208"/>
      <c r="BUL381" s="208"/>
      <c r="BUM381" s="208"/>
      <c r="BUN381" s="208"/>
      <c r="BUO381" s="208"/>
      <c r="BUP381" s="208"/>
      <c r="BUQ381" s="208"/>
      <c r="BUR381" s="208"/>
      <c r="BUS381" s="208"/>
      <c r="BUT381" s="208"/>
      <c r="BUU381" s="208"/>
      <c r="BUV381" s="208"/>
      <c r="BUW381" s="208"/>
      <c r="BUX381" s="208"/>
      <c r="BUY381" s="208"/>
      <c r="BUZ381" s="208"/>
      <c r="BVA381" s="208"/>
      <c r="BVB381" s="208"/>
      <c r="BVC381" s="208"/>
      <c r="BVD381" s="208"/>
      <c r="BVE381" s="208"/>
      <c r="BVF381" s="208"/>
      <c r="BVG381" s="208"/>
      <c r="BVH381" s="208"/>
      <c r="BVI381" s="208"/>
      <c r="BVJ381" s="208"/>
      <c r="BVK381" s="208"/>
      <c r="BVL381" s="208"/>
      <c r="BVM381" s="208"/>
      <c r="BVN381" s="208"/>
      <c r="BVO381" s="208"/>
      <c r="BVP381" s="208"/>
      <c r="BVQ381" s="208"/>
      <c r="BVR381" s="208"/>
      <c r="BVS381" s="208"/>
      <c r="BVT381" s="208"/>
      <c r="BVU381" s="208"/>
      <c r="BVV381" s="208"/>
      <c r="BVW381" s="208"/>
      <c r="BVX381" s="208"/>
      <c r="BVY381" s="208"/>
      <c r="BVZ381" s="208"/>
      <c r="BWA381" s="208"/>
      <c r="BWB381" s="208"/>
      <c r="BWC381" s="208"/>
      <c r="BWD381" s="208"/>
      <c r="BWE381" s="208"/>
      <c r="BWF381" s="208"/>
      <c r="BWG381" s="208"/>
      <c r="BWH381" s="208"/>
      <c r="BWI381" s="208"/>
      <c r="BWJ381" s="208"/>
      <c r="BWK381" s="208"/>
      <c r="BWL381" s="208"/>
      <c r="BWM381" s="208"/>
      <c r="BWN381" s="208"/>
      <c r="BWO381" s="208"/>
      <c r="BWP381" s="208"/>
      <c r="BWQ381" s="208"/>
      <c r="BWR381" s="208"/>
      <c r="BWS381" s="208"/>
      <c r="BWT381" s="208"/>
      <c r="BWU381" s="208"/>
      <c r="BWV381" s="208"/>
      <c r="BWW381" s="208"/>
      <c r="BWX381" s="208"/>
      <c r="BWY381" s="208"/>
      <c r="BWZ381" s="208"/>
      <c r="BXA381" s="208"/>
      <c r="BXB381" s="208"/>
      <c r="BXC381" s="208"/>
      <c r="BXD381" s="208"/>
      <c r="BXE381" s="208"/>
      <c r="BXF381" s="208"/>
      <c r="BXG381" s="208"/>
      <c r="BXH381" s="208"/>
      <c r="BXI381" s="208"/>
      <c r="BXJ381" s="208"/>
      <c r="BXK381" s="208"/>
      <c r="BXL381" s="208"/>
      <c r="BXM381" s="208"/>
      <c r="BXN381" s="208"/>
      <c r="BXO381" s="208"/>
      <c r="BXP381" s="208"/>
      <c r="BXQ381" s="208"/>
      <c r="BXR381" s="208"/>
      <c r="BXS381" s="208"/>
      <c r="BXT381" s="208"/>
      <c r="BXU381" s="208"/>
      <c r="BXV381" s="208"/>
      <c r="BXW381" s="208"/>
      <c r="BXX381" s="208"/>
      <c r="BXY381" s="208"/>
      <c r="BXZ381" s="208"/>
      <c r="BYA381" s="208"/>
      <c r="BYB381" s="208"/>
      <c r="BYC381" s="208"/>
      <c r="BYD381" s="208"/>
      <c r="BYE381" s="208"/>
      <c r="BYF381" s="208"/>
      <c r="BYG381" s="208"/>
      <c r="BYH381" s="208"/>
      <c r="BYI381" s="208"/>
      <c r="BYJ381" s="208"/>
      <c r="BYK381" s="208"/>
      <c r="BYL381" s="208"/>
      <c r="BYM381" s="208"/>
      <c r="BYN381" s="208"/>
      <c r="BYO381" s="208"/>
      <c r="BYP381" s="208"/>
      <c r="BYQ381" s="208"/>
      <c r="BYR381" s="208"/>
      <c r="BYS381" s="208"/>
      <c r="BYT381" s="208"/>
      <c r="BYU381" s="208"/>
      <c r="BYV381" s="208"/>
      <c r="BYW381" s="208"/>
      <c r="BYX381" s="208"/>
      <c r="BYY381" s="208"/>
      <c r="BYZ381" s="208"/>
      <c r="BZA381" s="208"/>
      <c r="BZB381" s="208"/>
      <c r="BZC381" s="208"/>
      <c r="BZD381" s="208"/>
      <c r="BZE381" s="208"/>
      <c r="BZF381" s="208"/>
      <c r="BZG381" s="208"/>
      <c r="BZH381" s="208"/>
      <c r="BZI381" s="208"/>
      <c r="BZJ381" s="208"/>
      <c r="BZK381" s="208"/>
      <c r="BZL381" s="208"/>
      <c r="BZM381" s="208"/>
      <c r="BZN381" s="208"/>
      <c r="BZO381" s="208"/>
      <c r="BZP381" s="208"/>
      <c r="BZQ381" s="208"/>
      <c r="BZR381" s="208"/>
      <c r="BZS381" s="208"/>
      <c r="BZT381" s="208"/>
      <c r="BZU381" s="208"/>
      <c r="BZV381" s="208"/>
      <c r="BZW381" s="208"/>
      <c r="BZX381" s="208"/>
      <c r="BZY381" s="208"/>
      <c r="BZZ381" s="208"/>
      <c r="CAA381" s="208"/>
      <c r="CAB381" s="208"/>
      <c r="CAC381" s="208"/>
      <c r="CAD381" s="208"/>
      <c r="CAE381" s="208"/>
      <c r="CAF381" s="208"/>
      <c r="CAG381" s="208"/>
      <c r="CAH381" s="208"/>
      <c r="CAI381" s="208"/>
      <c r="CAJ381" s="208"/>
      <c r="CAK381" s="208"/>
      <c r="CAL381" s="208"/>
      <c r="CAM381" s="208"/>
      <c r="CAN381" s="208"/>
      <c r="CAO381" s="208"/>
      <c r="CAP381" s="208"/>
      <c r="CAQ381" s="208"/>
      <c r="CAR381" s="208"/>
      <c r="CAS381" s="208"/>
      <c r="CAT381" s="208"/>
      <c r="CAU381" s="208"/>
      <c r="CAV381" s="208"/>
      <c r="CAW381" s="208"/>
      <c r="CAX381" s="208"/>
      <c r="CAY381" s="208"/>
      <c r="CAZ381" s="208"/>
      <c r="CBA381" s="208"/>
      <c r="CBB381" s="208"/>
      <c r="CBC381" s="208"/>
      <c r="CBD381" s="208"/>
      <c r="CBE381" s="208"/>
      <c r="CBF381" s="208"/>
      <c r="CBG381" s="208"/>
      <c r="CBH381" s="208"/>
      <c r="CBI381" s="208"/>
      <c r="CBJ381" s="208"/>
      <c r="CBK381" s="208"/>
      <c r="CBL381" s="208"/>
      <c r="CBM381" s="208"/>
      <c r="CBN381" s="208"/>
      <c r="CBO381" s="208"/>
      <c r="CBP381" s="208"/>
      <c r="CBQ381" s="208"/>
      <c r="CBR381" s="208"/>
      <c r="CBS381" s="208"/>
      <c r="CBT381" s="208"/>
      <c r="CBU381" s="208"/>
      <c r="CBV381" s="208"/>
      <c r="CBW381" s="208"/>
      <c r="CBX381" s="208"/>
      <c r="CBY381" s="208"/>
      <c r="CBZ381" s="208"/>
      <c r="CCA381" s="208"/>
      <c r="CCB381" s="208"/>
      <c r="CCC381" s="208"/>
      <c r="CCD381" s="208"/>
      <c r="CCE381" s="208"/>
      <c r="CCF381" s="208"/>
      <c r="CCG381" s="208"/>
      <c r="CCH381" s="208"/>
      <c r="CCI381" s="208"/>
      <c r="CCJ381" s="208"/>
      <c r="CCK381" s="208"/>
      <c r="CCL381" s="208"/>
      <c r="CCM381" s="208"/>
      <c r="CCN381" s="208"/>
      <c r="CCO381" s="208"/>
      <c r="CCP381" s="208"/>
      <c r="CCQ381" s="208"/>
      <c r="CCR381" s="208"/>
      <c r="CCS381" s="208"/>
      <c r="CCT381" s="208"/>
      <c r="CCU381" s="208"/>
      <c r="CCV381" s="208"/>
      <c r="CCW381" s="208"/>
      <c r="CCX381" s="208"/>
      <c r="CCY381" s="208"/>
      <c r="CCZ381" s="208"/>
      <c r="CDA381" s="208"/>
      <c r="CDB381" s="208"/>
      <c r="CDC381" s="208"/>
      <c r="CDD381" s="208"/>
      <c r="CDE381" s="208"/>
      <c r="CDF381" s="208"/>
      <c r="CDG381" s="208"/>
      <c r="CDH381" s="208"/>
      <c r="CDI381" s="208"/>
      <c r="CDJ381" s="208"/>
      <c r="CDK381" s="208"/>
      <c r="CDL381" s="208"/>
      <c r="CDM381" s="208"/>
      <c r="CDN381" s="208"/>
      <c r="CDO381" s="208"/>
      <c r="CDP381" s="208"/>
      <c r="CDQ381" s="208"/>
      <c r="CDR381" s="208"/>
      <c r="CDS381" s="208"/>
      <c r="CDT381" s="208"/>
      <c r="CDU381" s="208"/>
      <c r="CDV381" s="208"/>
      <c r="CDW381" s="208"/>
      <c r="CDX381" s="208"/>
      <c r="CDY381" s="208"/>
      <c r="CDZ381" s="208"/>
      <c r="CEA381" s="208"/>
      <c r="CEB381" s="208"/>
      <c r="CEC381" s="208"/>
      <c r="CED381" s="208"/>
      <c r="CEE381" s="208"/>
      <c r="CEF381" s="208"/>
      <c r="CEG381" s="208"/>
      <c r="CEH381" s="208"/>
      <c r="CEI381" s="208"/>
      <c r="CEJ381" s="208"/>
      <c r="CEK381" s="208"/>
      <c r="CEL381" s="208"/>
      <c r="CEM381" s="208"/>
      <c r="CEN381" s="208"/>
      <c r="CEO381" s="208"/>
      <c r="CEP381" s="208"/>
      <c r="CEQ381" s="208"/>
      <c r="CER381" s="208"/>
      <c r="CES381" s="208"/>
      <c r="CET381" s="208"/>
      <c r="CEU381" s="208"/>
      <c r="CEV381" s="208"/>
      <c r="CEW381" s="208"/>
      <c r="CEX381" s="208"/>
      <c r="CEY381" s="208"/>
      <c r="CEZ381" s="208"/>
      <c r="CFA381" s="208"/>
      <c r="CFB381" s="208"/>
      <c r="CFC381" s="208"/>
      <c r="CFD381" s="208"/>
      <c r="CFE381" s="208"/>
      <c r="CFF381" s="208"/>
      <c r="CFG381" s="208"/>
      <c r="CFH381" s="208"/>
      <c r="CFI381" s="208"/>
      <c r="CFJ381" s="208"/>
      <c r="CFK381" s="208"/>
      <c r="CFL381" s="208"/>
      <c r="CFM381" s="208"/>
      <c r="CFN381" s="208"/>
      <c r="CFO381" s="208"/>
      <c r="CFP381" s="208"/>
      <c r="CFQ381" s="208"/>
      <c r="CFR381" s="208"/>
      <c r="CFS381" s="208"/>
      <c r="CFT381" s="208"/>
      <c r="CFU381" s="208"/>
      <c r="CFV381" s="208"/>
      <c r="CFW381" s="208"/>
      <c r="CFX381" s="208"/>
      <c r="CFY381" s="208"/>
      <c r="CFZ381" s="208"/>
      <c r="CGA381" s="208"/>
      <c r="CGB381" s="208"/>
      <c r="CGC381" s="208"/>
      <c r="CGD381" s="208"/>
      <c r="CGE381" s="208"/>
      <c r="CGF381" s="208"/>
      <c r="CGG381" s="208"/>
      <c r="CGH381" s="208"/>
      <c r="CGI381" s="208"/>
      <c r="CGJ381" s="208"/>
      <c r="CGK381" s="208"/>
      <c r="CGL381" s="208"/>
      <c r="CGM381" s="208"/>
      <c r="CGN381" s="208"/>
      <c r="CGO381" s="208"/>
      <c r="CGP381" s="208"/>
      <c r="CGQ381" s="208"/>
      <c r="CGR381" s="208"/>
      <c r="CGS381" s="208"/>
      <c r="CGT381" s="208"/>
      <c r="CGU381" s="208"/>
      <c r="CGV381" s="208"/>
      <c r="CGW381" s="208"/>
      <c r="CGX381" s="208"/>
      <c r="CGY381" s="208"/>
      <c r="CGZ381" s="208"/>
      <c r="CHA381" s="208"/>
      <c r="CHB381" s="208"/>
      <c r="CHC381" s="208"/>
      <c r="CHD381" s="208"/>
      <c r="CHE381" s="208"/>
      <c r="CHF381" s="208"/>
      <c r="CHG381" s="208"/>
      <c r="CHH381" s="208"/>
      <c r="CHI381" s="208"/>
      <c r="CHJ381" s="208"/>
      <c r="CHK381" s="208"/>
      <c r="CHL381" s="208"/>
      <c r="CHM381" s="208"/>
      <c r="CHN381" s="208"/>
      <c r="CHO381" s="208"/>
      <c r="CHP381" s="208"/>
      <c r="CHQ381" s="208"/>
      <c r="CHR381" s="208"/>
      <c r="CHS381" s="208"/>
      <c r="CHT381" s="208"/>
      <c r="CHU381" s="208"/>
      <c r="CHV381" s="208"/>
      <c r="CHW381" s="208"/>
      <c r="CHX381" s="208"/>
      <c r="CHY381" s="208"/>
      <c r="CHZ381" s="208"/>
      <c r="CIA381" s="208"/>
      <c r="CIB381" s="208"/>
      <c r="CIC381" s="208"/>
      <c r="CID381" s="208"/>
      <c r="CIE381" s="208"/>
      <c r="CIF381" s="208"/>
      <c r="CIG381" s="208"/>
      <c r="CIH381" s="208"/>
      <c r="CII381" s="208"/>
      <c r="CIJ381" s="208"/>
      <c r="CIK381" s="208"/>
      <c r="CIL381" s="208"/>
      <c r="CIM381" s="208"/>
      <c r="CIN381" s="208"/>
      <c r="CIO381" s="208"/>
      <c r="CIP381" s="208"/>
      <c r="CIQ381" s="208"/>
      <c r="CIR381" s="208"/>
      <c r="CIS381" s="208"/>
      <c r="CIT381" s="208"/>
      <c r="CIU381" s="208"/>
      <c r="CIV381" s="208"/>
      <c r="CIW381" s="208"/>
      <c r="CIX381" s="208"/>
      <c r="CIY381" s="208"/>
      <c r="CIZ381" s="208"/>
      <c r="CJA381" s="208"/>
      <c r="CJB381" s="208"/>
      <c r="CJC381" s="208"/>
      <c r="CJD381" s="208"/>
      <c r="CJE381" s="208"/>
      <c r="CJF381" s="208"/>
      <c r="CJG381" s="208"/>
      <c r="CJH381" s="208"/>
      <c r="CJI381" s="208"/>
      <c r="CJJ381" s="208"/>
      <c r="CJK381" s="208"/>
      <c r="CJL381" s="208"/>
      <c r="CJM381" s="208"/>
      <c r="CJN381" s="208"/>
      <c r="CJO381" s="208"/>
      <c r="CJP381" s="208"/>
      <c r="CJQ381" s="208"/>
      <c r="CJR381" s="208"/>
      <c r="CJS381" s="208"/>
      <c r="CJT381" s="208"/>
      <c r="CJU381" s="208"/>
      <c r="CJV381" s="208"/>
      <c r="CJW381" s="208"/>
      <c r="CJX381" s="208"/>
      <c r="CJY381" s="208"/>
      <c r="CJZ381" s="208"/>
      <c r="CKA381" s="208"/>
      <c r="CKB381" s="208"/>
      <c r="CKC381" s="208"/>
      <c r="CKD381" s="208"/>
      <c r="CKE381" s="208"/>
      <c r="CKF381" s="208"/>
      <c r="CKG381" s="208"/>
      <c r="CKH381" s="208"/>
      <c r="CKI381" s="208"/>
      <c r="CKJ381" s="208"/>
      <c r="CKK381" s="208"/>
      <c r="CKL381" s="208"/>
      <c r="CKM381" s="208"/>
      <c r="CKN381" s="208"/>
      <c r="CKO381" s="208"/>
      <c r="CKP381" s="208"/>
      <c r="CKQ381" s="208"/>
      <c r="CKR381" s="208"/>
      <c r="CKS381" s="208"/>
      <c r="CKT381" s="208"/>
      <c r="CKU381" s="208"/>
      <c r="CKV381" s="208"/>
      <c r="CKW381" s="208"/>
      <c r="CKX381" s="208"/>
      <c r="CKY381" s="208"/>
      <c r="CKZ381" s="208"/>
      <c r="CLA381" s="208"/>
      <c r="CLB381" s="208"/>
      <c r="CLC381" s="208"/>
      <c r="CLD381" s="208"/>
      <c r="CLE381" s="208"/>
      <c r="CLF381" s="208"/>
      <c r="CLG381" s="208"/>
      <c r="CLH381" s="208"/>
      <c r="CLI381" s="208"/>
      <c r="CLJ381" s="208"/>
      <c r="CLK381" s="208"/>
      <c r="CLL381" s="208"/>
      <c r="CLM381" s="208"/>
      <c r="CLN381" s="208"/>
      <c r="CLO381" s="208"/>
      <c r="CLP381" s="208"/>
      <c r="CLQ381" s="208"/>
      <c r="CLR381" s="208"/>
      <c r="CLS381" s="208"/>
      <c r="CLT381" s="208"/>
      <c r="CLU381" s="208"/>
      <c r="CLV381" s="208"/>
      <c r="CLW381" s="208"/>
      <c r="CLX381" s="208"/>
      <c r="CLY381" s="208"/>
      <c r="CLZ381" s="208"/>
      <c r="CMA381" s="208"/>
      <c r="CMB381" s="208"/>
      <c r="CMC381" s="208"/>
      <c r="CMD381" s="208"/>
      <c r="CME381" s="208"/>
      <c r="CMF381" s="208"/>
      <c r="CMG381" s="208"/>
      <c r="CMH381" s="208"/>
      <c r="CMI381" s="208"/>
      <c r="CMJ381" s="208"/>
      <c r="CMK381" s="208"/>
      <c r="CML381" s="208"/>
      <c r="CMM381" s="208"/>
      <c r="CMN381" s="208"/>
      <c r="CMO381" s="208"/>
      <c r="CMP381" s="208"/>
      <c r="CMQ381" s="208"/>
      <c r="CMR381" s="208"/>
      <c r="CMS381" s="208"/>
      <c r="CMT381" s="208"/>
      <c r="CMU381" s="208"/>
      <c r="CMV381" s="208"/>
      <c r="CMW381" s="208"/>
      <c r="CMX381" s="208"/>
      <c r="CMY381" s="208"/>
      <c r="CMZ381" s="208"/>
      <c r="CNA381" s="208"/>
      <c r="CNB381" s="208"/>
      <c r="CNC381" s="208"/>
      <c r="CND381" s="208"/>
      <c r="CNE381" s="208"/>
      <c r="CNF381" s="208"/>
      <c r="CNG381" s="208"/>
      <c r="CNH381" s="208"/>
      <c r="CNI381" s="208"/>
      <c r="CNJ381" s="208"/>
      <c r="CNK381" s="208"/>
      <c r="CNL381" s="208"/>
      <c r="CNM381" s="208"/>
      <c r="CNN381" s="208"/>
      <c r="CNO381" s="208"/>
      <c r="CNP381" s="208"/>
      <c r="CNQ381" s="208"/>
      <c r="CNR381" s="208"/>
      <c r="CNS381" s="208"/>
      <c r="CNT381" s="208"/>
      <c r="CNU381" s="208"/>
      <c r="CNV381" s="208"/>
      <c r="CNW381" s="208"/>
      <c r="CNX381" s="208"/>
      <c r="CNY381" s="208"/>
      <c r="CNZ381" s="208"/>
      <c r="COA381" s="208"/>
      <c r="COB381" s="208"/>
      <c r="COC381" s="208"/>
      <c r="COD381" s="208"/>
      <c r="COE381" s="208"/>
      <c r="COF381" s="208"/>
      <c r="COG381" s="208"/>
      <c r="COH381" s="208"/>
      <c r="COI381" s="208"/>
      <c r="COJ381" s="208"/>
      <c r="COK381" s="208"/>
      <c r="COL381" s="208"/>
      <c r="COM381" s="208"/>
      <c r="CON381" s="208"/>
      <c r="COO381" s="208"/>
      <c r="COP381" s="208"/>
      <c r="COQ381" s="208"/>
      <c r="COR381" s="208"/>
      <c r="COS381" s="208"/>
      <c r="COT381" s="208"/>
      <c r="COU381" s="208"/>
      <c r="COV381" s="208"/>
      <c r="COW381" s="208"/>
      <c r="COX381" s="208"/>
      <c r="COY381" s="208"/>
      <c r="COZ381" s="208"/>
      <c r="CPA381" s="208"/>
      <c r="CPB381" s="208"/>
      <c r="CPC381" s="208"/>
      <c r="CPD381" s="208"/>
      <c r="CPE381" s="208"/>
      <c r="CPF381" s="208"/>
      <c r="CPG381" s="208"/>
      <c r="CPH381" s="208"/>
      <c r="CPI381" s="208"/>
      <c r="CPJ381" s="208"/>
      <c r="CPK381" s="208"/>
      <c r="CPL381" s="208"/>
      <c r="CPM381" s="208"/>
      <c r="CPN381" s="208"/>
      <c r="CPO381" s="208"/>
      <c r="CPP381" s="208"/>
      <c r="CPQ381" s="208"/>
      <c r="CPR381" s="208"/>
      <c r="CPS381" s="208"/>
      <c r="CPT381" s="208"/>
      <c r="CPU381" s="208"/>
      <c r="CPV381" s="208"/>
      <c r="CPW381" s="208"/>
      <c r="CPX381" s="208"/>
      <c r="CPY381" s="208"/>
      <c r="CPZ381" s="208"/>
      <c r="CQA381" s="208"/>
      <c r="CQB381" s="208"/>
      <c r="CQC381" s="208"/>
      <c r="CQD381" s="208"/>
      <c r="CQE381" s="208"/>
      <c r="CQF381" s="208"/>
      <c r="CQG381" s="208"/>
      <c r="CQH381" s="208"/>
      <c r="CQI381" s="208"/>
      <c r="CQJ381" s="208"/>
      <c r="CQK381" s="208"/>
      <c r="CQL381" s="208"/>
      <c r="CQM381" s="208"/>
      <c r="CQN381" s="208"/>
      <c r="CQO381" s="208"/>
      <c r="CQP381" s="208"/>
      <c r="CQQ381" s="208"/>
      <c r="CQR381" s="208"/>
      <c r="CQS381" s="208"/>
      <c r="CQT381" s="208"/>
      <c r="CQU381" s="208"/>
      <c r="CQV381" s="208"/>
      <c r="CQW381" s="208"/>
      <c r="CQX381" s="208"/>
      <c r="CQY381" s="208"/>
      <c r="CQZ381" s="208"/>
      <c r="CRA381" s="208"/>
      <c r="CRB381" s="208"/>
      <c r="CRC381" s="208"/>
      <c r="CRD381" s="208"/>
      <c r="CRE381" s="208"/>
      <c r="CRF381" s="208"/>
      <c r="CRG381" s="208"/>
      <c r="CRH381" s="208"/>
      <c r="CRI381" s="208"/>
      <c r="CRJ381" s="208"/>
      <c r="CRK381" s="208"/>
      <c r="CRL381" s="208"/>
      <c r="CRM381" s="208"/>
      <c r="CRN381" s="208"/>
      <c r="CRO381" s="208"/>
      <c r="CRP381" s="208"/>
      <c r="CRQ381" s="208"/>
      <c r="CRR381" s="208"/>
      <c r="CRS381" s="208"/>
      <c r="CRT381" s="208"/>
      <c r="CRU381" s="208"/>
      <c r="CRV381" s="208"/>
      <c r="CRW381" s="208"/>
      <c r="CRX381" s="208"/>
      <c r="CRY381" s="208"/>
      <c r="CRZ381" s="208"/>
      <c r="CSA381" s="208"/>
      <c r="CSB381" s="208"/>
      <c r="CSC381" s="208"/>
      <c r="CSD381" s="208"/>
      <c r="CSE381" s="208"/>
      <c r="CSF381" s="208"/>
      <c r="CSG381" s="208"/>
      <c r="CSH381" s="208"/>
      <c r="CSI381" s="208"/>
      <c r="CSJ381" s="208"/>
      <c r="CSK381" s="208"/>
      <c r="CSL381" s="208"/>
      <c r="CSM381" s="208"/>
      <c r="CSN381" s="208"/>
      <c r="CSO381" s="208"/>
      <c r="CSP381" s="208"/>
      <c r="CSQ381" s="208"/>
      <c r="CSR381" s="208"/>
      <c r="CSS381" s="208"/>
      <c r="CST381" s="208"/>
      <c r="CSU381" s="208"/>
      <c r="CSV381" s="208"/>
      <c r="CSW381" s="208"/>
      <c r="CSX381" s="208"/>
      <c r="CSY381" s="208"/>
      <c r="CSZ381" s="208"/>
      <c r="CTA381" s="208"/>
      <c r="CTB381" s="208"/>
      <c r="CTC381" s="208"/>
      <c r="CTD381" s="208"/>
      <c r="CTE381" s="208"/>
      <c r="CTF381" s="208"/>
      <c r="CTG381" s="208"/>
      <c r="CTH381" s="208"/>
      <c r="CTI381" s="208"/>
      <c r="CTJ381" s="208"/>
      <c r="CTK381" s="208"/>
      <c r="CTL381" s="208"/>
      <c r="CTM381" s="208"/>
      <c r="CTN381" s="208"/>
      <c r="CTO381" s="208"/>
      <c r="CTP381" s="208"/>
      <c r="CTQ381" s="208"/>
      <c r="CTR381" s="208"/>
      <c r="CTS381" s="208"/>
      <c r="CTT381" s="208"/>
      <c r="CTU381" s="208"/>
      <c r="CTV381" s="208"/>
      <c r="CTW381" s="208"/>
      <c r="CTX381" s="208"/>
      <c r="CTY381" s="208"/>
      <c r="CTZ381" s="208"/>
      <c r="CUA381" s="208"/>
      <c r="CUB381" s="208"/>
      <c r="CUC381" s="208"/>
      <c r="CUD381" s="208"/>
      <c r="CUE381" s="208"/>
      <c r="CUF381" s="208"/>
      <c r="CUG381" s="208"/>
      <c r="CUH381" s="208"/>
      <c r="CUI381" s="208"/>
      <c r="CUJ381" s="208"/>
      <c r="CUK381" s="208"/>
      <c r="CUL381" s="208"/>
      <c r="CUM381" s="208"/>
      <c r="CUN381" s="208"/>
      <c r="CUO381" s="208"/>
      <c r="CUP381" s="208"/>
      <c r="CUQ381" s="208"/>
      <c r="CUR381" s="208"/>
      <c r="CUS381" s="208"/>
      <c r="CUT381" s="208"/>
      <c r="CUU381" s="208"/>
      <c r="CUV381" s="208"/>
      <c r="CUW381" s="208"/>
      <c r="CUX381" s="208"/>
      <c r="CUY381" s="208"/>
      <c r="CUZ381" s="208"/>
      <c r="CVA381" s="208"/>
      <c r="CVB381" s="208"/>
      <c r="CVC381" s="208"/>
      <c r="CVD381" s="208"/>
      <c r="CVE381" s="208"/>
      <c r="CVF381" s="208"/>
      <c r="CVG381" s="208"/>
      <c r="CVH381" s="208"/>
      <c r="CVI381" s="208"/>
      <c r="CVJ381" s="208"/>
      <c r="CVK381" s="208"/>
      <c r="CVL381" s="208"/>
      <c r="CVM381" s="208"/>
      <c r="CVN381" s="208"/>
      <c r="CVO381" s="208"/>
      <c r="CVP381" s="208"/>
      <c r="CVQ381" s="208"/>
      <c r="CVR381" s="208"/>
      <c r="CVS381" s="208"/>
      <c r="CVT381" s="208"/>
      <c r="CVU381" s="208"/>
      <c r="CVV381" s="208"/>
      <c r="CVW381" s="208"/>
      <c r="CVX381" s="208"/>
      <c r="CVY381" s="208"/>
      <c r="CVZ381" s="208"/>
      <c r="CWA381" s="208"/>
      <c r="CWB381" s="208"/>
      <c r="CWC381" s="208"/>
      <c r="CWD381" s="208"/>
      <c r="CWE381" s="208"/>
      <c r="CWF381" s="208"/>
      <c r="CWG381" s="208"/>
      <c r="CWH381" s="208"/>
      <c r="CWI381" s="208"/>
      <c r="CWJ381" s="208"/>
      <c r="CWK381" s="208"/>
      <c r="CWL381" s="208"/>
      <c r="CWM381" s="208"/>
      <c r="CWN381" s="208"/>
      <c r="CWO381" s="208"/>
      <c r="CWP381" s="208"/>
      <c r="CWQ381" s="208"/>
      <c r="CWR381" s="208"/>
      <c r="CWS381" s="208"/>
      <c r="CWT381" s="208"/>
      <c r="CWU381" s="208"/>
      <c r="CWV381" s="208"/>
      <c r="CWW381" s="208"/>
      <c r="CWX381" s="208"/>
      <c r="CWY381" s="208"/>
      <c r="CWZ381" s="208"/>
      <c r="CXA381" s="208"/>
      <c r="CXB381" s="208"/>
      <c r="CXC381" s="208"/>
      <c r="CXD381" s="208"/>
      <c r="CXE381" s="208"/>
      <c r="CXF381" s="208"/>
      <c r="CXG381" s="208"/>
      <c r="CXH381" s="208"/>
      <c r="CXI381" s="208"/>
      <c r="CXJ381" s="208"/>
      <c r="CXK381" s="208"/>
      <c r="CXL381" s="208"/>
      <c r="CXM381" s="208"/>
      <c r="CXN381" s="208"/>
      <c r="CXO381" s="208"/>
      <c r="CXP381" s="208"/>
      <c r="CXQ381" s="208"/>
      <c r="CXR381" s="208"/>
      <c r="CXS381" s="208"/>
      <c r="CXT381" s="208"/>
      <c r="CXU381" s="208"/>
      <c r="CXV381" s="208"/>
      <c r="CXW381" s="208"/>
      <c r="CXX381" s="208"/>
      <c r="CXY381" s="208"/>
      <c r="CXZ381" s="208"/>
      <c r="CYA381" s="208"/>
      <c r="CYB381" s="208"/>
      <c r="CYC381" s="208"/>
      <c r="CYD381" s="208"/>
      <c r="CYE381" s="208"/>
      <c r="CYF381" s="208"/>
      <c r="CYG381" s="208"/>
      <c r="CYH381" s="208"/>
      <c r="CYI381" s="208"/>
      <c r="CYJ381" s="208"/>
      <c r="CYK381" s="208"/>
      <c r="CYL381" s="208"/>
      <c r="CYM381" s="208"/>
      <c r="CYN381" s="208"/>
      <c r="CYO381" s="208"/>
      <c r="CYP381" s="208"/>
      <c r="CYQ381" s="208"/>
      <c r="CYR381" s="208"/>
      <c r="CYS381" s="208"/>
      <c r="CYT381" s="208"/>
      <c r="CYU381" s="208"/>
      <c r="CYV381" s="208"/>
      <c r="CYW381" s="208"/>
      <c r="CYX381" s="208"/>
      <c r="CYY381" s="208"/>
      <c r="CYZ381" s="208"/>
      <c r="CZA381" s="208"/>
      <c r="CZB381" s="208"/>
      <c r="CZC381" s="208"/>
      <c r="CZD381" s="208"/>
      <c r="CZE381" s="208"/>
      <c r="CZF381" s="208"/>
      <c r="CZG381" s="208"/>
      <c r="CZH381" s="208"/>
      <c r="CZI381" s="208"/>
      <c r="CZJ381" s="208"/>
      <c r="CZK381" s="208"/>
      <c r="CZL381" s="208"/>
      <c r="CZM381" s="208"/>
      <c r="CZN381" s="208"/>
      <c r="CZO381" s="208"/>
      <c r="CZP381" s="208"/>
      <c r="CZQ381" s="208"/>
      <c r="CZR381" s="208"/>
      <c r="CZS381" s="208"/>
      <c r="CZT381" s="208"/>
      <c r="CZU381" s="208"/>
      <c r="CZV381" s="208"/>
      <c r="CZW381" s="208"/>
      <c r="CZX381" s="208"/>
      <c r="CZY381" s="208"/>
      <c r="CZZ381" s="208"/>
      <c r="DAA381" s="208"/>
      <c r="DAB381" s="208"/>
      <c r="DAC381" s="208"/>
      <c r="DAD381" s="208"/>
      <c r="DAE381" s="208"/>
      <c r="DAF381" s="208"/>
      <c r="DAG381" s="208"/>
      <c r="DAH381" s="208"/>
      <c r="DAI381" s="208"/>
      <c r="DAJ381" s="208"/>
      <c r="DAK381" s="208"/>
      <c r="DAL381" s="208"/>
      <c r="DAM381" s="208"/>
      <c r="DAN381" s="208"/>
      <c r="DAO381" s="208"/>
      <c r="DAP381" s="208"/>
      <c r="DAQ381" s="208"/>
      <c r="DAR381" s="208"/>
      <c r="DAS381" s="208"/>
      <c r="DAT381" s="208"/>
      <c r="DAU381" s="208"/>
      <c r="DAV381" s="208"/>
      <c r="DAW381" s="208"/>
      <c r="DAX381" s="208"/>
      <c r="DAY381" s="208"/>
      <c r="DAZ381" s="208"/>
      <c r="DBA381" s="208"/>
      <c r="DBB381" s="208"/>
      <c r="DBC381" s="208"/>
      <c r="DBD381" s="208"/>
      <c r="DBE381" s="208"/>
      <c r="DBF381" s="208"/>
      <c r="DBG381" s="208"/>
      <c r="DBH381" s="208"/>
      <c r="DBI381" s="208"/>
      <c r="DBJ381" s="208"/>
      <c r="DBK381" s="208"/>
      <c r="DBL381" s="208"/>
      <c r="DBM381" s="208"/>
      <c r="DBN381" s="208"/>
      <c r="DBO381" s="208"/>
      <c r="DBP381" s="208"/>
      <c r="DBQ381" s="208"/>
      <c r="DBR381" s="208"/>
      <c r="DBS381" s="208"/>
      <c r="DBT381" s="208"/>
      <c r="DBU381" s="208"/>
      <c r="DBV381" s="208"/>
      <c r="DBW381" s="208"/>
      <c r="DBX381" s="208"/>
      <c r="DBY381" s="208"/>
      <c r="DBZ381" s="208"/>
      <c r="DCA381" s="208"/>
      <c r="DCB381" s="208"/>
      <c r="DCC381" s="208"/>
      <c r="DCD381" s="208"/>
      <c r="DCE381" s="208"/>
      <c r="DCF381" s="208"/>
      <c r="DCG381" s="208"/>
      <c r="DCH381" s="208"/>
      <c r="DCI381" s="208"/>
      <c r="DCJ381" s="208"/>
      <c r="DCK381" s="208"/>
      <c r="DCL381" s="208"/>
      <c r="DCM381" s="208"/>
      <c r="DCN381" s="208"/>
      <c r="DCO381" s="208"/>
      <c r="DCP381" s="208"/>
      <c r="DCQ381" s="208"/>
      <c r="DCR381" s="208"/>
      <c r="DCS381" s="208"/>
      <c r="DCT381" s="208"/>
      <c r="DCU381" s="208"/>
      <c r="DCV381" s="208"/>
      <c r="DCW381" s="208"/>
      <c r="DCX381" s="208"/>
      <c r="DCY381" s="208"/>
      <c r="DCZ381" s="208"/>
      <c r="DDA381" s="208"/>
      <c r="DDB381" s="208"/>
      <c r="DDC381" s="208"/>
      <c r="DDD381" s="208"/>
      <c r="DDE381" s="208"/>
      <c r="DDF381" s="208"/>
      <c r="DDG381" s="208"/>
      <c r="DDH381" s="208"/>
      <c r="DDI381" s="208"/>
      <c r="DDJ381" s="208"/>
      <c r="DDK381" s="208"/>
      <c r="DDL381" s="208"/>
      <c r="DDM381" s="208"/>
      <c r="DDN381" s="208"/>
      <c r="DDO381" s="208"/>
      <c r="DDP381" s="208"/>
      <c r="DDQ381" s="208"/>
      <c r="DDR381" s="208"/>
      <c r="DDS381" s="208"/>
      <c r="DDT381" s="208"/>
      <c r="DDU381" s="208"/>
      <c r="DDV381" s="208"/>
      <c r="DDW381" s="208"/>
      <c r="DDX381" s="208"/>
      <c r="DDY381" s="208"/>
      <c r="DDZ381" s="208"/>
      <c r="DEA381" s="208"/>
      <c r="DEB381" s="208"/>
      <c r="DEC381" s="208"/>
      <c r="DED381" s="208"/>
      <c r="DEE381" s="208"/>
      <c r="DEF381" s="208"/>
      <c r="DEG381" s="208"/>
      <c r="DEH381" s="208"/>
      <c r="DEI381" s="208"/>
      <c r="DEJ381" s="208"/>
      <c r="DEK381" s="208"/>
      <c r="DEL381" s="208"/>
      <c r="DEM381" s="208"/>
      <c r="DEN381" s="208"/>
      <c r="DEO381" s="208"/>
      <c r="DEP381" s="208"/>
      <c r="DEQ381" s="208"/>
      <c r="DER381" s="208"/>
      <c r="DES381" s="208"/>
      <c r="DET381" s="208"/>
      <c r="DEU381" s="208"/>
      <c r="DEV381" s="208"/>
      <c r="DEW381" s="208"/>
      <c r="DEX381" s="208"/>
      <c r="DEY381" s="208"/>
      <c r="DEZ381" s="208"/>
      <c r="DFA381" s="208"/>
      <c r="DFB381" s="208"/>
      <c r="DFC381" s="208"/>
      <c r="DFD381" s="208"/>
      <c r="DFE381" s="208"/>
      <c r="DFF381" s="208"/>
      <c r="DFG381" s="208"/>
      <c r="DFH381" s="208"/>
      <c r="DFI381" s="208"/>
      <c r="DFJ381" s="208"/>
      <c r="DFK381" s="208"/>
      <c r="DFL381" s="208"/>
      <c r="DFM381" s="208"/>
      <c r="DFN381" s="208"/>
      <c r="DFO381" s="208"/>
      <c r="DFP381" s="208"/>
      <c r="DFQ381" s="208"/>
      <c r="DFR381" s="208"/>
      <c r="DFS381" s="208"/>
      <c r="DFT381" s="208"/>
      <c r="DFU381" s="208"/>
      <c r="DFV381" s="208"/>
      <c r="DFW381" s="208"/>
      <c r="DFX381" s="208"/>
      <c r="DFY381" s="208"/>
      <c r="DFZ381" s="208"/>
      <c r="DGA381" s="208"/>
      <c r="DGB381" s="208"/>
      <c r="DGC381" s="208"/>
      <c r="DGD381" s="208"/>
      <c r="DGE381" s="208"/>
      <c r="DGF381" s="208"/>
      <c r="DGG381" s="208"/>
      <c r="DGH381" s="208"/>
      <c r="DGI381" s="208"/>
      <c r="DGJ381" s="208"/>
      <c r="DGK381" s="208"/>
      <c r="DGL381" s="208"/>
      <c r="DGM381" s="208"/>
      <c r="DGN381" s="208"/>
      <c r="DGO381" s="208"/>
      <c r="DGP381" s="208"/>
      <c r="DGQ381" s="208"/>
      <c r="DGR381" s="208"/>
      <c r="DGS381" s="208"/>
      <c r="DGT381" s="208"/>
      <c r="DGU381" s="208"/>
      <c r="DGV381" s="208"/>
      <c r="DGW381" s="208"/>
      <c r="DGX381" s="208"/>
      <c r="DGY381" s="208"/>
      <c r="DGZ381" s="208"/>
      <c r="DHA381" s="208"/>
      <c r="DHB381" s="208"/>
      <c r="DHC381" s="208"/>
      <c r="DHD381" s="208"/>
      <c r="DHE381" s="208"/>
      <c r="DHF381" s="208"/>
      <c r="DHG381" s="208"/>
      <c r="DHH381" s="208"/>
      <c r="DHI381" s="208"/>
      <c r="DHJ381" s="208"/>
      <c r="DHK381" s="208"/>
      <c r="DHL381" s="208"/>
      <c r="DHM381" s="208"/>
      <c r="DHN381" s="208"/>
      <c r="DHO381" s="208"/>
      <c r="DHP381" s="208"/>
      <c r="DHQ381" s="208"/>
      <c r="DHR381" s="208"/>
      <c r="DHS381" s="208"/>
      <c r="DHT381" s="208"/>
      <c r="DHU381" s="208"/>
      <c r="DHV381" s="208"/>
      <c r="DHW381" s="208"/>
      <c r="DHX381" s="208"/>
      <c r="DHY381" s="208"/>
      <c r="DHZ381" s="208"/>
      <c r="DIA381" s="208"/>
      <c r="DIB381" s="208"/>
      <c r="DIC381" s="208"/>
      <c r="DID381" s="208"/>
      <c r="DIE381" s="208"/>
      <c r="DIF381" s="208"/>
      <c r="DIG381" s="208"/>
      <c r="DIH381" s="208"/>
      <c r="DII381" s="208"/>
      <c r="DIJ381" s="208"/>
      <c r="DIK381" s="208"/>
      <c r="DIL381" s="208"/>
      <c r="DIM381" s="208"/>
      <c r="DIN381" s="208"/>
      <c r="DIO381" s="208"/>
      <c r="DIP381" s="208"/>
      <c r="DIQ381" s="208"/>
      <c r="DIR381" s="208"/>
      <c r="DIS381" s="208"/>
      <c r="DIT381" s="208"/>
      <c r="DIU381" s="208"/>
      <c r="DIV381" s="208"/>
      <c r="DIW381" s="208"/>
      <c r="DIX381" s="208"/>
      <c r="DIY381" s="208"/>
      <c r="DIZ381" s="208"/>
      <c r="DJA381" s="208"/>
      <c r="DJB381" s="208"/>
      <c r="DJC381" s="208"/>
      <c r="DJD381" s="208"/>
      <c r="DJE381" s="208"/>
      <c r="DJF381" s="208"/>
      <c r="DJG381" s="208"/>
      <c r="DJH381" s="208"/>
      <c r="DJI381" s="208"/>
      <c r="DJJ381" s="208"/>
      <c r="DJK381" s="208"/>
      <c r="DJL381" s="208"/>
      <c r="DJM381" s="208"/>
      <c r="DJN381" s="208"/>
      <c r="DJO381" s="208"/>
      <c r="DJP381" s="208"/>
      <c r="DJQ381" s="208"/>
      <c r="DJR381" s="208"/>
      <c r="DJS381" s="208"/>
      <c r="DJT381" s="208"/>
      <c r="DJU381" s="208"/>
      <c r="DJV381" s="208"/>
      <c r="DJW381" s="208"/>
      <c r="DJX381" s="208"/>
      <c r="DJY381" s="208"/>
      <c r="DJZ381" s="208"/>
      <c r="DKA381" s="208"/>
      <c r="DKB381" s="208"/>
      <c r="DKC381" s="208"/>
      <c r="DKD381" s="208"/>
      <c r="DKE381" s="208"/>
      <c r="DKF381" s="208"/>
      <c r="DKG381" s="208"/>
      <c r="DKH381" s="208"/>
      <c r="DKI381" s="208"/>
      <c r="DKJ381" s="208"/>
      <c r="DKK381" s="208"/>
      <c r="DKL381" s="208"/>
      <c r="DKM381" s="208"/>
      <c r="DKN381" s="208"/>
      <c r="DKO381" s="208"/>
      <c r="DKP381" s="208"/>
      <c r="DKQ381" s="208"/>
      <c r="DKR381" s="208"/>
      <c r="DKS381" s="208"/>
      <c r="DKT381" s="208"/>
      <c r="DKU381" s="208"/>
      <c r="DKV381" s="208"/>
      <c r="DKW381" s="208"/>
      <c r="DKX381" s="208"/>
      <c r="DKY381" s="208"/>
      <c r="DKZ381" s="208"/>
      <c r="DLA381" s="208"/>
      <c r="DLB381" s="208"/>
      <c r="DLC381" s="208"/>
      <c r="DLD381" s="208"/>
      <c r="DLE381" s="208"/>
      <c r="DLF381" s="208"/>
      <c r="DLG381" s="208"/>
      <c r="DLH381" s="208"/>
      <c r="DLI381" s="208"/>
      <c r="DLJ381" s="208"/>
      <c r="DLK381" s="208"/>
      <c r="DLL381" s="208"/>
      <c r="DLM381" s="208"/>
      <c r="DLN381" s="208"/>
      <c r="DLO381" s="208"/>
      <c r="DLP381" s="208"/>
      <c r="DLQ381" s="208"/>
      <c r="DLR381" s="208"/>
      <c r="DLS381" s="208"/>
      <c r="DLT381" s="208"/>
      <c r="DLU381" s="208"/>
      <c r="DLV381" s="208"/>
      <c r="DLW381" s="208"/>
      <c r="DLX381" s="208"/>
      <c r="DLY381" s="208"/>
      <c r="DLZ381" s="208"/>
      <c r="DMA381" s="208"/>
      <c r="DMB381" s="208"/>
      <c r="DMC381" s="208"/>
      <c r="DMD381" s="208"/>
      <c r="DME381" s="208"/>
      <c r="DMF381" s="208"/>
      <c r="DMG381" s="208"/>
      <c r="DMH381" s="208"/>
      <c r="DMI381" s="208"/>
      <c r="DMJ381" s="208"/>
      <c r="DMK381" s="208"/>
      <c r="DML381" s="208"/>
      <c r="DMM381" s="208"/>
      <c r="DMN381" s="208"/>
      <c r="DMO381" s="208"/>
      <c r="DMP381" s="208"/>
      <c r="DMQ381" s="208"/>
      <c r="DMR381" s="208"/>
      <c r="DMS381" s="208"/>
      <c r="DMT381" s="208"/>
      <c r="DMU381" s="208"/>
      <c r="DMV381" s="208"/>
      <c r="DMW381" s="208"/>
      <c r="DMX381" s="208"/>
      <c r="DMY381" s="208"/>
      <c r="DMZ381" s="208"/>
      <c r="DNA381" s="208"/>
      <c r="DNB381" s="208"/>
      <c r="DNC381" s="208"/>
      <c r="DND381" s="208"/>
      <c r="DNE381" s="208"/>
      <c r="DNF381" s="208"/>
      <c r="DNG381" s="208"/>
      <c r="DNH381" s="208"/>
      <c r="DNI381" s="208"/>
      <c r="DNJ381" s="208"/>
      <c r="DNK381" s="208"/>
      <c r="DNL381" s="208"/>
      <c r="DNM381" s="208"/>
      <c r="DNN381" s="208"/>
      <c r="DNO381" s="208"/>
      <c r="DNP381" s="208"/>
      <c r="DNQ381" s="208"/>
      <c r="DNR381" s="208"/>
      <c r="DNS381" s="208"/>
      <c r="DNT381" s="208"/>
      <c r="DNU381" s="208"/>
      <c r="DNV381" s="208"/>
      <c r="DNW381" s="208"/>
      <c r="DNX381" s="208"/>
      <c r="DNY381" s="208"/>
      <c r="DNZ381" s="208"/>
      <c r="DOA381" s="208"/>
      <c r="DOB381" s="208"/>
      <c r="DOC381" s="208"/>
      <c r="DOD381" s="208"/>
      <c r="DOE381" s="208"/>
      <c r="DOF381" s="208"/>
      <c r="DOG381" s="208"/>
      <c r="DOH381" s="208"/>
      <c r="DOI381" s="208"/>
      <c r="DOJ381" s="208"/>
      <c r="DOK381" s="208"/>
      <c r="DOL381" s="208"/>
      <c r="DOM381" s="208"/>
      <c r="DON381" s="208"/>
      <c r="DOO381" s="208"/>
      <c r="DOP381" s="208"/>
      <c r="DOQ381" s="208"/>
      <c r="DOR381" s="208"/>
      <c r="DOS381" s="208"/>
      <c r="DOT381" s="208"/>
      <c r="DOU381" s="208"/>
      <c r="DOV381" s="208"/>
      <c r="DOW381" s="208"/>
      <c r="DOX381" s="208"/>
      <c r="DOY381" s="208"/>
      <c r="DOZ381" s="208"/>
      <c r="DPA381" s="208"/>
      <c r="DPB381" s="208"/>
      <c r="DPC381" s="208"/>
      <c r="DPD381" s="208"/>
      <c r="DPE381" s="208"/>
      <c r="DPF381" s="208"/>
      <c r="DPG381" s="208"/>
      <c r="DPH381" s="208"/>
      <c r="DPI381" s="208"/>
      <c r="DPJ381" s="208"/>
      <c r="DPK381" s="208"/>
      <c r="DPL381" s="208"/>
      <c r="DPM381" s="208"/>
      <c r="DPN381" s="208"/>
      <c r="DPO381" s="208"/>
      <c r="DPP381" s="208"/>
      <c r="DPQ381" s="208"/>
      <c r="DPR381" s="208"/>
      <c r="DPS381" s="208"/>
      <c r="DPT381" s="208"/>
      <c r="DPU381" s="208"/>
      <c r="DPV381" s="208"/>
      <c r="DPW381" s="208"/>
      <c r="DPX381" s="208"/>
      <c r="DPY381" s="208"/>
      <c r="DPZ381" s="208"/>
      <c r="DQA381" s="208"/>
      <c r="DQB381" s="208"/>
      <c r="DQC381" s="208"/>
      <c r="DQD381" s="208"/>
      <c r="DQE381" s="208"/>
      <c r="DQF381" s="208"/>
      <c r="DQG381" s="208"/>
      <c r="DQH381" s="208"/>
      <c r="DQI381" s="208"/>
      <c r="DQJ381" s="208"/>
      <c r="DQK381" s="208"/>
      <c r="DQL381" s="208"/>
      <c r="DQM381" s="208"/>
      <c r="DQN381" s="208"/>
      <c r="DQO381" s="208"/>
      <c r="DQP381" s="208"/>
      <c r="DQQ381" s="208"/>
      <c r="DQR381" s="208"/>
      <c r="DQS381" s="208"/>
      <c r="DQT381" s="208"/>
      <c r="DQU381" s="208"/>
      <c r="DQV381" s="208"/>
      <c r="DQW381" s="208"/>
      <c r="DQX381" s="208"/>
      <c r="DQY381" s="208"/>
      <c r="DQZ381" s="208"/>
      <c r="DRA381" s="208"/>
      <c r="DRB381" s="208"/>
      <c r="DRC381" s="208"/>
      <c r="DRD381" s="208"/>
      <c r="DRE381" s="208"/>
      <c r="DRF381" s="208"/>
      <c r="DRG381" s="208"/>
      <c r="DRH381" s="208"/>
      <c r="DRI381" s="208"/>
      <c r="DRJ381" s="208"/>
      <c r="DRK381" s="208"/>
      <c r="DRL381" s="208"/>
      <c r="DRM381" s="208"/>
      <c r="DRN381" s="208"/>
      <c r="DRO381" s="208"/>
      <c r="DRP381" s="208"/>
      <c r="DRQ381" s="208"/>
      <c r="DRR381" s="208"/>
      <c r="DRS381" s="208"/>
      <c r="DRT381" s="208"/>
      <c r="DRU381" s="208"/>
      <c r="DRV381" s="208"/>
      <c r="DRW381" s="208"/>
      <c r="DRX381" s="208"/>
      <c r="DRY381" s="208"/>
      <c r="DRZ381" s="208"/>
      <c r="DSA381" s="208"/>
      <c r="DSB381" s="208"/>
      <c r="DSC381" s="208"/>
      <c r="DSD381" s="208"/>
      <c r="DSE381" s="208"/>
      <c r="DSF381" s="208"/>
      <c r="DSG381" s="208"/>
      <c r="DSH381" s="208"/>
      <c r="DSI381" s="208"/>
      <c r="DSJ381" s="208"/>
      <c r="DSK381" s="208"/>
      <c r="DSL381" s="208"/>
      <c r="DSM381" s="208"/>
      <c r="DSN381" s="208"/>
      <c r="DSO381" s="208"/>
      <c r="DSP381" s="208"/>
      <c r="DSQ381" s="208"/>
      <c r="DSR381" s="208"/>
      <c r="DSS381" s="208"/>
      <c r="DST381" s="208"/>
      <c r="DSU381" s="208"/>
      <c r="DSV381" s="208"/>
      <c r="DSW381" s="208"/>
      <c r="DSX381" s="208"/>
      <c r="DSY381" s="208"/>
      <c r="DSZ381" s="208"/>
      <c r="DTA381" s="208"/>
      <c r="DTB381" s="208"/>
      <c r="DTC381" s="208"/>
      <c r="DTD381" s="208"/>
      <c r="DTE381" s="208"/>
      <c r="DTF381" s="208"/>
      <c r="DTG381" s="208"/>
      <c r="DTH381" s="208"/>
      <c r="DTI381" s="208"/>
      <c r="DTJ381" s="208"/>
      <c r="DTK381" s="208"/>
      <c r="DTL381" s="208"/>
      <c r="DTM381" s="208"/>
      <c r="DTN381" s="208"/>
      <c r="DTO381" s="208"/>
      <c r="DTP381" s="208"/>
      <c r="DTQ381" s="208"/>
      <c r="DTR381" s="208"/>
      <c r="DTS381" s="208"/>
      <c r="DTT381" s="208"/>
      <c r="DTU381" s="208"/>
      <c r="DTV381" s="208"/>
      <c r="DTW381" s="208"/>
      <c r="DTX381" s="208"/>
      <c r="DTY381" s="208"/>
      <c r="DTZ381" s="208"/>
      <c r="DUA381" s="208"/>
      <c r="DUB381" s="208"/>
      <c r="DUC381" s="208"/>
      <c r="DUD381" s="208"/>
      <c r="DUE381" s="208"/>
      <c r="DUF381" s="208"/>
      <c r="DUG381" s="208"/>
      <c r="DUH381" s="208"/>
      <c r="DUI381" s="208"/>
      <c r="DUJ381" s="208"/>
      <c r="DUK381" s="208"/>
      <c r="DUL381" s="208"/>
      <c r="DUM381" s="208"/>
      <c r="DUN381" s="208"/>
      <c r="DUO381" s="208"/>
      <c r="DUP381" s="208"/>
      <c r="DUQ381" s="208"/>
      <c r="DUR381" s="208"/>
      <c r="DUS381" s="208"/>
      <c r="DUT381" s="208"/>
      <c r="DUU381" s="208"/>
      <c r="DUV381" s="208"/>
      <c r="DUW381" s="208"/>
      <c r="DUX381" s="208"/>
      <c r="DUY381" s="208"/>
      <c r="DUZ381" s="208"/>
      <c r="DVA381" s="208"/>
      <c r="DVB381" s="208"/>
      <c r="DVC381" s="208"/>
      <c r="DVD381" s="208"/>
      <c r="DVE381" s="208"/>
      <c r="DVF381" s="208"/>
      <c r="DVG381" s="208"/>
      <c r="DVH381" s="208"/>
      <c r="DVI381" s="208"/>
      <c r="DVJ381" s="208"/>
      <c r="DVK381" s="208"/>
      <c r="DVL381" s="208"/>
      <c r="DVM381" s="208"/>
      <c r="DVN381" s="208"/>
      <c r="DVO381" s="208"/>
      <c r="DVP381" s="208"/>
      <c r="DVQ381" s="208"/>
      <c r="DVR381" s="208"/>
      <c r="DVS381" s="208"/>
      <c r="DVT381" s="208"/>
      <c r="DVU381" s="208"/>
      <c r="DVV381" s="208"/>
      <c r="DVW381" s="208"/>
      <c r="DVX381" s="208"/>
      <c r="DVY381" s="208"/>
      <c r="DVZ381" s="208"/>
      <c r="DWA381" s="208"/>
      <c r="DWB381" s="208"/>
      <c r="DWC381" s="208"/>
      <c r="DWD381" s="208"/>
      <c r="DWE381" s="208"/>
      <c r="DWF381" s="208"/>
      <c r="DWG381" s="208"/>
      <c r="DWH381" s="208"/>
      <c r="DWI381" s="208"/>
      <c r="DWJ381" s="208"/>
      <c r="DWK381" s="208"/>
      <c r="DWL381" s="208"/>
      <c r="DWM381" s="208"/>
      <c r="DWN381" s="208"/>
      <c r="DWO381" s="208"/>
      <c r="DWP381" s="208"/>
      <c r="DWQ381" s="208"/>
      <c r="DWR381" s="208"/>
      <c r="DWS381" s="208"/>
      <c r="DWT381" s="208"/>
      <c r="DWU381" s="208"/>
      <c r="DWV381" s="208"/>
      <c r="DWW381" s="208"/>
      <c r="DWX381" s="208"/>
      <c r="DWY381" s="208"/>
      <c r="DWZ381" s="208"/>
      <c r="DXA381" s="208"/>
      <c r="DXB381" s="208"/>
      <c r="DXC381" s="208"/>
      <c r="DXD381" s="208"/>
      <c r="DXE381" s="208"/>
      <c r="DXF381" s="208"/>
      <c r="DXG381" s="208"/>
      <c r="DXH381" s="208"/>
      <c r="DXI381" s="208"/>
      <c r="DXJ381" s="208"/>
      <c r="DXK381" s="208"/>
      <c r="DXL381" s="208"/>
      <c r="DXM381" s="208"/>
      <c r="DXN381" s="208"/>
      <c r="DXO381" s="208"/>
      <c r="DXP381" s="208"/>
      <c r="DXQ381" s="208"/>
      <c r="DXR381" s="208"/>
      <c r="DXS381" s="208"/>
      <c r="DXT381" s="208"/>
      <c r="DXU381" s="208"/>
      <c r="DXV381" s="208"/>
      <c r="DXW381" s="208"/>
      <c r="DXX381" s="208"/>
      <c r="DXY381" s="208"/>
      <c r="DXZ381" s="208"/>
      <c r="DYA381" s="208"/>
      <c r="DYB381" s="208"/>
      <c r="DYC381" s="208"/>
      <c r="DYD381" s="208"/>
      <c r="DYE381" s="208"/>
      <c r="DYF381" s="208"/>
      <c r="DYG381" s="208"/>
      <c r="DYH381" s="208"/>
      <c r="DYI381" s="208"/>
      <c r="DYJ381" s="208"/>
      <c r="DYK381" s="208"/>
      <c r="DYL381" s="208"/>
      <c r="DYM381" s="208"/>
      <c r="DYN381" s="208"/>
      <c r="DYO381" s="208"/>
      <c r="DYP381" s="208"/>
      <c r="DYQ381" s="208"/>
      <c r="DYR381" s="208"/>
      <c r="DYS381" s="208"/>
      <c r="DYT381" s="208"/>
      <c r="DYU381" s="208"/>
      <c r="DYV381" s="208"/>
      <c r="DYW381" s="208"/>
      <c r="DYX381" s="208"/>
      <c r="DYY381" s="208"/>
      <c r="DYZ381" s="208"/>
      <c r="DZA381" s="208"/>
      <c r="DZB381" s="208"/>
      <c r="DZC381" s="208"/>
      <c r="DZD381" s="208"/>
      <c r="DZE381" s="208"/>
      <c r="DZF381" s="208"/>
      <c r="DZG381" s="208"/>
      <c r="DZH381" s="208"/>
      <c r="DZI381" s="208"/>
      <c r="DZJ381" s="208"/>
      <c r="DZK381" s="208"/>
      <c r="DZL381" s="208"/>
      <c r="DZM381" s="208"/>
      <c r="DZN381" s="208"/>
      <c r="DZO381" s="208"/>
      <c r="DZP381" s="208"/>
      <c r="DZQ381" s="208"/>
      <c r="DZR381" s="208"/>
      <c r="DZS381" s="208"/>
      <c r="DZT381" s="208"/>
      <c r="DZU381" s="208"/>
      <c r="DZV381" s="208"/>
      <c r="DZW381" s="208"/>
      <c r="DZX381" s="208"/>
      <c r="DZY381" s="208"/>
      <c r="DZZ381" s="208"/>
      <c r="EAA381" s="208"/>
      <c r="EAB381" s="208"/>
      <c r="EAC381" s="208"/>
      <c r="EAD381" s="208"/>
      <c r="EAE381" s="208"/>
      <c r="EAF381" s="208"/>
      <c r="EAG381" s="208"/>
      <c r="EAH381" s="208"/>
      <c r="EAI381" s="208"/>
      <c r="EAJ381" s="208"/>
      <c r="EAK381" s="208"/>
      <c r="EAL381" s="208"/>
      <c r="EAM381" s="208"/>
      <c r="EAN381" s="208"/>
      <c r="EAO381" s="208"/>
      <c r="EAP381" s="208"/>
      <c r="EAQ381" s="208"/>
      <c r="EAR381" s="208"/>
      <c r="EAS381" s="208"/>
      <c r="EAT381" s="208"/>
      <c r="EAU381" s="208"/>
      <c r="EAV381" s="208"/>
      <c r="EAW381" s="208"/>
      <c r="EAX381" s="208"/>
      <c r="EAY381" s="208"/>
      <c r="EAZ381" s="208"/>
      <c r="EBA381" s="208"/>
      <c r="EBB381" s="208"/>
      <c r="EBC381" s="208"/>
      <c r="EBD381" s="208"/>
      <c r="EBE381" s="208"/>
      <c r="EBF381" s="208"/>
      <c r="EBG381" s="208"/>
      <c r="EBH381" s="208"/>
      <c r="EBI381" s="208"/>
      <c r="EBJ381" s="208"/>
      <c r="EBK381" s="208"/>
      <c r="EBL381" s="208"/>
      <c r="EBM381" s="208"/>
      <c r="EBN381" s="208"/>
      <c r="EBO381" s="208"/>
      <c r="EBP381" s="208"/>
      <c r="EBQ381" s="208"/>
      <c r="EBR381" s="208"/>
      <c r="EBS381" s="208"/>
      <c r="EBT381" s="208"/>
      <c r="EBU381" s="208"/>
      <c r="EBV381" s="208"/>
      <c r="EBW381" s="208"/>
      <c r="EBX381" s="208"/>
      <c r="EBY381" s="208"/>
      <c r="EBZ381" s="208"/>
      <c r="ECA381" s="208"/>
      <c r="ECB381" s="208"/>
      <c r="ECC381" s="208"/>
      <c r="ECD381" s="208"/>
      <c r="ECE381" s="208"/>
      <c r="ECF381" s="208"/>
      <c r="ECG381" s="208"/>
      <c r="ECH381" s="208"/>
      <c r="ECI381" s="208"/>
      <c r="ECJ381" s="208"/>
      <c r="ECK381" s="208"/>
      <c r="ECL381" s="208"/>
      <c r="ECM381" s="208"/>
      <c r="ECN381" s="208"/>
      <c r="ECO381" s="208"/>
      <c r="ECP381" s="208"/>
      <c r="ECQ381" s="208"/>
      <c r="ECR381" s="208"/>
      <c r="ECS381" s="208"/>
      <c r="ECT381" s="208"/>
      <c r="ECU381" s="208"/>
      <c r="ECV381" s="208"/>
      <c r="ECW381" s="208"/>
      <c r="ECX381" s="208"/>
      <c r="ECY381" s="208"/>
      <c r="ECZ381" s="208"/>
      <c r="EDA381" s="208"/>
      <c r="EDB381" s="208"/>
      <c r="EDC381" s="208"/>
      <c r="EDD381" s="208"/>
      <c r="EDE381" s="208"/>
      <c r="EDF381" s="208"/>
      <c r="EDG381" s="208"/>
      <c r="EDH381" s="208"/>
      <c r="EDI381" s="208"/>
      <c r="EDJ381" s="208"/>
      <c r="EDK381" s="208"/>
      <c r="EDL381" s="208"/>
      <c r="EDM381" s="208"/>
      <c r="EDN381" s="208"/>
      <c r="EDO381" s="208"/>
      <c r="EDP381" s="208"/>
      <c r="EDQ381" s="208"/>
      <c r="EDR381" s="208"/>
      <c r="EDS381" s="208"/>
      <c r="EDT381" s="208"/>
      <c r="EDU381" s="208"/>
      <c r="EDV381" s="208"/>
      <c r="EDW381" s="208"/>
      <c r="EDX381" s="208"/>
      <c r="EDY381" s="208"/>
      <c r="EDZ381" s="208"/>
      <c r="EEA381" s="208"/>
      <c r="EEB381" s="208"/>
      <c r="EEC381" s="208"/>
      <c r="EED381" s="208"/>
      <c r="EEE381" s="208"/>
      <c r="EEF381" s="208"/>
      <c r="EEG381" s="208"/>
      <c r="EEH381" s="208"/>
      <c r="EEI381" s="208"/>
      <c r="EEJ381" s="208"/>
      <c r="EEK381" s="208"/>
      <c r="EEL381" s="208"/>
      <c r="EEM381" s="208"/>
      <c r="EEN381" s="208"/>
      <c r="EEO381" s="208"/>
      <c r="EEP381" s="208"/>
      <c r="EEQ381" s="208"/>
      <c r="EER381" s="208"/>
      <c r="EES381" s="208"/>
      <c r="EET381" s="208"/>
      <c r="EEU381" s="208"/>
      <c r="EEV381" s="208"/>
      <c r="EEW381" s="208"/>
      <c r="EEX381" s="208"/>
      <c r="EEY381" s="208"/>
      <c r="EEZ381" s="208"/>
      <c r="EFA381" s="208"/>
      <c r="EFB381" s="208"/>
      <c r="EFC381" s="208"/>
      <c r="EFD381" s="208"/>
      <c r="EFE381" s="208"/>
      <c r="EFF381" s="208"/>
      <c r="EFG381" s="208"/>
      <c r="EFH381" s="208"/>
      <c r="EFI381" s="208"/>
      <c r="EFJ381" s="208"/>
      <c r="EFK381" s="208"/>
      <c r="EFL381" s="208"/>
      <c r="EFM381" s="208"/>
      <c r="EFN381" s="208"/>
      <c r="EFO381" s="208"/>
      <c r="EFP381" s="208"/>
      <c r="EFQ381" s="208"/>
      <c r="EFR381" s="208"/>
      <c r="EFS381" s="208"/>
      <c r="EFT381" s="208"/>
      <c r="EFU381" s="208"/>
      <c r="EFV381" s="208"/>
      <c r="EFW381" s="208"/>
      <c r="EFX381" s="208"/>
      <c r="EFY381" s="208"/>
      <c r="EFZ381" s="208"/>
      <c r="EGA381" s="208"/>
      <c r="EGB381" s="208"/>
      <c r="EGC381" s="208"/>
      <c r="EGD381" s="208"/>
      <c r="EGE381" s="208"/>
      <c r="EGF381" s="208"/>
      <c r="EGG381" s="208"/>
      <c r="EGH381" s="208"/>
      <c r="EGI381" s="208"/>
      <c r="EGJ381" s="208"/>
      <c r="EGK381" s="208"/>
      <c r="EGL381" s="208"/>
      <c r="EGM381" s="208"/>
      <c r="EGN381" s="208"/>
      <c r="EGO381" s="208"/>
      <c r="EGP381" s="208"/>
      <c r="EGQ381" s="208"/>
      <c r="EGR381" s="208"/>
      <c r="EGS381" s="208"/>
      <c r="EGT381" s="208"/>
      <c r="EGU381" s="208"/>
      <c r="EGV381" s="208"/>
      <c r="EGW381" s="208"/>
      <c r="EGX381" s="208"/>
      <c r="EGY381" s="208"/>
      <c r="EGZ381" s="208"/>
      <c r="EHA381" s="208"/>
      <c r="EHB381" s="208"/>
      <c r="EHC381" s="208"/>
      <c r="EHD381" s="208"/>
      <c r="EHE381" s="208"/>
      <c r="EHF381" s="208"/>
      <c r="EHG381" s="208"/>
      <c r="EHH381" s="208"/>
      <c r="EHI381" s="208"/>
      <c r="EHJ381" s="208"/>
      <c r="EHK381" s="208"/>
      <c r="EHL381" s="208"/>
      <c r="EHM381" s="208"/>
      <c r="EHN381" s="208"/>
      <c r="EHO381" s="208"/>
      <c r="EHP381" s="208"/>
      <c r="EHQ381" s="208"/>
      <c r="EHR381" s="208"/>
      <c r="EHS381" s="208"/>
      <c r="EHT381" s="208"/>
      <c r="EHU381" s="208"/>
      <c r="EHV381" s="208"/>
      <c r="EHW381" s="208"/>
      <c r="EHX381" s="208"/>
      <c r="EHY381" s="208"/>
      <c r="EHZ381" s="208"/>
      <c r="EIA381" s="208"/>
      <c r="EIB381" s="208"/>
      <c r="EIC381" s="208"/>
      <c r="EID381" s="208"/>
      <c r="EIE381" s="208"/>
      <c r="EIF381" s="208"/>
      <c r="EIG381" s="208"/>
      <c r="EIH381" s="208"/>
      <c r="EII381" s="208"/>
      <c r="EIJ381" s="208"/>
      <c r="EIK381" s="208"/>
      <c r="EIL381" s="208"/>
      <c r="EIM381" s="208"/>
      <c r="EIN381" s="208"/>
      <c r="EIO381" s="208"/>
      <c r="EIP381" s="208"/>
      <c r="EIQ381" s="208"/>
      <c r="EIR381" s="208"/>
      <c r="EIS381" s="208"/>
      <c r="EIT381" s="208"/>
      <c r="EIU381" s="208"/>
      <c r="EIV381" s="208"/>
      <c r="EIW381" s="208"/>
      <c r="EIX381" s="208"/>
      <c r="EIY381" s="208"/>
      <c r="EIZ381" s="208"/>
      <c r="EJA381" s="208"/>
      <c r="EJB381" s="208"/>
      <c r="EJC381" s="208"/>
      <c r="EJD381" s="208"/>
      <c r="EJE381" s="208"/>
      <c r="EJF381" s="208"/>
      <c r="EJG381" s="208"/>
      <c r="EJH381" s="208"/>
      <c r="EJI381" s="208"/>
      <c r="EJJ381" s="208"/>
      <c r="EJK381" s="208"/>
      <c r="EJL381" s="208"/>
      <c r="EJM381" s="208"/>
      <c r="EJN381" s="208"/>
      <c r="EJO381" s="208"/>
      <c r="EJP381" s="208"/>
      <c r="EJQ381" s="208"/>
      <c r="EJR381" s="208"/>
      <c r="EJS381" s="208"/>
      <c r="EJT381" s="208"/>
      <c r="EJU381" s="208"/>
      <c r="EJV381" s="208"/>
      <c r="EJW381" s="208"/>
      <c r="EJX381" s="208"/>
      <c r="EJY381" s="208"/>
      <c r="EJZ381" s="208"/>
      <c r="EKA381" s="208"/>
      <c r="EKB381" s="208"/>
      <c r="EKC381" s="208"/>
      <c r="EKD381" s="208"/>
      <c r="EKE381" s="208"/>
      <c r="EKF381" s="208"/>
      <c r="EKG381" s="208"/>
      <c r="EKH381" s="208"/>
      <c r="EKI381" s="208"/>
      <c r="EKJ381" s="208"/>
      <c r="EKK381" s="208"/>
      <c r="EKL381" s="208"/>
      <c r="EKM381" s="208"/>
      <c r="EKN381" s="208"/>
      <c r="EKO381" s="208"/>
      <c r="EKP381" s="208"/>
      <c r="EKQ381" s="208"/>
      <c r="EKR381" s="208"/>
      <c r="EKS381" s="208"/>
      <c r="EKT381" s="208"/>
      <c r="EKU381" s="208"/>
      <c r="EKV381" s="208"/>
      <c r="EKW381" s="208"/>
      <c r="EKX381" s="208"/>
      <c r="EKY381" s="208"/>
      <c r="EKZ381" s="208"/>
      <c r="ELA381" s="208"/>
      <c r="ELB381" s="208"/>
      <c r="ELC381" s="208"/>
      <c r="ELD381" s="208"/>
      <c r="ELE381" s="208"/>
      <c r="ELF381" s="208"/>
      <c r="ELG381" s="208"/>
      <c r="ELH381" s="208"/>
      <c r="ELI381" s="208"/>
      <c r="ELJ381" s="208"/>
      <c r="ELK381" s="208"/>
      <c r="ELL381" s="208"/>
      <c r="ELM381" s="208"/>
      <c r="ELN381" s="208"/>
      <c r="ELO381" s="208"/>
      <c r="ELP381" s="208"/>
      <c r="ELQ381" s="208"/>
      <c r="ELR381" s="208"/>
      <c r="ELS381" s="208"/>
      <c r="ELT381" s="208"/>
      <c r="ELU381" s="208"/>
      <c r="ELV381" s="208"/>
      <c r="ELW381" s="208"/>
      <c r="ELX381" s="208"/>
      <c r="ELY381" s="208"/>
      <c r="ELZ381" s="208"/>
      <c r="EMA381" s="208"/>
      <c r="EMB381" s="208"/>
      <c r="EMC381" s="208"/>
      <c r="EMD381" s="208"/>
      <c r="EME381" s="208"/>
      <c r="EMF381" s="208"/>
      <c r="EMG381" s="208"/>
      <c r="EMH381" s="208"/>
      <c r="EMI381" s="208"/>
      <c r="EMJ381" s="208"/>
      <c r="EMK381" s="208"/>
      <c r="EML381" s="208"/>
      <c r="EMM381" s="208"/>
      <c r="EMN381" s="208"/>
      <c r="EMO381" s="208"/>
      <c r="EMP381" s="208"/>
      <c r="EMQ381" s="208"/>
      <c r="EMR381" s="208"/>
      <c r="EMS381" s="208"/>
      <c r="EMT381" s="208"/>
      <c r="EMU381" s="208"/>
      <c r="EMV381" s="208"/>
      <c r="EMW381" s="208"/>
      <c r="EMX381" s="208"/>
      <c r="EMY381" s="208"/>
      <c r="EMZ381" s="208"/>
      <c r="ENA381" s="208"/>
      <c r="ENB381" s="208"/>
      <c r="ENC381" s="208"/>
      <c r="END381" s="208"/>
      <c r="ENE381" s="208"/>
      <c r="ENF381" s="208"/>
      <c r="ENG381" s="208"/>
      <c r="ENH381" s="208"/>
      <c r="ENI381" s="208"/>
      <c r="ENJ381" s="208"/>
      <c r="ENK381" s="208"/>
      <c r="ENL381" s="208"/>
      <c r="ENM381" s="208"/>
      <c r="ENN381" s="208"/>
      <c r="ENO381" s="208"/>
      <c r="ENP381" s="208"/>
      <c r="ENQ381" s="208"/>
      <c r="ENR381" s="208"/>
      <c r="ENS381" s="208"/>
      <c r="ENT381" s="208"/>
      <c r="ENU381" s="208"/>
      <c r="ENV381" s="208"/>
      <c r="ENW381" s="208"/>
      <c r="ENX381" s="208"/>
      <c r="ENY381" s="208"/>
      <c r="ENZ381" s="208"/>
      <c r="EOA381" s="208"/>
      <c r="EOB381" s="208"/>
      <c r="EOC381" s="208"/>
      <c r="EOD381" s="208"/>
      <c r="EOE381" s="208"/>
      <c r="EOF381" s="208"/>
      <c r="EOG381" s="208"/>
      <c r="EOH381" s="208"/>
      <c r="EOI381" s="208"/>
      <c r="EOJ381" s="208"/>
      <c r="EOK381" s="208"/>
      <c r="EOL381" s="208"/>
      <c r="EOM381" s="208"/>
      <c r="EON381" s="208"/>
      <c r="EOO381" s="208"/>
      <c r="EOP381" s="208"/>
      <c r="EOQ381" s="208"/>
      <c r="EOR381" s="208"/>
      <c r="EOS381" s="208"/>
      <c r="EOT381" s="208"/>
      <c r="EOU381" s="208"/>
      <c r="EOV381" s="208"/>
      <c r="EOW381" s="208"/>
      <c r="EOX381" s="208"/>
      <c r="EOY381" s="208"/>
      <c r="EOZ381" s="208"/>
      <c r="EPA381" s="208"/>
      <c r="EPB381" s="208"/>
      <c r="EPC381" s="208"/>
      <c r="EPD381" s="208"/>
      <c r="EPE381" s="208"/>
      <c r="EPF381" s="208"/>
      <c r="EPG381" s="208"/>
      <c r="EPH381" s="208"/>
      <c r="EPI381" s="208"/>
      <c r="EPJ381" s="208"/>
      <c r="EPK381" s="208"/>
      <c r="EPL381" s="208"/>
      <c r="EPM381" s="208"/>
      <c r="EPN381" s="208"/>
      <c r="EPO381" s="208"/>
      <c r="EPP381" s="208"/>
      <c r="EPQ381" s="208"/>
      <c r="EPR381" s="208"/>
      <c r="EPS381" s="208"/>
      <c r="EPT381" s="208"/>
      <c r="EPU381" s="208"/>
      <c r="EPV381" s="208"/>
      <c r="EPW381" s="208"/>
      <c r="EPX381" s="208"/>
      <c r="EPY381" s="208"/>
      <c r="EPZ381" s="208"/>
      <c r="EQA381" s="208"/>
      <c r="EQB381" s="208"/>
      <c r="EQC381" s="208"/>
      <c r="EQD381" s="208"/>
      <c r="EQE381" s="208"/>
      <c r="EQF381" s="208"/>
      <c r="EQG381" s="208"/>
      <c r="EQH381" s="208"/>
      <c r="EQI381" s="208"/>
      <c r="EQJ381" s="208"/>
      <c r="EQK381" s="208"/>
      <c r="EQL381" s="208"/>
      <c r="EQM381" s="208"/>
      <c r="EQN381" s="208"/>
      <c r="EQO381" s="208"/>
      <c r="EQP381" s="208"/>
      <c r="EQQ381" s="208"/>
      <c r="EQR381" s="208"/>
      <c r="EQS381" s="208"/>
      <c r="EQT381" s="208"/>
      <c r="EQU381" s="208"/>
      <c r="EQV381" s="208"/>
      <c r="EQW381" s="208"/>
      <c r="EQX381" s="208"/>
      <c r="EQY381" s="208"/>
      <c r="EQZ381" s="208"/>
      <c r="ERA381" s="208"/>
      <c r="ERB381" s="208"/>
      <c r="ERC381" s="208"/>
      <c r="ERD381" s="208"/>
      <c r="ERE381" s="208"/>
      <c r="ERF381" s="208"/>
      <c r="ERG381" s="208"/>
      <c r="ERH381" s="208"/>
      <c r="ERI381" s="208"/>
      <c r="ERJ381" s="208"/>
      <c r="ERK381" s="208"/>
      <c r="ERL381" s="208"/>
      <c r="ERM381" s="208"/>
      <c r="ERN381" s="208"/>
      <c r="ERO381" s="208"/>
      <c r="ERP381" s="208"/>
      <c r="ERQ381" s="208"/>
      <c r="ERR381" s="208"/>
      <c r="ERS381" s="208"/>
      <c r="ERT381" s="208"/>
      <c r="ERU381" s="208"/>
      <c r="ERV381" s="208"/>
      <c r="ERW381" s="208"/>
      <c r="ERX381" s="208"/>
      <c r="ERY381" s="208"/>
      <c r="ERZ381" s="208"/>
      <c r="ESA381" s="208"/>
      <c r="ESB381" s="208"/>
      <c r="ESC381" s="208"/>
      <c r="ESD381" s="208"/>
      <c r="ESE381" s="208"/>
      <c r="ESF381" s="208"/>
      <c r="ESG381" s="208"/>
      <c r="ESH381" s="208"/>
      <c r="ESI381" s="208"/>
      <c r="ESJ381" s="208"/>
      <c r="ESK381" s="208"/>
      <c r="ESL381" s="208"/>
      <c r="ESM381" s="208"/>
      <c r="ESN381" s="208"/>
      <c r="ESO381" s="208"/>
      <c r="ESP381" s="208"/>
      <c r="ESQ381" s="208"/>
      <c r="ESR381" s="208"/>
      <c r="ESS381" s="208"/>
      <c r="EST381" s="208"/>
      <c r="ESU381" s="208"/>
      <c r="ESV381" s="208"/>
      <c r="ESW381" s="208"/>
      <c r="ESX381" s="208"/>
      <c r="ESY381" s="208"/>
      <c r="ESZ381" s="208"/>
      <c r="ETA381" s="208"/>
      <c r="ETB381" s="208"/>
      <c r="ETC381" s="208"/>
      <c r="ETD381" s="208"/>
      <c r="ETE381" s="208"/>
      <c r="ETF381" s="208"/>
      <c r="ETG381" s="208"/>
      <c r="ETH381" s="208"/>
      <c r="ETI381" s="208"/>
      <c r="ETJ381" s="208"/>
      <c r="ETK381" s="208"/>
      <c r="ETL381" s="208"/>
      <c r="ETM381" s="208"/>
      <c r="ETN381" s="208"/>
      <c r="ETO381" s="208"/>
      <c r="ETP381" s="208"/>
      <c r="ETQ381" s="208"/>
      <c r="ETR381" s="208"/>
      <c r="ETS381" s="208"/>
      <c r="ETT381" s="208"/>
      <c r="ETU381" s="208"/>
      <c r="ETV381" s="208"/>
      <c r="ETW381" s="208"/>
      <c r="ETX381" s="208"/>
      <c r="ETY381" s="208"/>
      <c r="ETZ381" s="208"/>
      <c r="EUA381" s="208"/>
      <c r="EUB381" s="208"/>
      <c r="EUC381" s="208"/>
      <c r="EUD381" s="208"/>
      <c r="EUE381" s="208"/>
      <c r="EUF381" s="208"/>
      <c r="EUG381" s="208"/>
      <c r="EUH381" s="208"/>
      <c r="EUI381" s="208"/>
      <c r="EUJ381" s="208"/>
      <c r="EUK381" s="208"/>
      <c r="EUL381" s="208"/>
      <c r="EUM381" s="208"/>
      <c r="EUN381" s="208"/>
      <c r="EUO381" s="208"/>
      <c r="EUP381" s="208"/>
      <c r="EUQ381" s="208"/>
      <c r="EUR381" s="208"/>
      <c r="EUS381" s="208"/>
      <c r="EUT381" s="208"/>
      <c r="EUU381" s="208"/>
      <c r="EUV381" s="208"/>
      <c r="EUW381" s="208"/>
      <c r="EUX381" s="208"/>
      <c r="EUY381" s="208"/>
      <c r="EUZ381" s="208"/>
      <c r="EVA381" s="208"/>
      <c r="EVB381" s="208"/>
      <c r="EVC381" s="208"/>
      <c r="EVD381" s="208"/>
      <c r="EVE381" s="208"/>
      <c r="EVF381" s="208"/>
      <c r="EVG381" s="208"/>
      <c r="EVH381" s="208"/>
      <c r="EVI381" s="208"/>
      <c r="EVJ381" s="208"/>
      <c r="EVK381" s="208"/>
      <c r="EVL381" s="208"/>
      <c r="EVM381" s="208"/>
      <c r="EVN381" s="208"/>
      <c r="EVO381" s="208"/>
      <c r="EVP381" s="208"/>
      <c r="EVQ381" s="208"/>
      <c r="EVR381" s="208"/>
      <c r="EVS381" s="208"/>
      <c r="EVT381" s="208"/>
      <c r="EVU381" s="208"/>
      <c r="EVV381" s="208"/>
      <c r="EVW381" s="208"/>
      <c r="EVX381" s="208"/>
      <c r="EVY381" s="208"/>
      <c r="EVZ381" s="208"/>
      <c r="EWA381" s="208"/>
      <c r="EWB381" s="208"/>
      <c r="EWC381" s="208"/>
      <c r="EWD381" s="208"/>
      <c r="EWE381" s="208"/>
      <c r="EWF381" s="208"/>
      <c r="EWG381" s="208"/>
      <c r="EWH381" s="208"/>
      <c r="EWI381" s="208"/>
      <c r="EWJ381" s="208"/>
      <c r="EWK381" s="208"/>
      <c r="EWL381" s="208"/>
      <c r="EWM381" s="208"/>
      <c r="EWN381" s="208"/>
      <c r="EWO381" s="208"/>
      <c r="EWP381" s="208"/>
      <c r="EWQ381" s="208"/>
      <c r="EWR381" s="208"/>
      <c r="EWS381" s="208"/>
      <c r="EWT381" s="208"/>
      <c r="EWU381" s="208"/>
      <c r="EWV381" s="208"/>
      <c r="EWW381" s="208"/>
      <c r="EWX381" s="208"/>
      <c r="EWY381" s="208"/>
      <c r="EWZ381" s="208"/>
      <c r="EXA381" s="208"/>
      <c r="EXB381" s="208"/>
      <c r="EXC381" s="208"/>
      <c r="EXD381" s="208"/>
      <c r="EXE381" s="208"/>
      <c r="EXF381" s="208"/>
      <c r="EXG381" s="208"/>
      <c r="EXH381" s="208"/>
      <c r="EXI381" s="208"/>
      <c r="EXJ381" s="208"/>
      <c r="EXK381" s="208"/>
      <c r="EXL381" s="208"/>
      <c r="EXM381" s="208"/>
      <c r="EXN381" s="208"/>
      <c r="EXO381" s="208"/>
      <c r="EXP381" s="208"/>
      <c r="EXQ381" s="208"/>
      <c r="EXR381" s="208"/>
      <c r="EXS381" s="208"/>
      <c r="EXT381" s="208"/>
      <c r="EXU381" s="208"/>
      <c r="EXV381" s="208"/>
      <c r="EXW381" s="208"/>
      <c r="EXX381" s="208"/>
      <c r="EXY381" s="208"/>
      <c r="EXZ381" s="208"/>
      <c r="EYA381" s="208"/>
      <c r="EYB381" s="208"/>
      <c r="EYC381" s="208"/>
      <c r="EYD381" s="208"/>
      <c r="EYE381" s="208"/>
      <c r="EYF381" s="208"/>
      <c r="EYG381" s="208"/>
      <c r="EYH381" s="208"/>
      <c r="EYI381" s="208"/>
      <c r="EYJ381" s="208"/>
      <c r="EYK381" s="208"/>
      <c r="EYL381" s="208"/>
      <c r="EYM381" s="208"/>
      <c r="EYN381" s="208"/>
      <c r="EYO381" s="208"/>
      <c r="EYP381" s="208"/>
      <c r="EYQ381" s="208"/>
      <c r="EYR381" s="208"/>
      <c r="EYS381" s="208"/>
      <c r="EYT381" s="208"/>
      <c r="EYU381" s="208"/>
      <c r="EYV381" s="208"/>
      <c r="EYW381" s="208"/>
      <c r="EYX381" s="208"/>
      <c r="EYY381" s="208"/>
      <c r="EYZ381" s="208"/>
      <c r="EZA381" s="208"/>
      <c r="EZB381" s="208"/>
      <c r="EZC381" s="208"/>
      <c r="EZD381" s="208"/>
      <c r="EZE381" s="208"/>
      <c r="EZF381" s="208"/>
      <c r="EZG381" s="208"/>
      <c r="EZH381" s="208"/>
      <c r="EZI381" s="208"/>
      <c r="EZJ381" s="208"/>
      <c r="EZK381" s="208"/>
      <c r="EZL381" s="208"/>
      <c r="EZM381" s="208"/>
      <c r="EZN381" s="208"/>
      <c r="EZO381" s="208"/>
      <c r="EZP381" s="208"/>
      <c r="EZQ381" s="208"/>
      <c r="EZR381" s="208"/>
      <c r="EZS381" s="208"/>
      <c r="EZT381" s="208"/>
      <c r="EZU381" s="208"/>
      <c r="EZV381" s="208"/>
      <c r="EZW381" s="208"/>
      <c r="EZX381" s="208"/>
      <c r="EZY381" s="208"/>
      <c r="EZZ381" s="208"/>
      <c r="FAA381" s="208"/>
      <c r="FAB381" s="208"/>
      <c r="FAC381" s="208"/>
      <c r="FAD381" s="208"/>
      <c r="FAE381" s="208"/>
      <c r="FAF381" s="208"/>
      <c r="FAG381" s="208"/>
      <c r="FAH381" s="208"/>
      <c r="FAI381" s="208"/>
      <c r="FAJ381" s="208"/>
      <c r="FAK381" s="208"/>
      <c r="FAL381" s="208"/>
      <c r="FAM381" s="208"/>
      <c r="FAN381" s="208"/>
      <c r="FAO381" s="208"/>
      <c r="FAP381" s="208"/>
      <c r="FAQ381" s="208"/>
      <c r="FAR381" s="208"/>
      <c r="FAS381" s="208"/>
      <c r="FAT381" s="208"/>
      <c r="FAU381" s="208"/>
      <c r="FAV381" s="208"/>
      <c r="FAW381" s="208"/>
      <c r="FAX381" s="208"/>
      <c r="FAY381" s="208"/>
      <c r="FAZ381" s="208"/>
      <c r="FBA381" s="208"/>
      <c r="FBB381" s="208"/>
      <c r="FBC381" s="208"/>
      <c r="FBD381" s="208"/>
      <c r="FBE381" s="208"/>
      <c r="FBF381" s="208"/>
      <c r="FBG381" s="208"/>
      <c r="FBH381" s="208"/>
      <c r="FBI381" s="208"/>
      <c r="FBJ381" s="208"/>
      <c r="FBK381" s="208"/>
      <c r="FBL381" s="208"/>
      <c r="FBM381" s="208"/>
      <c r="FBN381" s="208"/>
      <c r="FBO381" s="208"/>
      <c r="FBP381" s="208"/>
      <c r="FBQ381" s="208"/>
      <c r="FBR381" s="208"/>
      <c r="FBS381" s="208"/>
      <c r="FBT381" s="208"/>
      <c r="FBU381" s="208"/>
      <c r="FBV381" s="208"/>
      <c r="FBW381" s="208"/>
      <c r="FBX381" s="208"/>
      <c r="FBY381" s="208"/>
      <c r="FBZ381" s="208"/>
      <c r="FCA381" s="208"/>
      <c r="FCB381" s="208"/>
      <c r="FCC381" s="208"/>
      <c r="FCD381" s="208"/>
      <c r="FCE381" s="208"/>
      <c r="FCF381" s="208"/>
      <c r="FCG381" s="208"/>
      <c r="FCH381" s="208"/>
      <c r="FCI381" s="208"/>
      <c r="FCJ381" s="208"/>
      <c r="FCK381" s="208"/>
      <c r="FCL381" s="208"/>
      <c r="FCM381" s="208"/>
      <c r="FCN381" s="208"/>
      <c r="FCO381" s="208"/>
      <c r="FCP381" s="208"/>
      <c r="FCQ381" s="208"/>
      <c r="FCR381" s="208"/>
      <c r="FCS381" s="208"/>
      <c r="FCT381" s="208"/>
      <c r="FCU381" s="208"/>
      <c r="FCV381" s="208"/>
      <c r="FCW381" s="208"/>
      <c r="FCX381" s="208"/>
      <c r="FCY381" s="208"/>
      <c r="FCZ381" s="208"/>
      <c r="FDA381" s="208"/>
      <c r="FDB381" s="208"/>
      <c r="FDC381" s="208"/>
      <c r="FDD381" s="208"/>
      <c r="FDE381" s="208"/>
      <c r="FDF381" s="208"/>
      <c r="FDG381" s="208"/>
      <c r="FDH381" s="208"/>
      <c r="FDI381" s="208"/>
      <c r="FDJ381" s="208"/>
      <c r="FDK381" s="208"/>
      <c r="FDL381" s="208"/>
      <c r="FDM381" s="208"/>
      <c r="FDN381" s="208"/>
      <c r="FDO381" s="208"/>
      <c r="FDP381" s="208"/>
      <c r="FDQ381" s="208"/>
      <c r="FDR381" s="208"/>
      <c r="FDS381" s="208"/>
      <c r="FDT381" s="208"/>
      <c r="FDU381" s="208"/>
      <c r="FDV381" s="208"/>
      <c r="FDW381" s="208"/>
      <c r="FDX381" s="208"/>
      <c r="FDY381" s="208"/>
      <c r="FDZ381" s="208"/>
      <c r="FEA381" s="208"/>
      <c r="FEB381" s="208"/>
      <c r="FEC381" s="208"/>
      <c r="FED381" s="208"/>
      <c r="FEE381" s="208"/>
      <c r="FEF381" s="208"/>
      <c r="FEG381" s="208"/>
      <c r="FEH381" s="208"/>
      <c r="FEI381" s="208"/>
      <c r="FEJ381" s="208"/>
      <c r="FEK381" s="208"/>
      <c r="FEL381" s="208"/>
      <c r="FEM381" s="208"/>
      <c r="FEN381" s="208"/>
      <c r="FEO381" s="208"/>
      <c r="FEP381" s="208"/>
      <c r="FEQ381" s="208"/>
      <c r="FER381" s="208"/>
      <c r="FES381" s="208"/>
      <c r="FET381" s="208"/>
      <c r="FEU381" s="208"/>
      <c r="FEV381" s="208"/>
      <c r="FEW381" s="208"/>
      <c r="FEX381" s="208"/>
      <c r="FEY381" s="208"/>
      <c r="FEZ381" s="208"/>
      <c r="FFA381" s="208"/>
      <c r="FFB381" s="208"/>
      <c r="FFC381" s="208"/>
      <c r="FFD381" s="208"/>
      <c r="FFE381" s="208"/>
      <c r="FFF381" s="208"/>
      <c r="FFG381" s="208"/>
      <c r="FFH381" s="208"/>
      <c r="FFI381" s="208"/>
      <c r="FFJ381" s="208"/>
      <c r="FFK381" s="208"/>
      <c r="FFL381" s="208"/>
      <c r="FFM381" s="208"/>
      <c r="FFN381" s="208"/>
      <c r="FFO381" s="208"/>
      <c r="FFP381" s="208"/>
      <c r="FFQ381" s="208"/>
      <c r="FFR381" s="208"/>
      <c r="FFS381" s="208"/>
      <c r="FFT381" s="208"/>
      <c r="FFU381" s="208"/>
      <c r="FFV381" s="208"/>
      <c r="FFW381" s="208"/>
      <c r="FFX381" s="208"/>
      <c r="FFY381" s="208"/>
      <c r="FFZ381" s="208"/>
      <c r="FGA381" s="208"/>
      <c r="FGB381" s="208"/>
      <c r="FGC381" s="208"/>
      <c r="FGD381" s="208"/>
      <c r="FGE381" s="208"/>
      <c r="FGF381" s="208"/>
      <c r="FGG381" s="208"/>
      <c r="FGH381" s="208"/>
      <c r="FGI381" s="208"/>
      <c r="FGJ381" s="208"/>
      <c r="FGK381" s="208"/>
      <c r="FGL381" s="208"/>
      <c r="FGM381" s="208"/>
      <c r="FGN381" s="208"/>
      <c r="FGO381" s="208"/>
      <c r="FGP381" s="208"/>
      <c r="FGQ381" s="208"/>
      <c r="FGR381" s="208"/>
      <c r="FGS381" s="208"/>
      <c r="FGT381" s="208"/>
      <c r="FGU381" s="208"/>
      <c r="FGV381" s="208"/>
      <c r="FGW381" s="208"/>
      <c r="FGX381" s="208"/>
      <c r="FGY381" s="208"/>
      <c r="FGZ381" s="208"/>
      <c r="FHA381" s="208"/>
      <c r="FHB381" s="208"/>
      <c r="FHC381" s="208"/>
      <c r="FHD381" s="208"/>
      <c r="FHE381" s="208"/>
      <c r="FHF381" s="208"/>
      <c r="FHG381" s="208"/>
      <c r="FHH381" s="208"/>
      <c r="FHI381" s="208"/>
      <c r="FHJ381" s="208"/>
      <c r="FHK381" s="208"/>
      <c r="FHL381" s="208"/>
      <c r="FHM381" s="208"/>
      <c r="FHN381" s="208"/>
      <c r="FHO381" s="208"/>
      <c r="FHP381" s="208"/>
      <c r="FHQ381" s="208"/>
      <c r="FHR381" s="208"/>
      <c r="FHS381" s="208"/>
      <c r="FHT381" s="208"/>
      <c r="FHU381" s="208"/>
      <c r="FHV381" s="208"/>
      <c r="FHW381" s="208"/>
      <c r="FHX381" s="208"/>
      <c r="FHY381" s="208"/>
      <c r="FHZ381" s="208"/>
      <c r="FIA381" s="208"/>
      <c r="FIB381" s="208"/>
      <c r="FIC381" s="208"/>
      <c r="FID381" s="208"/>
      <c r="FIE381" s="208"/>
      <c r="FIF381" s="208"/>
      <c r="FIG381" s="208"/>
      <c r="FIH381" s="208"/>
      <c r="FII381" s="208"/>
      <c r="FIJ381" s="208"/>
      <c r="FIK381" s="208"/>
      <c r="FIL381" s="208"/>
      <c r="FIM381" s="208"/>
      <c r="FIN381" s="208"/>
      <c r="FIO381" s="208"/>
      <c r="FIP381" s="208"/>
      <c r="FIQ381" s="208"/>
      <c r="FIR381" s="208"/>
      <c r="FIS381" s="208"/>
      <c r="FIT381" s="208"/>
      <c r="FIU381" s="208"/>
      <c r="FIV381" s="208"/>
      <c r="FIW381" s="208"/>
      <c r="FIX381" s="208"/>
      <c r="FIY381" s="208"/>
      <c r="FIZ381" s="208"/>
      <c r="FJA381" s="208"/>
      <c r="FJB381" s="208"/>
      <c r="FJC381" s="208"/>
      <c r="FJD381" s="208"/>
      <c r="FJE381" s="208"/>
      <c r="FJF381" s="208"/>
      <c r="FJG381" s="208"/>
      <c r="FJH381" s="208"/>
      <c r="FJI381" s="208"/>
      <c r="FJJ381" s="208"/>
      <c r="FJK381" s="208"/>
      <c r="FJL381" s="208"/>
      <c r="FJM381" s="208"/>
      <c r="FJN381" s="208"/>
      <c r="FJO381" s="208"/>
      <c r="FJP381" s="208"/>
      <c r="FJQ381" s="208"/>
      <c r="FJR381" s="208"/>
      <c r="FJS381" s="208"/>
      <c r="FJT381" s="208"/>
      <c r="FJU381" s="208"/>
      <c r="FJV381" s="208"/>
      <c r="FJW381" s="208"/>
      <c r="FJX381" s="208"/>
      <c r="FJY381" s="208"/>
      <c r="FJZ381" s="208"/>
      <c r="FKA381" s="208"/>
      <c r="FKB381" s="208"/>
      <c r="FKC381" s="208"/>
      <c r="FKD381" s="208"/>
      <c r="FKE381" s="208"/>
      <c r="FKF381" s="208"/>
      <c r="FKG381" s="208"/>
      <c r="FKH381" s="208"/>
      <c r="FKI381" s="208"/>
      <c r="FKJ381" s="208"/>
      <c r="FKK381" s="208"/>
      <c r="FKL381" s="208"/>
      <c r="FKM381" s="208"/>
      <c r="FKN381" s="208"/>
      <c r="FKO381" s="208"/>
      <c r="FKP381" s="208"/>
      <c r="FKQ381" s="208"/>
      <c r="FKR381" s="208"/>
      <c r="FKS381" s="208"/>
      <c r="FKT381" s="208"/>
      <c r="FKU381" s="208"/>
      <c r="FKV381" s="208"/>
      <c r="FKW381" s="208"/>
      <c r="FKX381" s="208"/>
      <c r="FKY381" s="208"/>
      <c r="FKZ381" s="208"/>
      <c r="FLA381" s="208"/>
      <c r="FLB381" s="208"/>
      <c r="FLC381" s="208"/>
      <c r="FLD381" s="208"/>
      <c r="FLE381" s="208"/>
      <c r="FLF381" s="208"/>
      <c r="FLG381" s="208"/>
      <c r="FLH381" s="208"/>
      <c r="FLI381" s="208"/>
      <c r="FLJ381" s="208"/>
      <c r="FLK381" s="208"/>
      <c r="FLL381" s="208"/>
      <c r="FLM381" s="208"/>
      <c r="FLN381" s="208"/>
      <c r="FLO381" s="208"/>
      <c r="FLP381" s="208"/>
      <c r="FLQ381" s="208"/>
      <c r="FLR381" s="208"/>
      <c r="FLS381" s="208"/>
      <c r="FLT381" s="208"/>
      <c r="FLU381" s="208"/>
      <c r="FLV381" s="208"/>
      <c r="FLW381" s="208"/>
      <c r="FLX381" s="208"/>
      <c r="FLY381" s="208"/>
      <c r="FLZ381" s="208"/>
      <c r="FMA381" s="208"/>
      <c r="FMB381" s="208"/>
      <c r="FMC381" s="208"/>
      <c r="FMD381" s="208"/>
      <c r="FME381" s="208"/>
      <c r="FMF381" s="208"/>
      <c r="FMG381" s="208"/>
      <c r="FMH381" s="208"/>
      <c r="FMI381" s="208"/>
      <c r="FMJ381" s="208"/>
      <c r="FMK381" s="208"/>
      <c r="FML381" s="208"/>
      <c r="FMM381" s="208"/>
      <c r="FMN381" s="208"/>
      <c r="FMO381" s="208"/>
      <c r="FMP381" s="208"/>
      <c r="FMQ381" s="208"/>
      <c r="FMR381" s="208"/>
      <c r="FMS381" s="208"/>
      <c r="FMT381" s="208"/>
      <c r="FMU381" s="208"/>
      <c r="FMV381" s="208"/>
      <c r="FMW381" s="208"/>
      <c r="FMX381" s="208"/>
      <c r="FMY381" s="208"/>
      <c r="FMZ381" s="208"/>
      <c r="FNA381" s="208"/>
      <c r="FNB381" s="208"/>
      <c r="FNC381" s="208"/>
      <c r="FND381" s="208"/>
      <c r="FNE381" s="208"/>
      <c r="FNF381" s="208"/>
      <c r="FNG381" s="208"/>
      <c r="FNH381" s="208"/>
      <c r="FNI381" s="208"/>
      <c r="FNJ381" s="208"/>
      <c r="FNK381" s="208"/>
      <c r="FNL381" s="208"/>
      <c r="FNM381" s="208"/>
      <c r="FNN381" s="208"/>
      <c r="FNO381" s="208"/>
      <c r="FNP381" s="208"/>
      <c r="FNQ381" s="208"/>
      <c r="FNR381" s="208"/>
      <c r="FNS381" s="208"/>
      <c r="FNT381" s="208"/>
      <c r="FNU381" s="208"/>
      <c r="FNV381" s="208"/>
      <c r="FNW381" s="208"/>
      <c r="FNX381" s="208"/>
      <c r="FNY381" s="208"/>
      <c r="FNZ381" s="208"/>
      <c r="FOA381" s="208"/>
      <c r="FOB381" s="208"/>
      <c r="FOC381" s="208"/>
      <c r="FOD381" s="208"/>
      <c r="FOE381" s="208"/>
      <c r="FOF381" s="208"/>
      <c r="FOG381" s="208"/>
      <c r="FOH381" s="208"/>
      <c r="FOI381" s="208"/>
      <c r="FOJ381" s="208"/>
      <c r="FOK381" s="208"/>
      <c r="FOL381" s="208"/>
      <c r="FOM381" s="208"/>
      <c r="FON381" s="208"/>
      <c r="FOO381" s="208"/>
      <c r="FOP381" s="208"/>
      <c r="FOQ381" s="208"/>
      <c r="FOR381" s="208"/>
      <c r="FOS381" s="208"/>
      <c r="FOT381" s="208"/>
      <c r="FOU381" s="208"/>
      <c r="FOV381" s="208"/>
      <c r="FOW381" s="208"/>
      <c r="FOX381" s="208"/>
      <c r="FOY381" s="208"/>
      <c r="FOZ381" s="208"/>
      <c r="FPA381" s="208"/>
      <c r="FPB381" s="208"/>
      <c r="FPC381" s="208"/>
      <c r="FPD381" s="208"/>
      <c r="FPE381" s="208"/>
      <c r="FPF381" s="208"/>
      <c r="FPG381" s="208"/>
      <c r="FPH381" s="208"/>
      <c r="FPI381" s="208"/>
      <c r="FPJ381" s="208"/>
      <c r="FPK381" s="208"/>
      <c r="FPL381" s="208"/>
      <c r="FPM381" s="208"/>
      <c r="FPN381" s="208"/>
      <c r="FPO381" s="208"/>
      <c r="FPP381" s="208"/>
      <c r="FPQ381" s="208"/>
      <c r="FPR381" s="208"/>
      <c r="FPS381" s="208"/>
      <c r="FPT381" s="208"/>
      <c r="FPU381" s="208"/>
      <c r="FPV381" s="208"/>
      <c r="FPW381" s="208"/>
      <c r="FPX381" s="208"/>
      <c r="FPY381" s="208"/>
      <c r="FPZ381" s="208"/>
      <c r="FQA381" s="208"/>
      <c r="FQB381" s="208"/>
      <c r="FQC381" s="208"/>
      <c r="FQD381" s="208"/>
      <c r="FQE381" s="208"/>
      <c r="FQF381" s="208"/>
      <c r="FQG381" s="208"/>
      <c r="FQH381" s="208"/>
      <c r="FQI381" s="208"/>
      <c r="FQJ381" s="208"/>
      <c r="FQK381" s="208"/>
      <c r="FQL381" s="208"/>
      <c r="FQM381" s="208"/>
      <c r="FQN381" s="208"/>
      <c r="FQO381" s="208"/>
      <c r="FQP381" s="208"/>
      <c r="FQQ381" s="208"/>
      <c r="FQR381" s="208"/>
      <c r="FQS381" s="208"/>
      <c r="FQT381" s="208"/>
      <c r="FQU381" s="208"/>
      <c r="FQV381" s="208"/>
      <c r="FQW381" s="208"/>
      <c r="FQX381" s="208"/>
      <c r="FQY381" s="208"/>
      <c r="FQZ381" s="208"/>
      <c r="FRA381" s="208"/>
      <c r="FRB381" s="208"/>
      <c r="FRC381" s="208"/>
      <c r="FRD381" s="208"/>
      <c r="FRE381" s="208"/>
      <c r="FRF381" s="208"/>
      <c r="FRG381" s="208"/>
      <c r="FRH381" s="208"/>
      <c r="FRI381" s="208"/>
      <c r="FRJ381" s="208"/>
      <c r="FRK381" s="208"/>
      <c r="FRL381" s="208"/>
      <c r="FRM381" s="208"/>
      <c r="FRN381" s="208"/>
      <c r="FRO381" s="208"/>
      <c r="FRP381" s="208"/>
      <c r="FRQ381" s="208"/>
      <c r="FRR381" s="208"/>
      <c r="FRS381" s="208"/>
      <c r="FRT381" s="208"/>
      <c r="FRU381" s="208"/>
      <c r="FRV381" s="208"/>
      <c r="FRW381" s="208"/>
      <c r="FRX381" s="208"/>
      <c r="FRY381" s="208"/>
      <c r="FRZ381" s="208"/>
      <c r="FSA381" s="208"/>
      <c r="FSB381" s="208"/>
      <c r="FSC381" s="208"/>
      <c r="FSD381" s="208"/>
      <c r="FSE381" s="208"/>
      <c r="FSF381" s="208"/>
      <c r="FSG381" s="208"/>
      <c r="FSH381" s="208"/>
      <c r="FSI381" s="208"/>
      <c r="FSJ381" s="208"/>
      <c r="FSK381" s="208"/>
      <c r="FSL381" s="208"/>
      <c r="FSM381" s="208"/>
      <c r="FSN381" s="208"/>
      <c r="FSO381" s="208"/>
      <c r="FSP381" s="208"/>
      <c r="FSQ381" s="208"/>
      <c r="FSR381" s="208"/>
      <c r="FSS381" s="208"/>
      <c r="FST381" s="208"/>
      <c r="FSU381" s="208"/>
      <c r="FSV381" s="208"/>
      <c r="FSW381" s="208"/>
      <c r="FSX381" s="208"/>
      <c r="FSY381" s="208"/>
      <c r="FSZ381" s="208"/>
      <c r="FTA381" s="208"/>
      <c r="FTB381" s="208"/>
      <c r="FTC381" s="208"/>
      <c r="FTD381" s="208"/>
      <c r="FTE381" s="208"/>
      <c r="FTF381" s="208"/>
      <c r="FTG381" s="208"/>
      <c r="FTH381" s="208"/>
      <c r="FTI381" s="208"/>
      <c r="FTJ381" s="208"/>
      <c r="FTK381" s="208"/>
      <c r="FTL381" s="208"/>
      <c r="FTM381" s="208"/>
      <c r="FTN381" s="208"/>
      <c r="FTO381" s="208"/>
      <c r="FTP381" s="208"/>
      <c r="FTQ381" s="208"/>
      <c r="FTR381" s="208"/>
      <c r="FTS381" s="208"/>
      <c r="FTT381" s="208"/>
      <c r="FTU381" s="208"/>
      <c r="FTV381" s="208"/>
      <c r="FTW381" s="208"/>
      <c r="FTX381" s="208"/>
      <c r="FTY381" s="208"/>
      <c r="FTZ381" s="208"/>
      <c r="FUA381" s="208"/>
      <c r="FUB381" s="208"/>
      <c r="FUC381" s="208"/>
      <c r="FUD381" s="208"/>
      <c r="FUE381" s="208"/>
      <c r="FUF381" s="208"/>
      <c r="FUG381" s="208"/>
      <c r="FUH381" s="208"/>
      <c r="FUI381" s="208"/>
      <c r="FUJ381" s="208"/>
      <c r="FUK381" s="208"/>
      <c r="FUL381" s="208"/>
      <c r="FUM381" s="208"/>
      <c r="FUN381" s="208"/>
      <c r="FUO381" s="208"/>
      <c r="FUP381" s="208"/>
      <c r="FUQ381" s="208"/>
      <c r="FUR381" s="208"/>
      <c r="FUS381" s="208"/>
      <c r="FUT381" s="208"/>
      <c r="FUU381" s="208"/>
      <c r="FUV381" s="208"/>
      <c r="FUW381" s="208"/>
      <c r="FUX381" s="208"/>
      <c r="FUY381" s="208"/>
      <c r="FUZ381" s="208"/>
      <c r="FVA381" s="208"/>
      <c r="FVB381" s="208"/>
      <c r="FVC381" s="208"/>
      <c r="FVD381" s="208"/>
      <c r="FVE381" s="208"/>
      <c r="FVF381" s="208"/>
      <c r="FVG381" s="208"/>
      <c r="FVH381" s="208"/>
      <c r="FVI381" s="208"/>
      <c r="FVJ381" s="208"/>
      <c r="FVK381" s="208"/>
      <c r="FVL381" s="208"/>
      <c r="FVM381" s="208"/>
      <c r="FVN381" s="208"/>
      <c r="FVO381" s="208"/>
      <c r="FVP381" s="208"/>
      <c r="FVQ381" s="208"/>
      <c r="FVR381" s="208"/>
      <c r="FVS381" s="208"/>
      <c r="FVT381" s="208"/>
      <c r="FVU381" s="208"/>
      <c r="FVV381" s="208"/>
      <c r="FVW381" s="208"/>
      <c r="FVX381" s="208"/>
      <c r="FVY381" s="208"/>
      <c r="FVZ381" s="208"/>
      <c r="FWA381" s="208"/>
      <c r="FWB381" s="208"/>
      <c r="FWC381" s="208"/>
      <c r="FWD381" s="208"/>
      <c r="FWE381" s="208"/>
      <c r="FWF381" s="208"/>
      <c r="FWG381" s="208"/>
      <c r="FWH381" s="208"/>
      <c r="FWI381" s="208"/>
      <c r="FWJ381" s="208"/>
      <c r="FWK381" s="208"/>
      <c r="FWL381" s="208"/>
      <c r="FWM381" s="208"/>
      <c r="FWN381" s="208"/>
      <c r="FWO381" s="208"/>
      <c r="FWP381" s="208"/>
      <c r="FWQ381" s="208"/>
      <c r="FWR381" s="208"/>
      <c r="FWS381" s="208"/>
      <c r="FWT381" s="208"/>
      <c r="FWU381" s="208"/>
      <c r="FWV381" s="208"/>
      <c r="FWW381" s="208"/>
      <c r="FWX381" s="208"/>
      <c r="FWY381" s="208"/>
      <c r="FWZ381" s="208"/>
      <c r="FXA381" s="208"/>
      <c r="FXB381" s="208"/>
      <c r="FXC381" s="208"/>
      <c r="FXD381" s="208"/>
      <c r="FXE381" s="208"/>
      <c r="FXF381" s="208"/>
      <c r="FXG381" s="208"/>
      <c r="FXH381" s="208"/>
      <c r="FXI381" s="208"/>
      <c r="FXJ381" s="208"/>
      <c r="FXK381" s="208"/>
      <c r="FXL381" s="208"/>
      <c r="FXM381" s="208"/>
      <c r="FXN381" s="208"/>
      <c r="FXO381" s="208"/>
      <c r="FXP381" s="208"/>
      <c r="FXQ381" s="208"/>
      <c r="FXR381" s="208"/>
      <c r="FXS381" s="208"/>
      <c r="FXT381" s="208"/>
      <c r="FXU381" s="208"/>
      <c r="FXV381" s="208"/>
      <c r="FXW381" s="208"/>
      <c r="FXX381" s="208"/>
      <c r="FXY381" s="208"/>
      <c r="FXZ381" s="208"/>
      <c r="FYA381" s="208"/>
      <c r="FYB381" s="208"/>
      <c r="FYC381" s="208"/>
      <c r="FYD381" s="208"/>
      <c r="FYE381" s="208"/>
      <c r="FYF381" s="208"/>
      <c r="FYG381" s="208"/>
      <c r="FYH381" s="208"/>
      <c r="FYI381" s="208"/>
      <c r="FYJ381" s="208"/>
      <c r="FYK381" s="208"/>
      <c r="FYL381" s="208"/>
      <c r="FYM381" s="208"/>
      <c r="FYN381" s="208"/>
      <c r="FYO381" s="208"/>
      <c r="FYP381" s="208"/>
      <c r="FYQ381" s="208"/>
      <c r="FYR381" s="208"/>
      <c r="FYS381" s="208"/>
      <c r="FYT381" s="208"/>
      <c r="FYU381" s="208"/>
      <c r="FYV381" s="208"/>
      <c r="FYW381" s="208"/>
      <c r="FYX381" s="208"/>
      <c r="FYY381" s="208"/>
      <c r="FYZ381" s="208"/>
      <c r="FZA381" s="208"/>
      <c r="FZB381" s="208"/>
      <c r="FZC381" s="208"/>
      <c r="FZD381" s="208"/>
      <c r="FZE381" s="208"/>
      <c r="FZF381" s="208"/>
      <c r="FZG381" s="208"/>
      <c r="FZH381" s="208"/>
      <c r="FZI381" s="208"/>
      <c r="FZJ381" s="208"/>
      <c r="FZK381" s="208"/>
      <c r="FZL381" s="208"/>
      <c r="FZM381" s="208"/>
      <c r="FZN381" s="208"/>
      <c r="FZO381" s="208"/>
      <c r="FZP381" s="208"/>
      <c r="FZQ381" s="208"/>
      <c r="FZR381" s="208"/>
      <c r="FZS381" s="208"/>
      <c r="FZT381" s="208"/>
      <c r="FZU381" s="208"/>
      <c r="FZV381" s="208"/>
      <c r="FZW381" s="208"/>
      <c r="FZX381" s="208"/>
      <c r="FZY381" s="208"/>
      <c r="FZZ381" s="208"/>
      <c r="GAA381" s="208"/>
      <c r="GAB381" s="208"/>
      <c r="GAC381" s="208"/>
      <c r="GAD381" s="208"/>
      <c r="GAE381" s="208"/>
      <c r="GAF381" s="208"/>
      <c r="GAG381" s="208"/>
      <c r="GAH381" s="208"/>
      <c r="GAI381" s="208"/>
      <c r="GAJ381" s="208"/>
      <c r="GAK381" s="208"/>
      <c r="GAL381" s="208"/>
      <c r="GAM381" s="208"/>
      <c r="GAN381" s="208"/>
      <c r="GAO381" s="208"/>
      <c r="GAP381" s="208"/>
      <c r="GAQ381" s="208"/>
      <c r="GAR381" s="208"/>
      <c r="GAS381" s="208"/>
      <c r="GAT381" s="208"/>
      <c r="GAU381" s="208"/>
      <c r="GAV381" s="208"/>
      <c r="GAW381" s="208"/>
      <c r="GAX381" s="208"/>
      <c r="GAY381" s="208"/>
      <c r="GAZ381" s="208"/>
      <c r="GBA381" s="208"/>
      <c r="GBB381" s="208"/>
      <c r="GBC381" s="208"/>
      <c r="GBD381" s="208"/>
      <c r="GBE381" s="208"/>
      <c r="GBF381" s="208"/>
      <c r="GBG381" s="208"/>
      <c r="GBH381" s="208"/>
      <c r="GBI381" s="208"/>
      <c r="GBJ381" s="208"/>
      <c r="GBK381" s="208"/>
      <c r="GBL381" s="208"/>
      <c r="GBM381" s="208"/>
      <c r="GBN381" s="208"/>
      <c r="GBO381" s="208"/>
      <c r="GBP381" s="208"/>
      <c r="GBQ381" s="208"/>
      <c r="GBR381" s="208"/>
      <c r="GBS381" s="208"/>
      <c r="GBT381" s="208"/>
      <c r="GBU381" s="208"/>
      <c r="GBV381" s="208"/>
      <c r="GBW381" s="208"/>
      <c r="GBX381" s="208"/>
      <c r="GBY381" s="208"/>
      <c r="GBZ381" s="208"/>
      <c r="GCA381" s="208"/>
      <c r="GCB381" s="208"/>
      <c r="GCC381" s="208"/>
      <c r="GCD381" s="208"/>
      <c r="GCE381" s="208"/>
      <c r="GCF381" s="208"/>
      <c r="GCG381" s="208"/>
      <c r="GCH381" s="208"/>
      <c r="GCI381" s="208"/>
      <c r="GCJ381" s="208"/>
      <c r="GCK381" s="208"/>
      <c r="GCL381" s="208"/>
      <c r="GCM381" s="208"/>
      <c r="GCN381" s="208"/>
      <c r="GCO381" s="208"/>
      <c r="GCP381" s="208"/>
      <c r="GCQ381" s="208"/>
      <c r="GCR381" s="208"/>
      <c r="GCS381" s="208"/>
      <c r="GCT381" s="208"/>
      <c r="GCU381" s="208"/>
      <c r="GCV381" s="208"/>
      <c r="GCW381" s="208"/>
      <c r="GCX381" s="208"/>
      <c r="GCY381" s="208"/>
      <c r="GCZ381" s="208"/>
      <c r="GDA381" s="208"/>
      <c r="GDB381" s="208"/>
      <c r="GDC381" s="208"/>
      <c r="GDD381" s="208"/>
      <c r="GDE381" s="208"/>
      <c r="GDF381" s="208"/>
      <c r="GDG381" s="208"/>
      <c r="GDH381" s="208"/>
      <c r="GDI381" s="208"/>
      <c r="GDJ381" s="208"/>
      <c r="GDK381" s="208"/>
      <c r="GDL381" s="208"/>
      <c r="GDM381" s="208"/>
      <c r="GDN381" s="208"/>
      <c r="GDO381" s="208"/>
      <c r="GDP381" s="208"/>
      <c r="GDQ381" s="208"/>
      <c r="GDR381" s="208"/>
      <c r="GDS381" s="208"/>
      <c r="GDT381" s="208"/>
      <c r="GDU381" s="208"/>
      <c r="GDV381" s="208"/>
      <c r="GDW381" s="208"/>
      <c r="GDX381" s="208"/>
      <c r="GDY381" s="208"/>
      <c r="GDZ381" s="208"/>
      <c r="GEA381" s="208"/>
      <c r="GEB381" s="208"/>
      <c r="GEC381" s="208"/>
      <c r="GED381" s="208"/>
      <c r="GEE381" s="208"/>
      <c r="GEF381" s="208"/>
      <c r="GEG381" s="208"/>
      <c r="GEH381" s="208"/>
      <c r="GEI381" s="208"/>
      <c r="GEJ381" s="208"/>
      <c r="GEK381" s="208"/>
      <c r="GEL381" s="208"/>
      <c r="GEM381" s="208"/>
      <c r="GEN381" s="208"/>
      <c r="GEO381" s="208"/>
      <c r="GEP381" s="208"/>
      <c r="GEQ381" s="208"/>
      <c r="GER381" s="208"/>
      <c r="GES381" s="208"/>
      <c r="GET381" s="208"/>
      <c r="GEU381" s="208"/>
      <c r="GEV381" s="208"/>
      <c r="GEW381" s="208"/>
      <c r="GEX381" s="208"/>
      <c r="GEY381" s="208"/>
      <c r="GEZ381" s="208"/>
      <c r="GFA381" s="208"/>
      <c r="GFB381" s="208"/>
      <c r="GFC381" s="208"/>
      <c r="GFD381" s="208"/>
      <c r="GFE381" s="208"/>
      <c r="GFF381" s="208"/>
      <c r="GFG381" s="208"/>
      <c r="GFH381" s="208"/>
      <c r="GFI381" s="208"/>
      <c r="GFJ381" s="208"/>
      <c r="GFK381" s="208"/>
      <c r="GFL381" s="208"/>
      <c r="GFM381" s="208"/>
      <c r="GFN381" s="208"/>
      <c r="GFO381" s="208"/>
      <c r="GFP381" s="208"/>
      <c r="GFQ381" s="208"/>
      <c r="GFR381" s="208"/>
      <c r="GFS381" s="208"/>
      <c r="GFT381" s="208"/>
      <c r="GFU381" s="208"/>
      <c r="GFV381" s="208"/>
      <c r="GFW381" s="208"/>
      <c r="GFX381" s="208"/>
      <c r="GFY381" s="208"/>
      <c r="GFZ381" s="208"/>
      <c r="GGA381" s="208"/>
      <c r="GGB381" s="208"/>
      <c r="GGC381" s="208"/>
      <c r="GGD381" s="208"/>
      <c r="GGE381" s="208"/>
      <c r="GGF381" s="208"/>
      <c r="GGG381" s="208"/>
      <c r="GGH381" s="208"/>
      <c r="GGI381" s="208"/>
      <c r="GGJ381" s="208"/>
      <c r="GGK381" s="208"/>
      <c r="GGL381" s="208"/>
      <c r="GGM381" s="208"/>
      <c r="GGN381" s="208"/>
      <c r="GGO381" s="208"/>
      <c r="GGP381" s="208"/>
      <c r="GGQ381" s="208"/>
      <c r="GGR381" s="208"/>
      <c r="GGS381" s="208"/>
      <c r="GGT381" s="208"/>
      <c r="GGU381" s="208"/>
      <c r="GGV381" s="208"/>
      <c r="GGW381" s="208"/>
      <c r="GGX381" s="208"/>
      <c r="GGY381" s="208"/>
      <c r="GGZ381" s="208"/>
      <c r="GHA381" s="208"/>
      <c r="GHB381" s="208"/>
      <c r="GHC381" s="208"/>
      <c r="GHD381" s="208"/>
      <c r="GHE381" s="208"/>
      <c r="GHF381" s="208"/>
      <c r="GHG381" s="208"/>
      <c r="GHH381" s="208"/>
      <c r="GHI381" s="208"/>
      <c r="GHJ381" s="208"/>
      <c r="GHK381" s="208"/>
      <c r="GHL381" s="208"/>
      <c r="GHM381" s="208"/>
      <c r="GHN381" s="208"/>
      <c r="GHO381" s="208"/>
      <c r="GHP381" s="208"/>
      <c r="GHQ381" s="208"/>
      <c r="GHR381" s="208"/>
      <c r="GHS381" s="208"/>
      <c r="GHT381" s="208"/>
      <c r="GHU381" s="208"/>
      <c r="GHV381" s="208"/>
      <c r="GHW381" s="208"/>
      <c r="GHX381" s="208"/>
      <c r="GHY381" s="208"/>
      <c r="GHZ381" s="208"/>
      <c r="GIA381" s="208"/>
      <c r="GIB381" s="208"/>
      <c r="GIC381" s="208"/>
      <c r="GID381" s="208"/>
      <c r="GIE381" s="208"/>
      <c r="GIF381" s="208"/>
      <c r="GIG381" s="208"/>
      <c r="GIH381" s="208"/>
      <c r="GII381" s="208"/>
      <c r="GIJ381" s="208"/>
      <c r="GIK381" s="208"/>
      <c r="GIL381" s="208"/>
      <c r="GIM381" s="208"/>
      <c r="GIN381" s="208"/>
      <c r="GIO381" s="208"/>
      <c r="GIP381" s="208"/>
      <c r="GIQ381" s="208"/>
      <c r="GIR381" s="208"/>
      <c r="GIS381" s="208"/>
      <c r="GIT381" s="208"/>
      <c r="GIU381" s="208"/>
      <c r="GIV381" s="208"/>
      <c r="GIW381" s="208"/>
      <c r="GIX381" s="208"/>
      <c r="GIY381" s="208"/>
      <c r="GIZ381" s="208"/>
      <c r="GJA381" s="208"/>
      <c r="GJB381" s="208"/>
      <c r="GJC381" s="208"/>
      <c r="GJD381" s="208"/>
      <c r="GJE381" s="208"/>
      <c r="GJF381" s="208"/>
      <c r="GJG381" s="208"/>
      <c r="GJH381" s="208"/>
      <c r="GJI381" s="208"/>
      <c r="GJJ381" s="208"/>
      <c r="GJK381" s="208"/>
      <c r="GJL381" s="208"/>
      <c r="GJM381" s="208"/>
      <c r="GJN381" s="208"/>
      <c r="GJO381" s="208"/>
      <c r="GJP381" s="208"/>
      <c r="GJQ381" s="208"/>
      <c r="GJR381" s="208"/>
      <c r="GJS381" s="208"/>
      <c r="GJT381" s="208"/>
      <c r="GJU381" s="208"/>
      <c r="GJV381" s="208"/>
      <c r="GJW381" s="208"/>
      <c r="GJX381" s="208"/>
      <c r="GJY381" s="208"/>
      <c r="GJZ381" s="208"/>
      <c r="GKA381" s="208"/>
      <c r="GKB381" s="208"/>
      <c r="GKC381" s="208"/>
      <c r="GKD381" s="208"/>
      <c r="GKE381" s="208"/>
      <c r="GKF381" s="208"/>
      <c r="GKG381" s="208"/>
      <c r="GKH381" s="208"/>
      <c r="GKI381" s="208"/>
      <c r="GKJ381" s="208"/>
      <c r="GKK381" s="208"/>
      <c r="GKL381" s="208"/>
      <c r="GKM381" s="208"/>
      <c r="GKN381" s="208"/>
      <c r="GKO381" s="208"/>
      <c r="GKP381" s="208"/>
      <c r="GKQ381" s="208"/>
      <c r="GKR381" s="208"/>
      <c r="GKS381" s="208"/>
      <c r="GKT381" s="208"/>
      <c r="GKU381" s="208"/>
      <c r="GKV381" s="208"/>
      <c r="GKW381" s="208"/>
      <c r="GKX381" s="208"/>
      <c r="GKY381" s="208"/>
      <c r="GKZ381" s="208"/>
      <c r="GLA381" s="208"/>
      <c r="GLB381" s="208"/>
      <c r="GLC381" s="208"/>
      <c r="GLD381" s="208"/>
      <c r="GLE381" s="208"/>
      <c r="GLF381" s="208"/>
      <c r="GLG381" s="208"/>
      <c r="GLH381" s="208"/>
      <c r="GLI381" s="208"/>
      <c r="GLJ381" s="208"/>
      <c r="GLK381" s="208"/>
      <c r="GLL381" s="208"/>
      <c r="GLM381" s="208"/>
      <c r="GLN381" s="208"/>
      <c r="GLO381" s="208"/>
      <c r="GLP381" s="208"/>
      <c r="GLQ381" s="208"/>
      <c r="GLR381" s="208"/>
      <c r="GLS381" s="208"/>
      <c r="GLT381" s="208"/>
      <c r="GLU381" s="208"/>
      <c r="GLV381" s="208"/>
      <c r="GLW381" s="208"/>
      <c r="GLX381" s="208"/>
      <c r="GLY381" s="208"/>
      <c r="GLZ381" s="208"/>
      <c r="GMA381" s="208"/>
      <c r="GMB381" s="208"/>
      <c r="GMC381" s="208"/>
      <c r="GMD381" s="208"/>
      <c r="GME381" s="208"/>
      <c r="GMF381" s="208"/>
      <c r="GMG381" s="208"/>
      <c r="GMH381" s="208"/>
      <c r="GMI381" s="208"/>
      <c r="GMJ381" s="208"/>
      <c r="GMK381" s="208"/>
      <c r="GML381" s="208"/>
      <c r="GMM381" s="208"/>
      <c r="GMN381" s="208"/>
      <c r="GMO381" s="208"/>
      <c r="GMP381" s="208"/>
      <c r="GMQ381" s="208"/>
      <c r="GMR381" s="208"/>
      <c r="GMS381" s="208"/>
      <c r="GMT381" s="208"/>
      <c r="GMU381" s="208"/>
      <c r="GMV381" s="208"/>
      <c r="GMW381" s="208"/>
      <c r="GMX381" s="208"/>
      <c r="GMY381" s="208"/>
      <c r="GMZ381" s="208"/>
      <c r="GNA381" s="208"/>
      <c r="GNB381" s="208"/>
      <c r="GNC381" s="208"/>
      <c r="GND381" s="208"/>
      <c r="GNE381" s="208"/>
      <c r="GNF381" s="208"/>
      <c r="GNG381" s="208"/>
      <c r="GNH381" s="208"/>
      <c r="GNI381" s="208"/>
      <c r="GNJ381" s="208"/>
      <c r="GNK381" s="208"/>
      <c r="GNL381" s="208"/>
      <c r="GNM381" s="208"/>
      <c r="GNN381" s="208"/>
      <c r="GNO381" s="208"/>
      <c r="GNP381" s="208"/>
      <c r="GNQ381" s="208"/>
      <c r="GNR381" s="208"/>
      <c r="GNS381" s="208"/>
      <c r="GNT381" s="208"/>
      <c r="GNU381" s="208"/>
      <c r="GNV381" s="208"/>
      <c r="GNW381" s="208"/>
      <c r="GNX381" s="208"/>
      <c r="GNY381" s="208"/>
      <c r="GNZ381" s="208"/>
      <c r="GOA381" s="208"/>
      <c r="GOB381" s="208"/>
      <c r="GOC381" s="208"/>
      <c r="GOD381" s="208"/>
      <c r="GOE381" s="208"/>
      <c r="GOF381" s="208"/>
      <c r="GOG381" s="208"/>
      <c r="GOH381" s="208"/>
      <c r="GOI381" s="208"/>
      <c r="GOJ381" s="208"/>
      <c r="GOK381" s="208"/>
      <c r="GOL381" s="208"/>
      <c r="GOM381" s="208"/>
      <c r="GON381" s="208"/>
      <c r="GOO381" s="208"/>
      <c r="GOP381" s="208"/>
      <c r="GOQ381" s="208"/>
      <c r="GOR381" s="208"/>
      <c r="GOS381" s="208"/>
      <c r="GOT381" s="208"/>
      <c r="GOU381" s="208"/>
      <c r="GOV381" s="208"/>
      <c r="GOW381" s="208"/>
      <c r="GOX381" s="208"/>
      <c r="GOY381" s="208"/>
      <c r="GOZ381" s="208"/>
      <c r="GPA381" s="208"/>
      <c r="GPB381" s="208"/>
      <c r="GPC381" s="208"/>
      <c r="GPD381" s="208"/>
      <c r="GPE381" s="208"/>
      <c r="GPF381" s="208"/>
      <c r="GPG381" s="208"/>
      <c r="GPH381" s="208"/>
      <c r="GPI381" s="208"/>
      <c r="GPJ381" s="208"/>
      <c r="GPK381" s="208"/>
      <c r="GPL381" s="208"/>
      <c r="GPM381" s="208"/>
      <c r="GPN381" s="208"/>
      <c r="GPO381" s="208"/>
      <c r="GPP381" s="208"/>
      <c r="GPQ381" s="208"/>
      <c r="GPR381" s="208"/>
      <c r="GPS381" s="208"/>
      <c r="GPT381" s="208"/>
      <c r="GPU381" s="208"/>
      <c r="GPV381" s="208"/>
      <c r="GPW381" s="208"/>
      <c r="GPX381" s="208"/>
      <c r="GPY381" s="208"/>
      <c r="GPZ381" s="208"/>
      <c r="GQA381" s="208"/>
      <c r="GQB381" s="208"/>
      <c r="GQC381" s="208"/>
      <c r="GQD381" s="208"/>
      <c r="GQE381" s="208"/>
      <c r="GQF381" s="208"/>
      <c r="GQG381" s="208"/>
      <c r="GQH381" s="208"/>
      <c r="GQI381" s="208"/>
      <c r="GQJ381" s="208"/>
      <c r="GQK381" s="208"/>
      <c r="GQL381" s="208"/>
      <c r="GQM381" s="208"/>
      <c r="GQN381" s="208"/>
      <c r="GQO381" s="208"/>
      <c r="GQP381" s="208"/>
      <c r="GQQ381" s="208"/>
      <c r="GQR381" s="208"/>
      <c r="GQS381" s="208"/>
      <c r="GQT381" s="208"/>
      <c r="GQU381" s="208"/>
      <c r="GQV381" s="208"/>
      <c r="GQW381" s="208"/>
      <c r="GQX381" s="208"/>
      <c r="GQY381" s="208"/>
      <c r="GQZ381" s="208"/>
      <c r="GRA381" s="208"/>
      <c r="GRB381" s="208"/>
      <c r="GRC381" s="208"/>
      <c r="GRD381" s="208"/>
      <c r="GRE381" s="208"/>
      <c r="GRF381" s="208"/>
      <c r="GRG381" s="208"/>
      <c r="GRH381" s="208"/>
      <c r="GRI381" s="208"/>
      <c r="GRJ381" s="208"/>
      <c r="GRK381" s="208"/>
      <c r="GRL381" s="208"/>
      <c r="GRM381" s="208"/>
      <c r="GRN381" s="208"/>
      <c r="GRO381" s="208"/>
      <c r="GRP381" s="208"/>
      <c r="GRQ381" s="208"/>
      <c r="GRR381" s="208"/>
      <c r="GRS381" s="208"/>
      <c r="GRT381" s="208"/>
      <c r="GRU381" s="208"/>
      <c r="GRV381" s="208"/>
      <c r="GRW381" s="208"/>
      <c r="GRX381" s="208"/>
      <c r="GRY381" s="208"/>
      <c r="GRZ381" s="208"/>
      <c r="GSA381" s="208"/>
      <c r="GSB381" s="208"/>
      <c r="GSC381" s="208"/>
      <c r="GSD381" s="208"/>
      <c r="GSE381" s="208"/>
      <c r="GSF381" s="208"/>
      <c r="GSG381" s="208"/>
      <c r="GSH381" s="208"/>
      <c r="GSI381" s="208"/>
      <c r="GSJ381" s="208"/>
      <c r="GSK381" s="208"/>
      <c r="GSL381" s="208"/>
      <c r="GSM381" s="208"/>
      <c r="GSN381" s="208"/>
      <c r="GSO381" s="208"/>
      <c r="GSP381" s="208"/>
      <c r="GSQ381" s="208"/>
      <c r="GSR381" s="208"/>
      <c r="GSS381" s="208"/>
      <c r="GST381" s="208"/>
      <c r="GSU381" s="208"/>
      <c r="GSV381" s="208"/>
      <c r="GSW381" s="208"/>
      <c r="GSX381" s="208"/>
      <c r="GSY381" s="208"/>
      <c r="GSZ381" s="208"/>
      <c r="GTA381" s="208"/>
      <c r="GTB381" s="208"/>
      <c r="GTC381" s="208"/>
      <c r="GTD381" s="208"/>
      <c r="GTE381" s="208"/>
      <c r="GTF381" s="208"/>
      <c r="GTG381" s="208"/>
      <c r="GTH381" s="208"/>
      <c r="GTI381" s="208"/>
      <c r="GTJ381" s="208"/>
      <c r="GTK381" s="208"/>
      <c r="GTL381" s="208"/>
      <c r="GTM381" s="208"/>
      <c r="GTN381" s="208"/>
      <c r="GTO381" s="208"/>
      <c r="GTP381" s="208"/>
      <c r="GTQ381" s="208"/>
      <c r="GTR381" s="208"/>
      <c r="GTS381" s="208"/>
      <c r="GTT381" s="208"/>
      <c r="GTU381" s="208"/>
      <c r="GTV381" s="208"/>
      <c r="GTW381" s="208"/>
      <c r="GTX381" s="208"/>
      <c r="GTY381" s="208"/>
      <c r="GTZ381" s="208"/>
      <c r="GUA381" s="208"/>
      <c r="GUB381" s="208"/>
      <c r="GUC381" s="208"/>
      <c r="GUD381" s="208"/>
      <c r="GUE381" s="208"/>
      <c r="GUF381" s="208"/>
      <c r="GUG381" s="208"/>
      <c r="GUH381" s="208"/>
      <c r="GUI381" s="208"/>
      <c r="GUJ381" s="208"/>
      <c r="GUK381" s="208"/>
      <c r="GUL381" s="208"/>
      <c r="GUM381" s="208"/>
      <c r="GUN381" s="208"/>
      <c r="GUO381" s="208"/>
      <c r="GUP381" s="208"/>
      <c r="GUQ381" s="208"/>
      <c r="GUR381" s="208"/>
      <c r="GUS381" s="208"/>
      <c r="GUT381" s="208"/>
      <c r="GUU381" s="208"/>
      <c r="GUV381" s="208"/>
      <c r="GUW381" s="208"/>
      <c r="GUX381" s="208"/>
      <c r="GUY381" s="208"/>
      <c r="GUZ381" s="208"/>
      <c r="GVA381" s="208"/>
      <c r="GVB381" s="208"/>
      <c r="GVC381" s="208"/>
      <c r="GVD381" s="208"/>
      <c r="GVE381" s="208"/>
      <c r="GVF381" s="208"/>
      <c r="GVG381" s="208"/>
      <c r="GVH381" s="208"/>
      <c r="GVI381" s="208"/>
      <c r="GVJ381" s="208"/>
      <c r="GVK381" s="208"/>
      <c r="GVL381" s="208"/>
      <c r="GVM381" s="208"/>
      <c r="GVN381" s="208"/>
      <c r="GVO381" s="208"/>
      <c r="GVP381" s="208"/>
      <c r="GVQ381" s="208"/>
      <c r="GVR381" s="208"/>
      <c r="GVS381" s="208"/>
      <c r="GVT381" s="208"/>
      <c r="GVU381" s="208"/>
      <c r="GVV381" s="208"/>
      <c r="GVW381" s="208"/>
      <c r="GVX381" s="208"/>
      <c r="GVY381" s="208"/>
      <c r="GVZ381" s="208"/>
      <c r="GWA381" s="208"/>
      <c r="GWB381" s="208"/>
      <c r="GWC381" s="208"/>
      <c r="GWD381" s="208"/>
      <c r="GWE381" s="208"/>
      <c r="GWF381" s="208"/>
      <c r="GWG381" s="208"/>
      <c r="GWH381" s="208"/>
      <c r="GWI381" s="208"/>
      <c r="GWJ381" s="208"/>
      <c r="GWK381" s="208"/>
      <c r="GWL381" s="208"/>
      <c r="GWM381" s="208"/>
      <c r="GWN381" s="208"/>
      <c r="GWO381" s="208"/>
      <c r="GWP381" s="208"/>
      <c r="GWQ381" s="208"/>
      <c r="GWR381" s="208"/>
      <c r="GWS381" s="208"/>
      <c r="GWT381" s="208"/>
      <c r="GWU381" s="208"/>
      <c r="GWV381" s="208"/>
      <c r="GWW381" s="208"/>
      <c r="GWX381" s="208"/>
      <c r="GWY381" s="208"/>
      <c r="GWZ381" s="208"/>
      <c r="GXA381" s="208"/>
      <c r="GXB381" s="208"/>
      <c r="GXC381" s="208"/>
      <c r="GXD381" s="208"/>
      <c r="GXE381" s="208"/>
      <c r="GXF381" s="208"/>
      <c r="GXG381" s="208"/>
      <c r="GXH381" s="208"/>
      <c r="GXI381" s="208"/>
      <c r="GXJ381" s="208"/>
      <c r="GXK381" s="208"/>
      <c r="GXL381" s="208"/>
      <c r="GXM381" s="208"/>
      <c r="GXN381" s="208"/>
      <c r="GXO381" s="208"/>
      <c r="GXP381" s="208"/>
      <c r="GXQ381" s="208"/>
      <c r="GXR381" s="208"/>
      <c r="GXS381" s="208"/>
      <c r="GXT381" s="208"/>
      <c r="GXU381" s="208"/>
      <c r="GXV381" s="208"/>
      <c r="GXW381" s="208"/>
      <c r="GXX381" s="208"/>
      <c r="GXY381" s="208"/>
      <c r="GXZ381" s="208"/>
      <c r="GYA381" s="208"/>
      <c r="GYB381" s="208"/>
      <c r="GYC381" s="208"/>
      <c r="GYD381" s="208"/>
      <c r="GYE381" s="208"/>
      <c r="GYF381" s="208"/>
      <c r="GYG381" s="208"/>
      <c r="GYH381" s="208"/>
      <c r="GYI381" s="208"/>
      <c r="GYJ381" s="208"/>
      <c r="GYK381" s="208"/>
      <c r="GYL381" s="208"/>
      <c r="GYM381" s="208"/>
      <c r="GYN381" s="208"/>
      <c r="GYO381" s="208"/>
      <c r="GYP381" s="208"/>
      <c r="GYQ381" s="208"/>
      <c r="GYR381" s="208"/>
      <c r="GYS381" s="208"/>
      <c r="GYT381" s="208"/>
      <c r="GYU381" s="208"/>
      <c r="GYV381" s="208"/>
      <c r="GYW381" s="208"/>
      <c r="GYX381" s="208"/>
      <c r="GYY381" s="208"/>
      <c r="GYZ381" s="208"/>
      <c r="GZA381" s="208"/>
      <c r="GZB381" s="208"/>
      <c r="GZC381" s="208"/>
      <c r="GZD381" s="208"/>
      <c r="GZE381" s="208"/>
      <c r="GZF381" s="208"/>
      <c r="GZG381" s="208"/>
      <c r="GZH381" s="208"/>
      <c r="GZI381" s="208"/>
      <c r="GZJ381" s="208"/>
      <c r="GZK381" s="208"/>
      <c r="GZL381" s="208"/>
      <c r="GZM381" s="208"/>
      <c r="GZN381" s="208"/>
      <c r="GZO381" s="208"/>
      <c r="GZP381" s="208"/>
      <c r="GZQ381" s="208"/>
      <c r="GZR381" s="208"/>
      <c r="GZS381" s="208"/>
      <c r="GZT381" s="208"/>
      <c r="GZU381" s="208"/>
      <c r="GZV381" s="208"/>
      <c r="GZW381" s="208"/>
      <c r="GZX381" s="208"/>
      <c r="GZY381" s="208"/>
      <c r="GZZ381" s="208"/>
      <c r="HAA381" s="208"/>
      <c r="HAB381" s="208"/>
      <c r="HAC381" s="208"/>
      <c r="HAD381" s="208"/>
      <c r="HAE381" s="208"/>
      <c r="HAF381" s="208"/>
      <c r="HAG381" s="208"/>
      <c r="HAH381" s="208"/>
      <c r="HAI381" s="208"/>
      <c r="HAJ381" s="208"/>
      <c r="HAK381" s="208"/>
      <c r="HAL381" s="208"/>
      <c r="HAM381" s="208"/>
      <c r="HAN381" s="208"/>
      <c r="HAO381" s="208"/>
      <c r="HAP381" s="208"/>
      <c r="HAQ381" s="208"/>
      <c r="HAR381" s="208"/>
      <c r="HAS381" s="208"/>
      <c r="HAT381" s="208"/>
      <c r="HAU381" s="208"/>
      <c r="HAV381" s="208"/>
      <c r="HAW381" s="208"/>
      <c r="HAX381" s="208"/>
      <c r="HAY381" s="208"/>
      <c r="HAZ381" s="208"/>
      <c r="HBA381" s="208"/>
      <c r="HBB381" s="208"/>
      <c r="HBC381" s="208"/>
      <c r="HBD381" s="208"/>
      <c r="HBE381" s="208"/>
      <c r="HBF381" s="208"/>
      <c r="HBG381" s="208"/>
      <c r="HBH381" s="208"/>
      <c r="HBI381" s="208"/>
      <c r="HBJ381" s="208"/>
      <c r="HBK381" s="208"/>
      <c r="HBL381" s="208"/>
      <c r="HBM381" s="208"/>
      <c r="HBN381" s="208"/>
      <c r="HBO381" s="208"/>
      <c r="HBP381" s="208"/>
      <c r="HBQ381" s="208"/>
      <c r="HBR381" s="208"/>
      <c r="HBS381" s="208"/>
      <c r="HBT381" s="208"/>
      <c r="HBU381" s="208"/>
      <c r="HBV381" s="208"/>
      <c r="HBW381" s="208"/>
      <c r="HBX381" s="208"/>
      <c r="HBY381" s="208"/>
      <c r="HBZ381" s="208"/>
      <c r="HCA381" s="208"/>
      <c r="HCB381" s="208"/>
      <c r="HCC381" s="208"/>
      <c r="HCD381" s="208"/>
      <c r="HCE381" s="208"/>
      <c r="HCF381" s="208"/>
      <c r="HCG381" s="208"/>
      <c r="HCH381" s="208"/>
      <c r="HCI381" s="208"/>
      <c r="HCJ381" s="208"/>
      <c r="HCK381" s="208"/>
      <c r="HCL381" s="208"/>
      <c r="HCM381" s="208"/>
      <c r="HCN381" s="208"/>
      <c r="HCO381" s="208"/>
      <c r="HCP381" s="208"/>
      <c r="HCQ381" s="208"/>
      <c r="HCR381" s="208"/>
      <c r="HCS381" s="208"/>
      <c r="HCT381" s="208"/>
      <c r="HCU381" s="208"/>
      <c r="HCV381" s="208"/>
      <c r="HCW381" s="208"/>
      <c r="HCX381" s="208"/>
      <c r="HCY381" s="208"/>
      <c r="HCZ381" s="208"/>
      <c r="HDA381" s="208"/>
      <c r="HDB381" s="208"/>
      <c r="HDC381" s="208"/>
      <c r="HDD381" s="208"/>
      <c r="HDE381" s="208"/>
      <c r="HDF381" s="208"/>
      <c r="HDG381" s="208"/>
      <c r="HDH381" s="208"/>
      <c r="HDI381" s="208"/>
      <c r="HDJ381" s="208"/>
      <c r="HDK381" s="208"/>
      <c r="HDL381" s="208"/>
      <c r="HDM381" s="208"/>
      <c r="HDN381" s="208"/>
      <c r="HDO381" s="208"/>
      <c r="HDP381" s="208"/>
      <c r="HDQ381" s="208"/>
      <c r="HDR381" s="208"/>
      <c r="HDS381" s="208"/>
      <c r="HDT381" s="208"/>
      <c r="HDU381" s="208"/>
      <c r="HDV381" s="208"/>
      <c r="HDW381" s="208"/>
      <c r="HDX381" s="208"/>
      <c r="HDY381" s="208"/>
      <c r="HDZ381" s="208"/>
      <c r="HEA381" s="208"/>
      <c r="HEB381" s="208"/>
      <c r="HEC381" s="208"/>
      <c r="HED381" s="208"/>
      <c r="HEE381" s="208"/>
      <c r="HEF381" s="208"/>
      <c r="HEG381" s="208"/>
      <c r="HEH381" s="208"/>
      <c r="HEI381" s="208"/>
      <c r="HEJ381" s="208"/>
      <c r="HEK381" s="208"/>
      <c r="HEL381" s="208"/>
      <c r="HEM381" s="208"/>
      <c r="HEN381" s="208"/>
      <c r="HEO381" s="208"/>
      <c r="HEP381" s="208"/>
      <c r="HEQ381" s="208"/>
      <c r="HER381" s="208"/>
      <c r="HES381" s="208"/>
      <c r="HET381" s="208"/>
      <c r="HEU381" s="208"/>
      <c r="HEV381" s="208"/>
      <c r="HEW381" s="208"/>
      <c r="HEX381" s="208"/>
      <c r="HEY381" s="208"/>
      <c r="HEZ381" s="208"/>
      <c r="HFA381" s="208"/>
      <c r="HFB381" s="208"/>
      <c r="HFC381" s="208"/>
      <c r="HFD381" s="208"/>
      <c r="HFE381" s="208"/>
      <c r="HFF381" s="208"/>
      <c r="HFG381" s="208"/>
      <c r="HFH381" s="208"/>
      <c r="HFI381" s="208"/>
      <c r="HFJ381" s="208"/>
      <c r="HFK381" s="208"/>
      <c r="HFL381" s="208"/>
      <c r="HFM381" s="208"/>
      <c r="HFN381" s="208"/>
      <c r="HFO381" s="208"/>
      <c r="HFP381" s="208"/>
      <c r="HFQ381" s="208"/>
      <c r="HFR381" s="208"/>
      <c r="HFS381" s="208"/>
      <c r="HFT381" s="208"/>
      <c r="HFU381" s="208"/>
      <c r="HFV381" s="208"/>
      <c r="HFW381" s="208"/>
      <c r="HFX381" s="208"/>
      <c r="HFY381" s="208"/>
      <c r="HFZ381" s="208"/>
      <c r="HGA381" s="208"/>
      <c r="HGB381" s="208"/>
      <c r="HGC381" s="208"/>
      <c r="HGD381" s="208"/>
      <c r="HGE381" s="208"/>
      <c r="HGF381" s="208"/>
      <c r="HGG381" s="208"/>
      <c r="HGH381" s="208"/>
      <c r="HGI381" s="208"/>
      <c r="HGJ381" s="208"/>
      <c r="HGK381" s="208"/>
      <c r="HGL381" s="208"/>
      <c r="HGM381" s="208"/>
      <c r="HGN381" s="208"/>
      <c r="HGO381" s="208"/>
      <c r="HGP381" s="208"/>
      <c r="HGQ381" s="208"/>
      <c r="HGR381" s="208"/>
      <c r="HGS381" s="208"/>
      <c r="HGT381" s="208"/>
      <c r="HGU381" s="208"/>
      <c r="HGV381" s="208"/>
      <c r="HGW381" s="208"/>
      <c r="HGX381" s="208"/>
      <c r="HGY381" s="208"/>
      <c r="HGZ381" s="208"/>
      <c r="HHA381" s="208"/>
      <c r="HHB381" s="208"/>
      <c r="HHC381" s="208"/>
      <c r="HHD381" s="208"/>
      <c r="HHE381" s="208"/>
      <c r="HHF381" s="208"/>
      <c r="HHG381" s="208"/>
      <c r="HHH381" s="208"/>
      <c r="HHI381" s="208"/>
      <c r="HHJ381" s="208"/>
      <c r="HHK381" s="208"/>
      <c r="HHL381" s="208"/>
      <c r="HHM381" s="208"/>
      <c r="HHN381" s="208"/>
      <c r="HHO381" s="208"/>
      <c r="HHP381" s="208"/>
      <c r="HHQ381" s="208"/>
      <c r="HHR381" s="208"/>
      <c r="HHS381" s="208"/>
      <c r="HHT381" s="208"/>
      <c r="HHU381" s="208"/>
      <c r="HHV381" s="208"/>
      <c r="HHW381" s="208"/>
      <c r="HHX381" s="208"/>
      <c r="HHY381" s="208"/>
      <c r="HHZ381" s="208"/>
      <c r="HIA381" s="208"/>
      <c r="HIB381" s="208"/>
      <c r="HIC381" s="208"/>
      <c r="HID381" s="208"/>
      <c r="HIE381" s="208"/>
      <c r="HIF381" s="208"/>
      <c r="HIG381" s="208"/>
      <c r="HIH381" s="208"/>
      <c r="HII381" s="208"/>
      <c r="HIJ381" s="208"/>
      <c r="HIK381" s="208"/>
      <c r="HIL381" s="208"/>
      <c r="HIM381" s="208"/>
      <c r="HIN381" s="208"/>
      <c r="HIO381" s="208"/>
      <c r="HIP381" s="208"/>
      <c r="HIQ381" s="208"/>
      <c r="HIR381" s="208"/>
      <c r="HIS381" s="208"/>
      <c r="HIT381" s="208"/>
      <c r="HIU381" s="208"/>
      <c r="HIV381" s="208"/>
      <c r="HIW381" s="208"/>
      <c r="HIX381" s="208"/>
      <c r="HIY381" s="208"/>
      <c r="HIZ381" s="208"/>
      <c r="HJA381" s="208"/>
      <c r="HJB381" s="208"/>
      <c r="HJC381" s="208"/>
      <c r="HJD381" s="208"/>
      <c r="HJE381" s="208"/>
      <c r="HJF381" s="208"/>
      <c r="HJG381" s="208"/>
      <c r="HJH381" s="208"/>
      <c r="HJI381" s="208"/>
      <c r="HJJ381" s="208"/>
      <c r="HJK381" s="208"/>
      <c r="HJL381" s="208"/>
      <c r="HJM381" s="208"/>
      <c r="HJN381" s="208"/>
      <c r="HJO381" s="208"/>
      <c r="HJP381" s="208"/>
      <c r="HJQ381" s="208"/>
      <c r="HJR381" s="208"/>
      <c r="HJS381" s="208"/>
      <c r="HJT381" s="208"/>
      <c r="HJU381" s="208"/>
      <c r="HJV381" s="208"/>
      <c r="HJW381" s="208"/>
      <c r="HJX381" s="208"/>
      <c r="HJY381" s="208"/>
      <c r="HJZ381" s="208"/>
      <c r="HKA381" s="208"/>
      <c r="HKB381" s="208"/>
      <c r="HKC381" s="208"/>
      <c r="HKD381" s="208"/>
      <c r="HKE381" s="208"/>
      <c r="HKF381" s="208"/>
      <c r="HKG381" s="208"/>
      <c r="HKH381" s="208"/>
      <c r="HKI381" s="208"/>
      <c r="HKJ381" s="208"/>
      <c r="HKK381" s="208"/>
      <c r="HKL381" s="208"/>
      <c r="HKM381" s="208"/>
      <c r="HKN381" s="208"/>
      <c r="HKO381" s="208"/>
      <c r="HKP381" s="208"/>
      <c r="HKQ381" s="208"/>
      <c r="HKR381" s="208"/>
      <c r="HKS381" s="208"/>
      <c r="HKT381" s="208"/>
      <c r="HKU381" s="208"/>
      <c r="HKV381" s="208"/>
      <c r="HKW381" s="208"/>
      <c r="HKX381" s="208"/>
      <c r="HKY381" s="208"/>
      <c r="HKZ381" s="208"/>
      <c r="HLA381" s="208"/>
      <c r="HLB381" s="208"/>
      <c r="HLC381" s="208"/>
      <c r="HLD381" s="208"/>
      <c r="HLE381" s="208"/>
      <c r="HLF381" s="208"/>
      <c r="HLG381" s="208"/>
      <c r="HLH381" s="208"/>
      <c r="HLI381" s="208"/>
      <c r="HLJ381" s="208"/>
      <c r="HLK381" s="208"/>
      <c r="HLL381" s="208"/>
      <c r="HLM381" s="208"/>
      <c r="HLN381" s="208"/>
      <c r="HLO381" s="208"/>
      <c r="HLP381" s="208"/>
      <c r="HLQ381" s="208"/>
      <c r="HLR381" s="208"/>
      <c r="HLS381" s="208"/>
      <c r="HLT381" s="208"/>
      <c r="HLU381" s="208"/>
      <c r="HLV381" s="208"/>
      <c r="HLW381" s="208"/>
      <c r="HLX381" s="208"/>
      <c r="HLY381" s="208"/>
      <c r="HLZ381" s="208"/>
      <c r="HMA381" s="208"/>
      <c r="HMB381" s="208"/>
      <c r="HMC381" s="208"/>
      <c r="HMD381" s="208"/>
      <c r="HME381" s="208"/>
      <c r="HMF381" s="208"/>
      <c r="HMG381" s="208"/>
      <c r="HMH381" s="208"/>
      <c r="HMI381" s="208"/>
      <c r="HMJ381" s="208"/>
      <c r="HMK381" s="208"/>
      <c r="HML381" s="208"/>
      <c r="HMM381" s="208"/>
      <c r="HMN381" s="208"/>
      <c r="HMO381" s="208"/>
      <c r="HMP381" s="208"/>
      <c r="HMQ381" s="208"/>
      <c r="HMR381" s="208"/>
      <c r="HMS381" s="208"/>
      <c r="HMT381" s="208"/>
      <c r="HMU381" s="208"/>
      <c r="HMV381" s="208"/>
      <c r="HMW381" s="208"/>
      <c r="HMX381" s="208"/>
      <c r="HMY381" s="208"/>
      <c r="HMZ381" s="208"/>
      <c r="HNA381" s="208"/>
      <c r="HNB381" s="208"/>
      <c r="HNC381" s="208"/>
      <c r="HND381" s="208"/>
      <c r="HNE381" s="208"/>
      <c r="HNF381" s="208"/>
      <c r="HNG381" s="208"/>
      <c r="HNH381" s="208"/>
      <c r="HNI381" s="208"/>
      <c r="HNJ381" s="208"/>
      <c r="HNK381" s="208"/>
      <c r="HNL381" s="208"/>
      <c r="HNM381" s="208"/>
      <c r="HNN381" s="208"/>
      <c r="HNO381" s="208"/>
      <c r="HNP381" s="208"/>
      <c r="HNQ381" s="208"/>
      <c r="HNR381" s="208"/>
      <c r="HNS381" s="208"/>
      <c r="HNT381" s="208"/>
      <c r="HNU381" s="208"/>
      <c r="HNV381" s="208"/>
      <c r="HNW381" s="208"/>
      <c r="HNX381" s="208"/>
      <c r="HNY381" s="208"/>
      <c r="HNZ381" s="208"/>
      <c r="HOA381" s="208"/>
      <c r="HOB381" s="208"/>
      <c r="HOC381" s="208"/>
      <c r="HOD381" s="208"/>
      <c r="HOE381" s="208"/>
      <c r="HOF381" s="208"/>
      <c r="HOG381" s="208"/>
      <c r="HOH381" s="208"/>
      <c r="HOI381" s="208"/>
      <c r="HOJ381" s="208"/>
      <c r="HOK381" s="208"/>
      <c r="HOL381" s="208"/>
      <c r="HOM381" s="208"/>
      <c r="HON381" s="208"/>
      <c r="HOO381" s="208"/>
      <c r="HOP381" s="208"/>
      <c r="HOQ381" s="208"/>
      <c r="HOR381" s="208"/>
      <c r="HOS381" s="208"/>
      <c r="HOT381" s="208"/>
      <c r="HOU381" s="208"/>
      <c r="HOV381" s="208"/>
      <c r="HOW381" s="208"/>
      <c r="HOX381" s="208"/>
      <c r="HOY381" s="208"/>
      <c r="HOZ381" s="208"/>
      <c r="HPA381" s="208"/>
      <c r="HPB381" s="208"/>
      <c r="HPC381" s="208"/>
      <c r="HPD381" s="208"/>
      <c r="HPE381" s="208"/>
      <c r="HPF381" s="208"/>
      <c r="HPG381" s="208"/>
      <c r="HPH381" s="208"/>
      <c r="HPI381" s="208"/>
      <c r="HPJ381" s="208"/>
      <c r="HPK381" s="208"/>
      <c r="HPL381" s="208"/>
      <c r="HPM381" s="208"/>
      <c r="HPN381" s="208"/>
      <c r="HPO381" s="208"/>
      <c r="HPP381" s="208"/>
      <c r="HPQ381" s="208"/>
      <c r="HPR381" s="208"/>
      <c r="HPS381" s="208"/>
      <c r="HPT381" s="208"/>
      <c r="HPU381" s="208"/>
      <c r="HPV381" s="208"/>
      <c r="HPW381" s="208"/>
      <c r="HPX381" s="208"/>
      <c r="HPY381" s="208"/>
      <c r="HPZ381" s="208"/>
      <c r="HQA381" s="208"/>
      <c r="HQB381" s="208"/>
      <c r="HQC381" s="208"/>
      <c r="HQD381" s="208"/>
      <c r="HQE381" s="208"/>
      <c r="HQF381" s="208"/>
      <c r="HQG381" s="208"/>
      <c r="HQH381" s="208"/>
      <c r="HQI381" s="208"/>
      <c r="HQJ381" s="208"/>
      <c r="HQK381" s="208"/>
      <c r="HQL381" s="208"/>
      <c r="HQM381" s="208"/>
      <c r="HQN381" s="208"/>
      <c r="HQO381" s="208"/>
      <c r="HQP381" s="208"/>
      <c r="HQQ381" s="208"/>
      <c r="HQR381" s="208"/>
      <c r="HQS381" s="208"/>
      <c r="HQT381" s="208"/>
      <c r="HQU381" s="208"/>
      <c r="HQV381" s="208"/>
      <c r="HQW381" s="208"/>
      <c r="HQX381" s="208"/>
      <c r="HQY381" s="208"/>
      <c r="HQZ381" s="208"/>
      <c r="HRA381" s="208"/>
      <c r="HRB381" s="208"/>
      <c r="HRC381" s="208"/>
      <c r="HRD381" s="208"/>
      <c r="HRE381" s="208"/>
      <c r="HRF381" s="208"/>
      <c r="HRG381" s="208"/>
      <c r="HRH381" s="208"/>
      <c r="HRI381" s="208"/>
      <c r="HRJ381" s="208"/>
      <c r="HRK381" s="208"/>
      <c r="HRL381" s="208"/>
      <c r="HRM381" s="208"/>
      <c r="HRN381" s="208"/>
      <c r="HRO381" s="208"/>
      <c r="HRP381" s="208"/>
      <c r="HRQ381" s="208"/>
      <c r="HRR381" s="208"/>
      <c r="HRS381" s="208"/>
      <c r="HRT381" s="208"/>
      <c r="HRU381" s="208"/>
      <c r="HRV381" s="208"/>
      <c r="HRW381" s="208"/>
      <c r="HRX381" s="208"/>
      <c r="HRY381" s="208"/>
      <c r="HRZ381" s="208"/>
      <c r="HSA381" s="208"/>
      <c r="HSB381" s="208"/>
      <c r="HSC381" s="208"/>
      <c r="HSD381" s="208"/>
      <c r="HSE381" s="208"/>
      <c r="HSF381" s="208"/>
      <c r="HSG381" s="208"/>
      <c r="HSH381" s="208"/>
      <c r="HSI381" s="208"/>
      <c r="HSJ381" s="208"/>
      <c r="HSK381" s="208"/>
      <c r="HSL381" s="208"/>
      <c r="HSM381" s="208"/>
      <c r="HSN381" s="208"/>
      <c r="HSO381" s="208"/>
      <c r="HSP381" s="208"/>
      <c r="HSQ381" s="208"/>
      <c r="HSR381" s="208"/>
      <c r="HSS381" s="208"/>
      <c r="HST381" s="208"/>
      <c r="HSU381" s="208"/>
      <c r="HSV381" s="208"/>
      <c r="HSW381" s="208"/>
      <c r="HSX381" s="208"/>
      <c r="HSY381" s="208"/>
      <c r="HSZ381" s="208"/>
      <c r="HTA381" s="208"/>
      <c r="HTB381" s="208"/>
      <c r="HTC381" s="208"/>
      <c r="HTD381" s="208"/>
      <c r="HTE381" s="208"/>
      <c r="HTF381" s="208"/>
      <c r="HTG381" s="208"/>
      <c r="HTH381" s="208"/>
      <c r="HTI381" s="208"/>
      <c r="HTJ381" s="208"/>
      <c r="HTK381" s="208"/>
      <c r="HTL381" s="208"/>
      <c r="HTM381" s="208"/>
      <c r="HTN381" s="208"/>
      <c r="HTO381" s="208"/>
      <c r="HTP381" s="208"/>
      <c r="HTQ381" s="208"/>
      <c r="HTR381" s="208"/>
      <c r="HTS381" s="208"/>
      <c r="HTT381" s="208"/>
      <c r="HTU381" s="208"/>
      <c r="HTV381" s="208"/>
      <c r="HTW381" s="208"/>
      <c r="HTX381" s="208"/>
      <c r="HTY381" s="208"/>
      <c r="HTZ381" s="208"/>
      <c r="HUA381" s="208"/>
      <c r="HUB381" s="208"/>
      <c r="HUC381" s="208"/>
      <c r="HUD381" s="208"/>
      <c r="HUE381" s="208"/>
      <c r="HUF381" s="208"/>
      <c r="HUG381" s="208"/>
      <c r="HUH381" s="208"/>
      <c r="HUI381" s="208"/>
      <c r="HUJ381" s="208"/>
      <c r="HUK381" s="208"/>
      <c r="HUL381" s="208"/>
      <c r="HUM381" s="208"/>
      <c r="HUN381" s="208"/>
      <c r="HUO381" s="208"/>
      <c r="HUP381" s="208"/>
      <c r="HUQ381" s="208"/>
      <c r="HUR381" s="208"/>
      <c r="HUS381" s="208"/>
      <c r="HUT381" s="208"/>
      <c r="HUU381" s="208"/>
      <c r="HUV381" s="208"/>
      <c r="HUW381" s="208"/>
      <c r="HUX381" s="208"/>
      <c r="HUY381" s="208"/>
      <c r="HUZ381" s="208"/>
      <c r="HVA381" s="208"/>
      <c r="HVB381" s="208"/>
      <c r="HVC381" s="208"/>
      <c r="HVD381" s="208"/>
      <c r="HVE381" s="208"/>
      <c r="HVF381" s="208"/>
      <c r="HVG381" s="208"/>
      <c r="HVH381" s="208"/>
      <c r="HVI381" s="208"/>
      <c r="HVJ381" s="208"/>
      <c r="HVK381" s="208"/>
      <c r="HVL381" s="208"/>
      <c r="HVM381" s="208"/>
      <c r="HVN381" s="208"/>
      <c r="HVO381" s="208"/>
      <c r="HVP381" s="208"/>
      <c r="HVQ381" s="208"/>
      <c r="HVR381" s="208"/>
      <c r="HVS381" s="208"/>
      <c r="HVT381" s="208"/>
      <c r="HVU381" s="208"/>
      <c r="HVV381" s="208"/>
      <c r="HVW381" s="208"/>
      <c r="HVX381" s="208"/>
      <c r="HVY381" s="208"/>
      <c r="HVZ381" s="208"/>
      <c r="HWA381" s="208"/>
      <c r="HWB381" s="208"/>
      <c r="HWC381" s="208"/>
      <c r="HWD381" s="208"/>
      <c r="HWE381" s="208"/>
      <c r="HWF381" s="208"/>
      <c r="HWG381" s="208"/>
      <c r="HWH381" s="208"/>
      <c r="HWI381" s="208"/>
      <c r="HWJ381" s="208"/>
      <c r="HWK381" s="208"/>
      <c r="HWL381" s="208"/>
      <c r="HWM381" s="208"/>
      <c r="HWN381" s="208"/>
      <c r="HWO381" s="208"/>
      <c r="HWP381" s="208"/>
      <c r="HWQ381" s="208"/>
      <c r="HWR381" s="208"/>
      <c r="HWS381" s="208"/>
      <c r="HWT381" s="208"/>
      <c r="HWU381" s="208"/>
      <c r="HWV381" s="208"/>
      <c r="HWW381" s="208"/>
      <c r="HWX381" s="208"/>
      <c r="HWY381" s="208"/>
      <c r="HWZ381" s="208"/>
      <c r="HXA381" s="208"/>
      <c r="HXB381" s="208"/>
      <c r="HXC381" s="208"/>
      <c r="HXD381" s="208"/>
      <c r="HXE381" s="208"/>
      <c r="HXF381" s="208"/>
      <c r="HXG381" s="208"/>
      <c r="HXH381" s="208"/>
      <c r="HXI381" s="208"/>
      <c r="HXJ381" s="208"/>
      <c r="HXK381" s="208"/>
      <c r="HXL381" s="208"/>
      <c r="HXM381" s="208"/>
      <c r="HXN381" s="208"/>
      <c r="HXO381" s="208"/>
      <c r="HXP381" s="208"/>
      <c r="HXQ381" s="208"/>
      <c r="HXR381" s="208"/>
      <c r="HXS381" s="208"/>
      <c r="HXT381" s="208"/>
      <c r="HXU381" s="208"/>
      <c r="HXV381" s="208"/>
      <c r="HXW381" s="208"/>
      <c r="HXX381" s="208"/>
      <c r="HXY381" s="208"/>
      <c r="HXZ381" s="208"/>
      <c r="HYA381" s="208"/>
      <c r="HYB381" s="208"/>
      <c r="HYC381" s="208"/>
      <c r="HYD381" s="208"/>
      <c r="HYE381" s="208"/>
      <c r="HYF381" s="208"/>
      <c r="HYG381" s="208"/>
      <c r="HYH381" s="208"/>
      <c r="HYI381" s="208"/>
      <c r="HYJ381" s="208"/>
      <c r="HYK381" s="208"/>
      <c r="HYL381" s="208"/>
      <c r="HYM381" s="208"/>
      <c r="HYN381" s="208"/>
      <c r="HYO381" s="208"/>
      <c r="HYP381" s="208"/>
      <c r="HYQ381" s="208"/>
      <c r="HYR381" s="208"/>
      <c r="HYS381" s="208"/>
      <c r="HYT381" s="208"/>
      <c r="HYU381" s="208"/>
      <c r="HYV381" s="208"/>
      <c r="HYW381" s="208"/>
      <c r="HYX381" s="208"/>
      <c r="HYY381" s="208"/>
      <c r="HYZ381" s="208"/>
      <c r="HZA381" s="208"/>
      <c r="HZB381" s="208"/>
      <c r="HZC381" s="208"/>
      <c r="HZD381" s="208"/>
      <c r="HZE381" s="208"/>
      <c r="HZF381" s="208"/>
      <c r="HZG381" s="208"/>
      <c r="HZH381" s="208"/>
      <c r="HZI381" s="208"/>
      <c r="HZJ381" s="208"/>
      <c r="HZK381" s="208"/>
      <c r="HZL381" s="208"/>
      <c r="HZM381" s="208"/>
      <c r="HZN381" s="208"/>
      <c r="HZO381" s="208"/>
      <c r="HZP381" s="208"/>
      <c r="HZQ381" s="208"/>
      <c r="HZR381" s="208"/>
      <c r="HZS381" s="208"/>
      <c r="HZT381" s="208"/>
      <c r="HZU381" s="208"/>
      <c r="HZV381" s="208"/>
      <c r="HZW381" s="208"/>
      <c r="HZX381" s="208"/>
      <c r="HZY381" s="208"/>
      <c r="HZZ381" s="208"/>
      <c r="IAA381" s="208"/>
      <c r="IAB381" s="208"/>
      <c r="IAC381" s="208"/>
      <c r="IAD381" s="208"/>
      <c r="IAE381" s="208"/>
      <c r="IAF381" s="208"/>
      <c r="IAG381" s="208"/>
      <c r="IAH381" s="208"/>
      <c r="IAI381" s="208"/>
      <c r="IAJ381" s="208"/>
      <c r="IAK381" s="208"/>
      <c r="IAL381" s="208"/>
      <c r="IAM381" s="208"/>
      <c r="IAN381" s="208"/>
      <c r="IAO381" s="208"/>
      <c r="IAP381" s="208"/>
      <c r="IAQ381" s="208"/>
      <c r="IAR381" s="208"/>
      <c r="IAS381" s="208"/>
      <c r="IAT381" s="208"/>
      <c r="IAU381" s="208"/>
      <c r="IAV381" s="208"/>
      <c r="IAW381" s="208"/>
      <c r="IAX381" s="208"/>
      <c r="IAY381" s="208"/>
      <c r="IAZ381" s="208"/>
      <c r="IBA381" s="208"/>
      <c r="IBB381" s="208"/>
      <c r="IBC381" s="208"/>
      <c r="IBD381" s="208"/>
      <c r="IBE381" s="208"/>
      <c r="IBF381" s="208"/>
      <c r="IBG381" s="208"/>
      <c r="IBH381" s="208"/>
      <c r="IBI381" s="208"/>
      <c r="IBJ381" s="208"/>
      <c r="IBK381" s="208"/>
      <c r="IBL381" s="208"/>
      <c r="IBM381" s="208"/>
      <c r="IBN381" s="208"/>
      <c r="IBO381" s="208"/>
      <c r="IBP381" s="208"/>
      <c r="IBQ381" s="208"/>
      <c r="IBR381" s="208"/>
      <c r="IBS381" s="208"/>
      <c r="IBT381" s="208"/>
      <c r="IBU381" s="208"/>
      <c r="IBV381" s="208"/>
      <c r="IBW381" s="208"/>
      <c r="IBX381" s="208"/>
      <c r="IBY381" s="208"/>
      <c r="IBZ381" s="208"/>
      <c r="ICA381" s="208"/>
      <c r="ICB381" s="208"/>
      <c r="ICC381" s="208"/>
      <c r="ICD381" s="208"/>
      <c r="ICE381" s="208"/>
      <c r="ICF381" s="208"/>
      <c r="ICG381" s="208"/>
      <c r="ICH381" s="208"/>
      <c r="ICI381" s="208"/>
      <c r="ICJ381" s="208"/>
      <c r="ICK381" s="208"/>
      <c r="ICL381" s="208"/>
      <c r="ICM381" s="208"/>
      <c r="ICN381" s="208"/>
      <c r="ICO381" s="208"/>
      <c r="ICP381" s="208"/>
      <c r="ICQ381" s="208"/>
      <c r="ICR381" s="208"/>
      <c r="ICS381" s="208"/>
      <c r="ICT381" s="208"/>
      <c r="ICU381" s="208"/>
      <c r="ICV381" s="208"/>
      <c r="ICW381" s="208"/>
      <c r="ICX381" s="208"/>
      <c r="ICY381" s="208"/>
      <c r="ICZ381" s="208"/>
      <c r="IDA381" s="208"/>
      <c r="IDB381" s="208"/>
      <c r="IDC381" s="208"/>
      <c r="IDD381" s="208"/>
      <c r="IDE381" s="208"/>
      <c r="IDF381" s="208"/>
      <c r="IDG381" s="208"/>
      <c r="IDH381" s="208"/>
      <c r="IDI381" s="208"/>
      <c r="IDJ381" s="208"/>
      <c r="IDK381" s="208"/>
      <c r="IDL381" s="208"/>
      <c r="IDM381" s="208"/>
      <c r="IDN381" s="208"/>
      <c r="IDO381" s="208"/>
      <c r="IDP381" s="208"/>
      <c r="IDQ381" s="208"/>
      <c r="IDR381" s="208"/>
      <c r="IDS381" s="208"/>
      <c r="IDT381" s="208"/>
      <c r="IDU381" s="208"/>
      <c r="IDV381" s="208"/>
      <c r="IDW381" s="208"/>
      <c r="IDX381" s="208"/>
      <c r="IDY381" s="208"/>
      <c r="IDZ381" s="208"/>
      <c r="IEA381" s="208"/>
      <c r="IEB381" s="208"/>
      <c r="IEC381" s="208"/>
      <c r="IED381" s="208"/>
      <c r="IEE381" s="208"/>
      <c r="IEF381" s="208"/>
      <c r="IEG381" s="208"/>
      <c r="IEH381" s="208"/>
      <c r="IEI381" s="208"/>
      <c r="IEJ381" s="208"/>
      <c r="IEK381" s="208"/>
      <c r="IEL381" s="208"/>
      <c r="IEM381" s="208"/>
      <c r="IEN381" s="208"/>
      <c r="IEO381" s="208"/>
      <c r="IEP381" s="208"/>
      <c r="IEQ381" s="208"/>
      <c r="IER381" s="208"/>
      <c r="IES381" s="208"/>
      <c r="IET381" s="208"/>
      <c r="IEU381" s="208"/>
      <c r="IEV381" s="208"/>
      <c r="IEW381" s="208"/>
      <c r="IEX381" s="208"/>
      <c r="IEY381" s="208"/>
      <c r="IEZ381" s="208"/>
      <c r="IFA381" s="208"/>
      <c r="IFB381" s="208"/>
      <c r="IFC381" s="208"/>
      <c r="IFD381" s="208"/>
      <c r="IFE381" s="208"/>
      <c r="IFF381" s="208"/>
      <c r="IFG381" s="208"/>
      <c r="IFH381" s="208"/>
      <c r="IFI381" s="208"/>
      <c r="IFJ381" s="208"/>
      <c r="IFK381" s="208"/>
      <c r="IFL381" s="208"/>
      <c r="IFM381" s="208"/>
      <c r="IFN381" s="208"/>
      <c r="IFO381" s="208"/>
      <c r="IFP381" s="208"/>
      <c r="IFQ381" s="208"/>
      <c r="IFR381" s="208"/>
      <c r="IFS381" s="208"/>
      <c r="IFT381" s="208"/>
      <c r="IFU381" s="208"/>
      <c r="IFV381" s="208"/>
      <c r="IFW381" s="208"/>
      <c r="IFX381" s="208"/>
      <c r="IFY381" s="208"/>
      <c r="IFZ381" s="208"/>
      <c r="IGA381" s="208"/>
      <c r="IGB381" s="208"/>
      <c r="IGC381" s="208"/>
      <c r="IGD381" s="208"/>
      <c r="IGE381" s="208"/>
      <c r="IGF381" s="208"/>
      <c r="IGG381" s="208"/>
      <c r="IGH381" s="208"/>
      <c r="IGI381" s="208"/>
      <c r="IGJ381" s="208"/>
      <c r="IGK381" s="208"/>
      <c r="IGL381" s="208"/>
      <c r="IGM381" s="208"/>
      <c r="IGN381" s="208"/>
      <c r="IGO381" s="208"/>
      <c r="IGP381" s="208"/>
      <c r="IGQ381" s="208"/>
      <c r="IGR381" s="208"/>
      <c r="IGS381" s="208"/>
      <c r="IGT381" s="208"/>
      <c r="IGU381" s="208"/>
      <c r="IGV381" s="208"/>
      <c r="IGW381" s="208"/>
      <c r="IGX381" s="208"/>
      <c r="IGY381" s="208"/>
      <c r="IGZ381" s="208"/>
      <c r="IHA381" s="208"/>
      <c r="IHB381" s="208"/>
      <c r="IHC381" s="208"/>
      <c r="IHD381" s="208"/>
      <c r="IHE381" s="208"/>
      <c r="IHF381" s="208"/>
      <c r="IHG381" s="208"/>
      <c r="IHH381" s="208"/>
      <c r="IHI381" s="208"/>
      <c r="IHJ381" s="208"/>
      <c r="IHK381" s="208"/>
      <c r="IHL381" s="208"/>
      <c r="IHM381" s="208"/>
      <c r="IHN381" s="208"/>
      <c r="IHO381" s="208"/>
      <c r="IHP381" s="208"/>
      <c r="IHQ381" s="208"/>
      <c r="IHR381" s="208"/>
      <c r="IHS381" s="208"/>
      <c r="IHT381" s="208"/>
      <c r="IHU381" s="208"/>
      <c r="IHV381" s="208"/>
      <c r="IHW381" s="208"/>
      <c r="IHX381" s="208"/>
      <c r="IHY381" s="208"/>
      <c r="IHZ381" s="208"/>
      <c r="IIA381" s="208"/>
      <c r="IIB381" s="208"/>
      <c r="IIC381" s="208"/>
      <c r="IID381" s="208"/>
      <c r="IIE381" s="208"/>
      <c r="IIF381" s="208"/>
      <c r="IIG381" s="208"/>
      <c r="IIH381" s="208"/>
      <c r="III381" s="208"/>
      <c r="IIJ381" s="208"/>
      <c r="IIK381" s="208"/>
      <c r="IIL381" s="208"/>
      <c r="IIM381" s="208"/>
      <c r="IIN381" s="208"/>
      <c r="IIO381" s="208"/>
      <c r="IIP381" s="208"/>
      <c r="IIQ381" s="208"/>
      <c r="IIR381" s="208"/>
      <c r="IIS381" s="208"/>
      <c r="IIT381" s="208"/>
      <c r="IIU381" s="208"/>
      <c r="IIV381" s="208"/>
      <c r="IIW381" s="208"/>
      <c r="IIX381" s="208"/>
      <c r="IIY381" s="208"/>
      <c r="IIZ381" s="208"/>
      <c r="IJA381" s="208"/>
      <c r="IJB381" s="208"/>
      <c r="IJC381" s="208"/>
      <c r="IJD381" s="208"/>
      <c r="IJE381" s="208"/>
      <c r="IJF381" s="208"/>
      <c r="IJG381" s="208"/>
      <c r="IJH381" s="208"/>
      <c r="IJI381" s="208"/>
      <c r="IJJ381" s="208"/>
      <c r="IJK381" s="208"/>
      <c r="IJL381" s="208"/>
      <c r="IJM381" s="208"/>
      <c r="IJN381" s="208"/>
      <c r="IJO381" s="208"/>
      <c r="IJP381" s="208"/>
      <c r="IJQ381" s="208"/>
      <c r="IJR381" s="208"/>
      <c r="IJS381" s="208"/>
      <c r="IJT381" s="208"/>
      <c r="IJU381" s="208"/>
      <c r="IJV381" s="208"/>
      <c r="IJW381" s="208"/>
      <c r="IJX381" s="208"/>
      <c r="IJY381" s="208"/>
      <c r="IJZ381" s="208"/>
      <c r="IKA381" s="208"/>
      <c r="IKB381" s="208"/>
      <c r="IKC381" s="208"/>
      <c r="IKD381" s="208"/>
      <c r="IKE381" s="208"/>
      <c r="IKF381" s="208"/>
      <c r="IKG381" s="208"/>
      <c r="IKH381" s="208"/>
      <c r="IKI381" s="208"/>
      <c r="IKJ381" s="208"/>
      <c r="IKK381" s="208"/>
      <c r="IKL381" s="208"/>
      <c r="IKM381" s="208"/>
      <c r="IKN381" s="208"/>
      <c r="IKO381" s="208"/>
      <c r="IKP381" s="208"/>
      <c r="IKQ381" s="208"/>
      <c r="IKR381" s="208"/>
      <c r="IKS381" s="208"/>
      <c r="IKT381" s="208"/>
      <c r="IKU381" s="208"/>
      <c r="IKV381" s="208"/>
      <c r="IKW381" s="208"/>
      <c r="IKX381" s="208"/>
      <c r="IKY381" s="208"/>
      <c r="IKZ381" s="208"/>
      <c r="ILA381" s="208"/>
      <c r="ILB381" s="208"/>
      <c r="ILC381" s="208"/>
      <c r="ILD381" s="208"/>
      <c r="ILE381" s="208"/>
      <c r="ILF381" s="208"/>
      <c r="ILG381" s="208"/>
      <c r="ILH381" s="208"/>
      <c r="ILI381" s="208"/>
      <c r="ILJ381" s="208"/>
      <c r="ILK381" s="208"/>
      <c r="ILL381" s="208"/>
      <c r="ILM381" s="208"/>
      <c r="ILN381" s="208"/>
      <c r="ILO381" s="208"/>
      <c r="ILP381" s="208"/>
      <c r="ILQ381" s="208"/>
      <c r="ILR381" s="208"/>
      <c r="ILS381" s="208"/>
      <c r="ILT381" s="208"/>
      <c r="ILU381" s="208"/>
      <c r="ILV381" s="208"/>
      <c r="ILW381" s="208"/>
      <c r="ILX381" s="208"/>
      <c r="ILY381" s="208"/>
      <c r="ILZ381" s="208"/>
      <c r="IMA381" s="208"/>
      <c r="IMB381" s="208"/>
      <c r="IMC381" s="208"/>
      <c r="IMD381" s="208"/>
      <c r="IME381" s="208"/>
      <c r="IMF381" s="208"/>
      <c r="IMG381" s="208"/>
      <c r="IMH381" s="208"/>
      <c r="IMI381" s="208"/>
      <c r="IMJ381" s="208"/>
      <c r="IMK381" s="208"/>
      <c r="IML381" s="208"/>
      <c r="IMM381" s="208"/>
      <c r="IMN381" s="208"/>
      <c r="IMO381" s="208"/>
      <c r="IMP381" s="208"/>
      <c r="IMQ381" s="208"/>
      <c r="IMR381" s="208"/>
      <c r="IMS381" s="208"/>
      <c r="IMT381" s="208"/>
      <c r="IMU381" s="208"/>
      <c r="IMV381" s="208"/>
      <c r="IMW381" s="208"/>
      <c r="IMX381" s="208"/>
      <c r="IMY381" s="208"/>
      <c r="IMZ381" s="208"/>
      <c r="INA381" s="208"/>
      <c r="INB381" s="208"/>
      <c r="INC381" s="208"/>
      <c r="IND381" s="208"/>
      <c r="INE381" s="208"/>
      <c r="INF381" s="208"/>
      <c r="ING381" s="208"/>
      <c r="INH381" s="208"/>
      <c r="INI381" s="208"/>
      <c r="INJ381" s="208"/>
      <c r="INK381" s="208"/>
      <c r="INL381" s="208"/>
      <c r="INM381" s="208"/>
      <c r="INN381" s="208"/>
      <c r="INO381" s="208"/>
      <c r="INP381" s="208"/>
      <c r="INQ381" s="208"/>
      <c r="INR381" s="208"/>
      <c r="INS381" s="208"/>
      <c r="INT381" s="208"/>
      <c r="INU381" s="208"/>
      <c r="INV381" s="208"/>
      <c r="INW381" s="208"/>
      <c r="INX381" s="208"/>
      <c r="INY381" s="208"/>
      <c r="INZ381" s="208"/>
      <c r="IOA381" s="208"/>
      <c r="IOB381" s="208"/>
      <c r="IOC381" s="208"/>
      <c r="IOD381" s="208"/>
      <c r="IOE381" s="208"/>
      <c r="IOF381" s="208"/>
      <c r="IOG381" s="208"/>
      <c r="IOH381" s="208"/>
      <c r="IOI381" s="208"/>
      <c r="IOJ381" s="208"/>
      <c r="IOK381" s="208"/>
      <c r="IOL381" s="208"/>
      <c r="IOM381" s="208"/>
      <c r="ION381" s="208"/>
      <c r="IOO381" s="208"/>
      <c r="IOP381" s="208"/>
      <c r="IOQ381" s="208"/>
      <c r="IOR381" s="208"/>
      <c r="IOS381" s="208"/>
      <c r="IOT381" s="208"/>
      <c r="IOU381" s="208"/>
      <c r="IOV381" s="208"/>
      <c r="IOW381" s="208"/>
      <c r="IOX381" s="208"/>
      <c r="IOY381" s="208"/>
      <c r="IOZ381" s="208"/>
      <c r="IPA381" s="208"/>
      <c r="IPB381" s="208"/>
      <c r="IPC381" s="208"/>
      <c r="IPD381" s="208"/>
      <c r="IPE381" s="208"/>
      <c r="IPF381" s="208"/>
      <c r="IPG381" s="208"/>
      <c r="IPH381" s="208"/>
      <c r="IPI381" s="208"/>
      <c r="IPJ381" s="208"/>
      <c r="IPK381" s="208"/>
      <c r="IPL381" s="208"/>
      <c r="IPM381" s="208"/>
      <c r="IPN381" s="208"/>
      <c r="IPO381" s="208"/>
      <c r="IPP381" s="208"/>
      <c r="IPQ381" s="208"/>
      <c r="IPR381" s="208"/>
      <c r="IPS381" s="208"/>
      <c r="IPT381" s="208"/>
      <c r="IPU381" s="208"/>
      <c r="IPV381" s="208"/>
      <c r="IPW381" s="208"/>
      <c r="IPX381" s="208"/>
      <c r="IPY381" s="208"/>
      <c r="IPZ381" s="208"/>
      <c r="IQA381" s="208"/>
      <c r="IQB381" s="208"/>
      <c r="IQC381" s="208"/>
      <c r="IQD381" s="208"/>
      <c r="IQE381" s="208"/>
      <c r="IQF381" s="208"/>
      <c r="IQG381" s="208"/>
      <c r="IQH381" s="208"/>
      <c r="IQI381" s="208"/>
      <c r="IQJ381" s="208"/>
      <c r="IQK381" s="208"/>
      <c r="IQL381" s="208"/>
      <c r="IQM381" s="208"/>
      <c r="IQN381" s="208"/>
      <c r="IQO381" s="208"/>
      <c r="IQP381" s="208"/>
      <c r="IQQ381" s="208"/>
      <c r="IQR381" s="208"/>
      <c r="IQS381" s="208"/>
      <c r="IQT381" s="208"/>
      <c r="IQU381" s="208"/>
      <c r="IQV381" s="208"/>
      <c r="IQW381" s="208"/>
      <c r="IQX381" s="208"/>
      <c r="IQY381" s="208"/>
      <c r="IQZ381" s="208"/>
      <c r="IRA381" s="208"/>
      <c r="IRB381" s="208"/>
      <c r="IRC381" s="208"/>
      <c r="IRD381" s="208"/>
      <c r="IRE381" s="208"/>
      <c r="IRF381" s="208"/>
      <c r="IRG381" s="208"/>
      <c r="IRH381" s="208"/>
      <c r="IRI381" s="208"/>
      <c r="IRJ381" s="208"/>
      <c r="IRK381" s="208"/>
      <c r="IRL381" s="208"/>
      <c r="IRM381" s="208"/>
      <c r="IRN381" s="208"/>
      <c r="IRO381" s="208"/>
      <c r="IRP381" s="208"/>
      <c r="IRQ381" s="208"/>
      <c r="IRR381" s="208"/>
      <c r="IRS381" s="208"/>
      <c r="IRT381" s="208"/>
      <c r="IRU381" s="208"/>
      <c r="IRV381" s="208"/>
      <c r="IRW381" s="208"/>
      <c r="IRX381" s="208"/>
      <c r="IRY381" s="208"/>
      <c r="IRZ381" s="208"/>
      <c r="ISA381" s="208"/>
      <c r="ISB381" s="208"/>
      <c r="ISC381" s="208"/>
      <c r="ISD381" s="208"/>
      <c r="ISE381" s="208"/>
      <c r="ISF381" s="208"/>
      <c r="ISG381" s="208"/>
      <c r="ISH381" s="208"/>
      <c r="ISI381" s="208"/>
      <c r="ISJ381" s="208"/>
      <c r="ISK381" s="208"/>
      <c r="ISL381" s="208"/>
      <c r="ISM381" s="208"/>
      <c r="ISN381" s="208"/>
      <c r="ISO381" s="208"/>
      <c r="ISP381" s="208"/>
      <c r="ISQ381" s="208"/>
      <c r="ISR381" s="208"/>
      <c r="ISS381" s="208"/>
      <c r="IST381" s="208"/>
      <c r="ISU381" s="208"/>
      <c r="ISV381" s="208"/>
      <c r="ISW381" s="208"/>
      <c r="ISX381" s="208"/>
      <c r="ISY381" s="208"/>
      <c r="ISZ381" s="208"/>
      <c r="ITA381" s="208"/>
      <c r="ITB381" s="208"/>
      <c r="ITC381" s="208"/>
      <c r="ITD381" s="208"/>
      <c r="ITE381" s="208"/>
      <c r="ITF381" s="208"/>
      <c r="ITG381" s="208"/>
      <c r="ITH381" s="208"/>
      <c r="ITI381" s="208"/>
      <c r="ITJ381" s="208"/>
      <c r="ITK381" s="208"/>
      <c r="ITL381" s="208"/>
      <c r="ITM381" s="208"/>
      <c r="ITN381" s="208"/>
      <c r="ITO381" s="208"/>
      <c r="ITP381" s="208"/>
      <c r="ITQ381" s="208"/>
      <c r="ITR381" s="208"/>
      <c r="ITS381" s="208"/>
      <c r="ITT381" s="208"/>
      <c r="ITU381" s="208"/>
      <c r="ITV381" s="208"/>
      <c r="ITW381" s="208"/>
      <c r="ITX381" s="208"/>
      <c r="ITY381" s="208"/>
      <c r="ITZ381" s="208"/>
      <c r="IUA381" s="208"/>
      <c r="IUB381" s="208"/>
      <c r="IUC381" s="208"/>
      <c r="IUD381" s="208"/>
      <c r="IUE381" s="208"/>
      <c r="IUF381" s="208"/>
      <c r="IUG381" s="208"/>
      <c r="IUH381" s="208"/>
      <c r="IUI381" s="208"/>
      <c r="IUJ381" s="208"/>
      <c r="IUK381" s="208"/>
      <c r="IUL381" s="208"/>
      <c r="IUM381" s="208"/>
      <c r="IUN381" s="208"/>
      <c r="IUO381" s="208"/>
      <c r="IUP381" s="208"/>
      <c r="IUQ381" s="208"/>
      <c r="IUR381" s="208"/>
      <c r="IUS381" s="208"/>
      <c r="IUT381" s="208"/>
      <c r="IUU381" s="208"/>
      <c r="IUV381" s="208"/>
      <c r="IUW381" s="208"/>
      <c r="IUX381" s="208"/>
      <c r="IUY381" s="208"/>
      <c r="IUZ381" s="208"/>
      <c r="IVA381" s="208"/>
      <c r="IVB381" s="208"/>
      <c r="IVC381" s="208"/>
      <c r="IVD381" s="208"/>
      <c r="IVE381" s="208"/>
      <c r="IVF381" s="208"/>
      <c r="IVG381" s="208"/>
      <c r="IVH381" s="208"/>
      <c r="IVI381" s="208"/>
      <c r="IVJ381" s="208"/>
      <c r="IVK381" s="208"/>
      <c r="IVL381" s="208"/>
      <c r="IVM381" s="208"/>
      <c r="IVN381" s="208"/>
      <c r="IVO381" s="208"/>
      <c r="IVP381" s="208"/>
      <c r="IVQ381" s="208"/>
      <c r="IVR381" s="208"/>
      <c r="IVS381" s="208"/>
      <c r="IVT381" s="208"/>
      <c r="IVU381" s="208"/>
      <c r="IVV381" s="208"/>
      <c r="IVW381" s="208"/>
      <c r="IVX381" s="208"/>
      <c r="IVY381" s="208"/>
      <c r="IVZ381" s="208"/>
      <c r="IWA381" s="208"/>
      <c r="IWB381" s="208"/>
      <c r="IWC381" s="208"/>
      <c r="IWD381" s="208"/>
      <c r="IWE381" s="208"/>
      <c r="IWF381" s="208"/>
      <c r="IWG381" s="208"/>
      <c r="IWH381" s="208"/>
      <c r="IWI381" s="208"/>
      <c r="IWJ381" s="208"/>
      <c r="IWK381" s="208"/>
      <c r="IWL381" s="208"/>
      <c r="IWM381" s="208"/>
      <c r="IWN381" s="208"/>
      <c r="IWO381" s="208"/>
      <c r="IWP381" s="208"/>
      <c r="IWQ381" s="208"/>
      <c r="IWR381" s="208"/>
      <c r="IWS381" s="208"/>
      <c r="IWT381" s="208"/>
      <c r="IWU381" s="208"/>
      <c r="IWV381" s="208"/>
      <c r="IWW381" s="208"/>
      <c r="IWX381" s="208"/>
      <c r="IWY381" s="208"/>
      <c r="IWZ381" s="208"/>
      <c r="IXA381" s="208"/>
      <c r="IXB381" s="208"/>
      <c r="IXC381" s="208"/>
      <c r="IXD381" s="208"/>
      <c r="IXE381" s="208"/>
      <c r="IXF381" s="208"/>
      <c r="IXG381" s="208"/>
      <c r="IXH381" s="208"/>
      <c r="IXI381" s="208"/>
      <c r="IXJ381" s="208"/>
      <c r="IXK381" s="208"/>
      <c r="IXL381" s="208"/>
      <c r="IXM381" s="208"/>
      <c r="IXN381" s="208"/>
      <c r="IXO381" s="208"/>
      <c r="IXP381" s="208"/>
      <c r="IXQ381" s="208"/>
      <c r="IXR381" s="208"/>
      <c r="IXS381" s="208"/>
      <c r="IXT381" s="208"/>
      <c r="IXU381" s="208"/>
      <c r="IXV381" s="208"/>
      <c r="IXW381" s="208"/>
      <c r="IXX381" s="208"/>
      <c r="IXY381" s="208"/>
      <c r="IXZ381" s="208"/>
      <c r="IYA381" s="208"/>
      <c r="IYB381" s="208"/>
      <c r="IYC381" s="208"/>
      <c r="IYD381" s="208"/>
      <c r="IYE381" s="208"/>
      <c r="IYF381" s="208"/>
      <c r="IYG381" s="208"/>
      <c r="IYH381" s="208"/>
      <c r="IYI381" s="208"/>
      <c r="IYJ381" s="208"/>
      <c r="IYK381" s="208"/>
      <c r="IYL381" s="208"/>
      <c r="IYM381" s="208"/>
      <c r="IYN381" s="208"/>
      <c r="IYO381" s="208"/>
      <c r="IYP381" s="208"/>
      <c r="IYQ381" s="208"/>
      <c r="IYR381" s="208"/>
      <c r="IYS381" s="208"/>
      <c r="IYT381" s="208"/>
      <c r="IYU381" s="208"/>
      <c r="IYV381" s="208"/>
      <c r="IYW381" s="208"/>
      <c r="IYX381" s="208"/>
      <c r="IYY381" s="208"/>
      <c r="IYZ381" s="208"/>
      <c r="IZA381" s="208"/>
      <c r="IZB381" s="208"/>
      <c r="IZC381" s="208"/>
      <c r="IZD381" s="208"/>
      <c r="IZE381" s="208"/>
      <c r="IZF381" s="208"/>
      <c r="IZG381" s="208"/>
      <c r="IZH381" s="208"/>
      <c r="IZI381" s="208"/>
      <c r="IZJ381" s="208"/>
      <c r="IZK381" s="208"/>
      <c r="IZL381" s="208"/>
      <c r="IZM381" s="208"/>
      <c r="IZN381" s="208"/>
      <c r="IZO381" s="208"/>
      <c r="IZP381" s="208"/>
      <c r="IZQ381" s="208"/>
      <c r="IZR381" s="208"/>
      <c r="IZS381" s="208"/>
      <c r="IZT381" s="208"/>
      <c r="IZU381" s="208"/>
      <c r="IZV381" s="208"/>
      <c r="IZW381" s="208"/>
      <c r="IZX381" s="208"/>
      <c r="IZY381" s="208"/>
      <c r="IZZ381" s="208"/>
      <c r="JAA381" s="208"/>
      <c r="JAB381" s="208"/>
      <c r="JAC381" s="208"/>
      <c r="JAD381" s="208"/>
      <c r="JAE381" s="208"/>
      <c r="JAF381" s="208"/>
      <c r="JAG381" s="208"/>
      <c r="JAH381" s="208"/>
      <c r="JAI381" s="208"/>
      <c r="JAJ381" s="208"/>
      <c r="JAK381" s="208"/>
      <c r="JAL381" s="208"/>
      <c r="JAM381" s="208"/>
      <c r="JAN381" s="208"/>
      <c r="JAO381" s="208"/>
      <c r="JAP381" s="208"/>
      <c r="JAQ381" s="208"/>
      <c r="JAR381" s="208"/>
      <c r="JAS381" s="208"/>
      <c r="JAT381" s="208"/>
      <c r="JAU381" s="208"/>
      <c r="JAV381" s="208"/>
      <c r="JAW381" s="208"/>
      <c r="JAX381" s="208"/>
      <c r="JAY381" s="208"/>
      <c r="JAZ381" s="208"/>
      <c r="JBA381" s="208"/>
      <c r="JBB381" s="208"/>
      <c r="JBC381" s="208"/>
      <c r="JBD381" s="208"/>
      <c r="JBE381" s="208"/>
      <c r="JBF381" s="208"/>
      <c r="JBG381" s="208"/>
      <c r="JBH381" s="208"/>
      <c r="JBI381" s="208"/>
      <c r="JBJ381" s="208"/>
      <c r="JBK381" s="208"/>
      <c r="JBL381" s="208"/>
      <c r="JBM381" s="208"/>
      <c r="JBN381" s="208"/>
      <c r="JBO381" s="208"/>
      <c r="JBP381" s="208"/>
      <c r="JBQ381" s="208"/>
      <c r="JBR381" s="208"/>
      <c r="JBS381" s="208"/>
      <c r="JBT381" s="208"/>
      <c r="JBU381" s="208"/>
      <c r="JBV381" s="208"/>
      <c r="JBW381" s="208"/>
      <c r="JBX381" s="208"/>
      <c r="JBY381" s="208"/>
      <c r="JBZ381" s="208"/>
      <c r="JCA381" s="208"/>
      <c r="JCB381" s="208"/>
      <c r="JCC381" s="208"/>
      <c r="JCD381" s="208"/>
      <c r="JCE381" s="208"/>
      <c r="JCF381" s="208"/>
      <c r="JCG381" s="208"/>
      <c r="JCH381" s="208"/>
      <c r="JCI381" s="208"/>
      <c r="JCJ381" s="208"/>
      <c r="JCK381" s="208"/>
      <c r="JCL381" s="208"/>
      <c r="JCM381" s="208"/>
      <c r="JCN381" s="208"/>
      <c r="JCO381" s="208"/>
      <c r="JCP381" s="208"/>
      <c r="JCQ381" s="208"/>
      <c r="JCR381" s="208"/>
      <c r="JCS381" s="208"/>
      <c r="JCT381" s="208"/>
      <c r="JCU381" s="208"/>
      <c r="JCV381" s="208"/>
      <c r="JCW381" s="208"/>
      <c r="JCX381" s="208"/>
      <c r="JCY381" s="208"/>
      <c r="JCZ381" s="208"/>
      <c r="JDA381" s="208"/>
      <c r="JDB381" s="208"/>
      <c r="JDC381" s="208"/>
      <c r="JDD381" s="208"/>
      <c r="JDE381" s="208"/>
      <c r="JDF381" s="208"/>
      <c r="JDG381" s="208"/>
      <c r="JDH381" s="208"/>
      <c r="JDI381" s="208"/>
      <c r="JDJ381" s="208"/>
      <c r="JDK381" s="208"/>
      <c r="JDL381" s="208"/>
      <c r="JDM381" s="208"/>
      <c r="JDN381" s="208"/>
      <c r="JDO381" s="208"/>
      <c r="JDP381" s="208"/>
      <c r="JDQ381" s="208"/>
      <c r="JDR381" s="208"/>
      <c r="JDS381" s="208"/>
      <c r="JDT381" s="208"/>
      <c r="JDU381" s="208"/>
      <c r="JDV381" s="208"/>
      <c r="JDW381" s="208"/>
      <c r="JDX381" s="208"/>
      <c r="JDY381" s="208"/>
      <c r="JDZ381" s="208"/>
      <c r="JEA381" s="208"/>
      <c r="JEB381" s="208"/>
      <c r="JEC381" s="208"/>
      <c r="JED381" s="208"/>
      <c r="JEE381" s="208"/>
      <c r="JEF381" s="208"/>
      <c r="JEG381" s="208"/>
      <c r="JEH381" s="208"/>
      <c r="JEI381" s="208"/>
      <c r="JEJ381" s="208"/>
      <c r="JEK381" s="208"/>
      <c r="JEL381" s="208"/>
      <c r="JEM381" s="208"/>
      <c r="JEN381" s="208"/>
      <c r="JEO381" s="208"/>
      <c r="JEP381" s="208"/>
      <c r="JEQ381" s="208"/>
      <c r="JER381" s="208"/>
      <c r="JES381" s="208"/>
      <c r="JET381" s="208"/>
      <c r="JEU381" s="208"/>
      <c r="JEV381" s="208"/>
      <c r="JEW381" s="208"/>
      <c r="JEX381" s="208"/>
      <c r="JEY381" s="208"/>
      <c r="JEZ381" s="208"/>
      <c r="JFA381" s="208"/>
      <c r="JFB381" s="208"/>
      <c r="JFC381" s="208"/>
      <c r="JFD381" s="208"/>
      <c r="JFE381" s="208"/>
      <c r="JFF381" s="208"/>
      <c r="JFG381" s="208"/>
      <c r="JFH381" s="208"/>
      <c r="JFI381" s="208"/>
      <c r="JFJ381" s="208"/>
      <c r="JFK381" s="208"/>
      <c r="JFL381" s="208"/>
      <c r="JFM381" s="208"/>
      <c r="JFN381" s="208"/>
      <c r="JFO381" s="208"/>
      <c r="JFP381" s="208"/>
      <c r="JFQ381" s="208"/>
      <c r="JFR381" s="208"/>
      <c r="JFS381" s="208"/>
      <c r="JFT381" s="208"/>
      <c r="JFU381" s="208"/>
      <c r="JFV381" s="208"/>
      <c r="JFW381" s="208"/>
      <c r="JFX381" s="208"/>
      <c r="JFY381" s="208"/>
      <c r="JFZ381" s="208"/>
      <c r="JGA381" s="208"/>
      <c r="JGB381" s="208"/>
      <c r="JGC381" s="208"/>
      <c r="JGD381" s="208"/>
      <c r="JGE381" s="208"/>
      <c r="JGF381" s="208"/>
      <c r="JGG381" s="208"/>
      <c r="JGH381" s="208"/>
      <c r="JGI381" s="208"/>
      <c r="JGJ381" s="208"/>
      <c r="JGK381" s="208"/>
      <c r="JGL381" s="208"/>
      <c r="JGM381" s="208"/>
      <c r="JGN381" s="208"/>
      <c r="JGO381" s="208"/>
      <c r="JGP381" s="208"/>
      <c r="JGQ381" s="208"/>
      <c r="JGR381" s="208"/>
      <c r="JGS381" s="208"/>
      <c r="JGT381" s="208"/>
      <c r="JGU381" s="208"/>
      <c r="JGV381" s="208"/>
      <c r="JGW381" s="208"/>
      <c r="JGX381" s="208"/>
      <c r="JGY381" s="208"/>
      <c r="JGZ381" s="208"/>
      <c r="JHA381" s="208"/>
      <c r="JHB381" s="208"/>
      <c r="JHC381" s="208"/>
      <c r="JHD381" s="208"/>
      <c r="JHE381" s="208"/>
      <c r="JHF381" s="208"/>
      <c r="JHG381" s="208"/>
      <c r="JHH381" s="208"/>
      <c r="JHI381" s="208"/>
      <c r="JHJ381" s="208"/>
      <c r="JHK381" s="208"/>
      <c r="JHL381" s="208"/>
      <c r="JHM381" s="208"/>
      <c r="JHN381" s="208"/>
      <c r="JHO381" s="208"/>
      <c r="JHP381" s="208"/>
      <c r="JHQ381" s="208"/>
      <c r="JHR381" s="208"/>
      <c r="JHS381" s="208"/>
      <c r="JHT381" s="208"/>
      <c r="JHU381" s="208"/>
      <c r="JHV381" s="208"/>
      <c r="JHW381" s="208"/>
      <c r="JHX381" s="208"/>
      <c r="JHY381" s="208"/>
      <c r="JHZ381" s="208"/>
      <c r="JIA381" s="208"/>
      <c r="JIB381" s="208"/>
      <c r="JIC381" s="208"/>
      <c r="JID381" s="208"/>
      <c r="JIE381" s="208"/>
      <c r="JIF381" s="208"/>
      <c r="JIG381" s="208"/>
      <c r="JIH381" s="208"/>
      <c r="JII381" s="208"/>
      <c r="JIJ381" s="208"/>
      <c r="JIK381" s="208"/>
      <c r="JIL381" s="208"/>
      <c r="JIM381" s="208"/>
      <c r="JIN381" s="208"/>
      <c r="JIO381" s="208"/>
      <c r="JIP381" s="208"/>
      <c r="JIQ381" s="208"/>
      <c r="JIR381" s="208"/>
      <c r="JIS381" s="208"/>
      <c r="JIT381" s="208"/>
      <c r="JIU381" s="208"/>
      <c r="JIV381" s="208"/>
      <c r="JIW381" s="208"/>
      <c r="JIX381" s="208"/>
      <c r="JIY381" s="208"/>
      <c r="JIZ381" s="208"/>
      <c r="JJA381" s="208"/>
      <c r="JJB381" s="208"/>
      <c r="JJC381" s="208"/>
      <c r="JJD381" s="208"/>
      <c r="JJE381" s="208"/>
      <c r="JJF381" s="208"/>
      <c r="JJG381" s="208"/>
      <c r="JJH381" s="208"/>
      <c r="JJI381" s="208"/>
      <c r="JJJ381" s="208"/>
      <c r="JJK381" s="208"/>
      <c r="JJL381" s="208"/>
      <c r="JJM381" s="208"/>
      <c r="JJN381" s="208"/>
      <c r="JJO381" s="208"/>
      <c r="JJP381" s="208"/>
      <c r="JJQ381" s="208"/>
      <c r="JJR381" s="208"/>
      <c r="JJS381" s="208"/>
      <c r="JJT381" s="208"/>
      <c r="JJU381" s="208"/>
      <c r="JJV381" s="208"/>
      <c r="JJW381" s="208"/>
      <c r="JJX381" s="208"/>
      <c r="JJY381" s="208"/>
      <c r="JJZ381" s="208"/>
      <c r="JKA381" s="208"/>
      <c r="JKB381" s="208"/>
      <c r="JKC381" s="208"/>
      <c r="JKD381" s="208"/>
      <c r="JKE381" s="208"/>
      <c r="JKF381" s="208"/>
      <c r="JKG381" s="208"/>
      <c r="JKH381" s="208"/>
      <c r="JKI381" s="208"/>
      <c r="JKJ381" s="208"/>
      <c r="JKK381" s="208"/>
      <c r="JKL381" s="208"/>
      <c r="JKM381" s="208"/>
      <c r="JKN381" s="208"/>
      <c r="JKO381" s="208"/>
      <c r="JKP381" s="208"/>
      <c r="JKQ381" s="208"/>
      <c r="JKR381" s="208"/>
      <c r="JKS381" s="208"/>
      <c r="JKT381" s="208"/>
      <c r="JKU381" s="208"/>
      <c r="JKV381" s="208"/>
      <c r="JKW381" s="208"/>
      <c r="JKX381" s="208"/>
      <c r="JKY381" s="208"/>
      <c r="JKZ381" s="208"/>
      <c r="JLA381" s="208"/>
      <c r="JLB381" s="208"/>
      <c r="JLC381" s="208"/>
      <c r="JLD381" s="208"/>
      <c r="JLE381" s="208"/>
      <c r="JLF381" s="208"/>
      <c r="JLG381" s="208"/>
      <c r="JLH381" s="208"/>
      <c r="JLI381" s="208"/>
      <c r="JLJ381" s="208"/>
      <c r="JLK381" s="208"/>
      <c r="JLL381" s="208"/>
      <c r="JLM381" s="208"/>
      <c r="JLN381" s="208"/>
      <c r="JLO381" s="208"/>
      <c r="JLP381" s="208"/>
      <c r="JLQ381" s="208"/>
      <c r="JLR381" s="208"/>
      <c r="JLS381" s="208"/>
      <c r="JLT381" s="208"/>
      <c r="JLU381" s="208"/>
      <c r="JLV381" s="208"/>
      <c r="JLW381" s="208"/>
      <c r="JLX381" s="208"/>
      <c r="JLY381" s="208"/>
      <c r="JLZ381" s="208"/>
      <c r="JMA381" s="208"/>
      <c r="JMB381" s="208"/>
      <c r="JMC381" s="208"/>
      <c r="JMD381" s="208"/>
      <c r="JME381" s="208"/>
      <c r="JMF381" s="208"/>
      <c r="JMG381" s="208"/>
      <c r="JMH381" s="208"/>
      <c r="JMI381" s="208"/>
      <c r="JMJ381" s="208"/>
      <c r="JMK381" s="208"/>
      <c r="JML381" s="208"/>
      <c r="JMM381" s="208"/>
      <c r="JMN381" s="208"/>
      <c r="JMO381" s="208"/>
      <c r="JMP381" s="208"/>
      <c r="JMQ381" s="208"/>
      <c r="JMR381" s="208"/>
      <c r="JMS381" s="208"/>
      <c r="JMT381" s="208"/>
      <c r="JMU381" s="208"/>
      <c r="JMV381" s="208"/>
      <c r="JMW381" s="208"/>
      <c r="JMX381" s="208"/>
      <c r="JMY381" s="208"/>
      <c r="JMZ381" s="208"/>
      <c r="JNA381" s="208"/>
      <c r="JNB381" s="208"/>
      <c r="JNC381" s="208"/>
      <c r="JND381" s="208"/>
      <c r="JNE381" s="208"/>
      <c r="JNF381" s="208"/>
      <c r="JNG381" s="208"/>
      <c r="JNH381" s="208"/>
      <c r="JNI381" s="208"/>
      <c r="JNJ381" s="208"/>
      <c r="JNK381" s="208"/>
      <c r="JNL381" s="208"/>
      <c r="JNM381" s="208"/>
      <c r="JNN381" s="208"/>
      <c r="JNO381" s="208"/>
      <c r="JNP381" s="208"/>
      <c r="JNQ381" s="208"/>
      <c r="JNR381" s="208"/>
      <c r="JNS381" s="208"/>
      <c r="JNT381" s="208"/>
      <c r="JNU381" s="208"/>
      <c r="JNV381" s="208"/>
      <c r="JNW381" s="208"/>
      <c r="JNX381" s="208"/>
      <c r="JNY381" s="208"/>
      <c r="JNZ381" s="208"/>
      <c r="JOA381" s="208"/>
      <c r="JOB381" s="208"/>
      <c r="JOC381" s="208"/>
      <c r="JOD381" s="208"/>
      <c r="JOE381" s="208"/>
      <c r="JOF381" s="208"/>
      <c r="JOG381" s="208"/>
      <c r="JOH381" s="208"/>
      <c r="JOI381" s="208"/>
      <c r="JOJ381" s="208"/>
      <c r="JOK381" s="208"/>
      <c r="JOL381" s="208"/>
      <c r="JOM381" s="208"/>
      <c r="JON381" s="208"/>
      <c r="JOO381" s="208"/>
      <c r="JOP381" s="208"/>
      <c r="JOQ381" s="208"/>
      <c r="JOR381" s="208"/>
      <c r="JOS381" s="208"/>
      <c r="JOT381" s="208"/>
      <c r="JOU381" s="208"/>
      <c r="JOV381" s="208"/>
      <c r="JOW381" s="208"/>
      <c r="JOX381" s="208"/>
      <c r="JOY381" s="208"/>
      <c r="JOZ381" s="208"/>
      <c r="JPA381" s="208"/>
      <c r="JPB381" s="208"/>
      <c r="JPC381" s="208"/>
      <c r="JPD381" s="208"/>
      <c r="JPE381" s="208"/>
      <c r="JPF381" s="208"/>
      <c r="JPG381" s="208"/>
      <c r="JPH381" s="208"/>
      <c r="JPI381" s="208"/>
      <c r="JPJ381" s="208"/>
      <c r="JPK381" s="208"/>
      <c r="JPL381" s="208"/>
      <c r="JPM381" s="208"/>
      <c r="JPN381" s="208"/>
      <c r="JPO381" s="208"/>
      <c r="JPP381" s="208"/>
      <c r="JPQ381" s="208"/>
      <c r="JPR381" s="208"/>
      <c r="JPS381" s="208"/>
      <c r="JPT381" s="208"/>
      <c r="JPU381" s="208"/>
      <c r="JPV381" s="208"/>
      <c r="JPW381" s="208"/>
      <c r="JPX381" s="208"/>
      <c r="JPY381" s="208"/>
      <c r="JPZ381" s="208"/>
      <c r="JQA381" s="208"/>
      <c r="JQB381" s="208"/>
      <c r="JQC381" s="208"/>
      <c r="JQD381" s="208"/>
      <c r="JQE381" s="208"/>
      <c r="JQF381" s="208"/>
      <c r="JQG381" s="208"/>
      <c r="JQH381" s="208"/>
      <c r="JQI381" s="208"/>
      <c r="JQJ381" s="208"/>
      <c r="JQK381" s="208"/>
      <c r="JQL381" s="208"/>
      <c r="JQM381" s="208"/>
      <c r="JQN381" s="208"/>
      <c r="JQO381" s="208"/>
      <c r="JQP381" s="208"/>
      <c r="JQQ381" s="208"/>
      <c r="JQR381" s="208"/>
      <c r="JQS381" s="208"/>
      <c r="JQT381" s="208"/>
      <c r="JQU381" s="208"/>
      <c r="JQV381" s="208"/>
      <c r="JQW381" s="208"/>
      <c r="JQX381" s="208"/>
      <c r="JQY381" s="208"/>
      <c r="JQZ381" s="208"/>
      <c r="JRA381" s="208"/>
      <c r="JRB381" s="208"/>
      <c r="JRC381" s="208"/>
      <c r="JRD381" s="208"/>
      <c r="JRE381" s="208"/>
      <c r="JRF381" s="208"/>
      <c r="JRG381" s="208"/>
      <c r="JRH381" s="208"/>
      <c r="JRI381" s="208"/>
      <c r="JRJ381" s="208"/>
      <c r="JRK381" s="208"/>
      <c r="JRL381" s="208"/>
      <c r="JRM381" s="208"/>
      <c r="JRN381" s="208"/>
      <c r="JRO381" s="208"/>
      <c r="JRP381" s="208"/>
      <c r="JRQ381" s="208"/>
      <c r="JRR381" s="208"/>
      <c r="JRS381" s="208"/>
      <c r="JRT381" s="208"/>
      <c r="JRU381" s="208"/>
      <c r="JRV381" s="208"/>
      <c r="JRW381" s="208"/>
      <c r="JRX381" s="208"/>
      <c r="JRY381" s="208"/>
      <c r="JRZ381" s="208"/>
      <c r="JSA381" s="208"/>
      <c r="JSB381" s="208"/>
      <c r="JSC381" s="208"/>
      <c r="JSD381" s="208"/>
      <c r="JSE381" s="208"/>
      <c r="JSF381" s="208"/>
      <c r="JSG381" s="208"/>
      <c r="JSH381" s="208"/>
      <c r="JSI381" s="208"/>
      <c r="JSJ381" s="208"/>
      <c r="JSK381" s="208"/>
      <c r="JSL381" s="208"/>
      <c r="JSM381" s="208"/>
      <c r="JSN381" s="208"/>
      <c r="JSO381" s="208"/>
      <c r="JSP381" s="208"/>
      <c r="JSQ381" s="208"/>
      <c r="JSR381" s="208"/>
      <c r="JSS381" s="208"/>
      <c r="JST381" s="208"/>
      <c r="JSU381" s="208"/>
      <c r="JSV381" s="208"/>
      <c r="JSW381" s="208"/>
      <c r="JSX381" s="208"/>
      <c r="JSY381" s="208"/>
      <c r="JSZ381" s="208"/>
      <c r="JTA381" s="208"/>
      <c r="JTB381" s="208"/>
      <c r="JTC381" s="208"/>
      <c r="JTD381" s="208"/>
      <c r="JTE381" s="208"/>
      <c r="JTF381" s="208"/>
      <c r="JTG381" s="208"/>
      <c r="JTH381" s="208"/>
      <c r="JTI381" s="208"/>
      <c r="JTJ381" s="208"/>
      <c r="JTK381" s="208"/>
      <c r="JTL381" s="208"/>
      <c r="JTM381" s="208"/>
      <c r="JTN381" s="208"/>
      <c r="JTO381" s="208"/>
      <c r="JTP381" s="208"/>
      <c r="JTQ381" s="208"/>
      <c r="JTR381" s="208"/>
      <c r="JTS381" s="208"/>
      <c r="JTT381" s="208"/>
      <c r="JTU381" s="208"/>
      <c r="JTV381" s="208"/>
      <c r="JTW381" s="208"/>
      <c r="JTX381" s="208"/>
      <c r="JTY381" s="208"/>
      <c r="JTZ381" s="208"/>
      <c r="JUA381" s="208"/>
      <c r="JUB381" s="208"/>
      <c r="JUC381" s="208"/>
      <c r="JUD381" s="208"/>
      <c r="JUE381" s="208"/>
      <c r="JUF381" s="208"/>
      <c r="JUG381" s="208"/>
      <c r="JUH381" s="208"/>
      <c r="JUI381" s="208"/>
      <c r="JUJ381" s="208"/>
      <c r="JUK381" s="208"/>
      <c r="JUL381" s="208"/>
      <c r="JUM381" s="208"/>
      <c r="JUN381" s="208"/>
      <c r="JUO381" s="208"/>
      <c r="JUP381" s="208"/>
      <c r="JUQ381" s="208"/>
      <c r="JUR381" s="208"/>
      <c r="JUS381" s="208"/>
      <c r="JUT381" s="208"/>
      <c r="JUU381" s="208"/>
      <c r="JUV381" s="208"/>
      <c r="JUW381" s="208"/>
      <c r="JUX381" s="208"/>
      <c r="JUY381" s="208"/>
      <c r="JUZ381" s="208"/>
      <c r="JVA381" s="208"/>
      <c r="JVB381" s="208"/>
      <c r="JVC381" s="208"/>
      <c r="JVD381" s="208"/>
      <c r="JVE381" s="208"/>
      <c r="JVF381" s="208"/>
      <c r="JVG381" s="208"/>
      <c r="JVH381" s="208"/>
      <c r="JVI381" s="208"/>
      <c r="JVJ381" s="208"/>
      <c r="JVK381" s="208"/>
      <c r="JVL381" s="208"/>
      <c r="JVM381" s="208"/>
      <c r="JVN381" s="208"/>
      <c r="JVO381" s="208"/>
      <c r="JVP381" s="208"/>
      <c r="JVQ381" s="208"/>
      <c r="JVR381" s="208"/>
      <c r="JVS381" s="208"/>
      <c r="JVT381" s="208"/>
      <c r="JVU381" s="208"/>
      <c r="JVV381" s="208"/>
      <c r="JVW381" s="208"/>
      <c r="JVX381" s="208"/>
      <c r="JVY381" s="208"/>
      <c r="JVZ381" s="208"/>
      <c r="JWA381" s="208"/>
      <c r="JWB381" s="208"/>
      <c r="JWC381" s="208"/>
      <c r="JWD381" s="208"/>
      <c r="JWE381" s="208"/>
      <c r="JWF381" s="208"/>
      <c r="JWG381" s="208"/>
      <c r="JWH381" s="208"/>
      <c r="JWI381" s="208"/>
      <c r="JWJ381" s="208"/>
      <c r="JWK381" s="208"/>
      <c r="JWL381" s="208"/>
      <c r="JWM381" s="208"/>
      <c r="JWN381" s="208"/>
      <c r="JWO381" s="208"/>
      <c r="JWP381" s="208"/>
      <c r="JWQ381" s="208"/>
      <c r="JWR381" s="208"/>
      <c r="JWS381" s="208"/>
      <c r="JWT381" s="208"/>
      <c r="JWU381" s="208"/>
      <c r="JWV381" s="208"/>
      <c r="JWW381" s="208"/>
      <c r="JWX381" s="208"/>
      <c r="JWY381" s="208"/>
      <c r="JWZ381" s="208"/>
      <c r="JXA381" s="208"/>
      <c r="JXB381" s="208"/>
      <c r="JXC381" s="208"/>
      <c r="JXD381" s="208"/>
      <c r="JXE381" s="208"/>
      <c r="JXF381" s="208"/>
      <c r="JXG381" s="208"/>
      <c r="JXH381" s="208"/>
      <c r="JXI381" s="208"/>
      <c r="JXJ381" s="208"/>
      <c r="JXK381" s="208"/>
      <c r="JXL381" s="208"/>
      <c r="JXM381" s="208"/>
      <c r="JXN381" s="208"/>
      <c r="JXO381" s="208"/>
      <c r="JXP381" s="208"/>
      <c r="JXQ381" s="208"/>
      <c r="JXR381" s="208"/>
      <c r="JXS381" s="208"/>
      <c r="JXT381" s="208"/>
      <c r="JXU381" s="208"/>
      <c r="JXV381" s="208"/>
      <c r="JXW381" s="208"/>
      <c r="JXX381" s="208"/>
      <c r="JXY381" s="208"/>
      <c r="JXZ381" s="208"/>
      <c r="JYA381" s="208"/>
      <c r="JYB381" s="208"/>
      <c r="JYC381" s="208"/>
      <c r="JYD381" s="208"/>
      <c r="JYE381" s="208"/>
      <c r="JYF381" s="208"/>
      <c r="JYG381" s="208"/>
      <c r="JYH381" s="208"/>
      <c r="JYI381" s="208"/>
      <c r="JYJ381" s="208"/>
      <c r="JYK381" s="208"/>
      <c r="JYL381" s="208"/>
      <c r="JYM381" s="208"/>
      <c r="JYN381" s="208"/>
      <c r="JYO381" s="208"/>
      <c r="JYP381" s="208"/>
      <c r="JYQ381" s="208"/>
      <c r="JYR381" s="208"/>
      <c r="JYS381" s="208"/>
      <c r="JYT381" s="208"/>
      <c r="JYU381" s="208"/>
      <c r="JYV381" s="208"/>
      <c r="JYW381" s="208"/>
      <c r="JYX381" s="208"/>
      <c r="JYY381" s="208"/>
      <c r="JYZ381" s="208"/>
      <c r="JZA381" s="208"/>
      <c r="JZB381" s="208"/>
      <c r="JZC381" s="208"/>
      <c r="JZD381" s="208"/>
      <c r="JZE381" s="208"/>
      <c r="JZF381" s="208"/>
      <c r="JZG381" s="208"/>
      <c r="JZH381" s="208"/>
      <c r="JZI381" s="208"/>
      <c r="JZJ381" s="208"/>
      <c r="JZK381" s="208"/>
      <c r="JZL381" s="208"/>
      <c r="JZM381" s="208"/>
      <c r="JZN381" s="208"/>
      <c r="JZO381" s="208"/>
      <c r="JZP381" s="208"/>
      <c r="JZQ381" s="208"/>
      <c r="JZR381" s="208"/>
      <c r="JZS381" s="208"/>
      <c r="JZT381" s="208"/>
      <c r="JZU381" s="208"/>
      <c r="JZV381" s="208"/>
      <c r="JZW381" s="208"/>
      <c r="JZX381" s="208"/>
      <c r="JZY381" s="208"/>
      <c r="JZZ381" s="208"/>
      <c r="KAA381" s="208"/>
      <c r="KAB381" s="208"/>
      <c r="KAC381" s="208"/>
      <c r="KAD381" s="208"/>
      <c r="KAE381" s="208"/>
      <c r="KAF381" s="208"/>
      <c r="KAG381" s="208"/>
      <c r="KAH381" s="208"/>
      <c r="KAI381" s="208"/>
      <c r="KAJ381" s="208"/>
      <c r="KAK381" s="208"/>
      <c r="KAL381" s="208"/>
      <c r="KAM381" s="208"/>
      <c r="KAN381" s="208"/>
      <c r="KAO381" s="208"/>
      <c r="KAP381" s="208"/>
      <c r="KAQ381" s="208"/>
      <c r="KAR381" s="208"/>
      <c r="KAS381" s="208"/>
      <c r="KAT381" s="208"/>
      <c r="KAU381" s="208"/>
      <c r="KAV381" s="208"/>
      <c r="KAW381" s="208"/>
      <c r="KAX381" s="208"/>
      <c r="KAY381" s="208"/>
      <c r="KAZ381" s="208"/>
      <c r="KBA381" s="208"/>
      <c r="KBB381" s="208"/>
      <c r="KBC381" s="208"/>
      <c r="KBD381" s="208"/>
      <c r="KBE381" s="208"/>
      <c r="KBF381" s="208"/>
      <c r="KBG381" s="208"/>
      <c r="KBH381" s="208"/>
      <c r="KBI381" s="208"/>
      <c r="KBJ381" s="208"/>
      <c r="KBK381" s="208"/>
      <c r="KBL381" s="208"/>
      <c r="KBM381" s="208"/>
      <c r="KBN381" s="208"/>
      <c r="KBO381" s="208"/>
      <c r="KBP381" s="208"/>
      <c r="KBQ381" s="208"/>
      <c r="KBR381" s="208"/>
      <c r="KBS381" s="208"/>
      <c r="KBT381" s="208"/>
      <c r="KBU381" s="208"/>
      <c r="KBV381" s="208"/>
      <c r="KBW381" s="208"/>
      <c r="KBX381" s="208"/>
      <c r="KBY381" s="208"/>
      <c r="KBZ381" s="208"/>
      <c r="KCA381" s="208"/>
      <c r="KCB381" s="208"/>
      <c r="KCC381" s="208"/>
      <c r="KCD381" s="208"/>
      <c r="KCE381" s="208"/>
      <c r="KCF381" s="208"/>
      <c r="KCG381" s="208"/>
      <c r="KCH381" s="208"/>
      <c r="KCI381" s="208"/>
      <c r="KCJ381" s="208"/>
      <c r="KCK381" s="208"/>
      <c r="KCL381" s="208"/>
      <c r="KCM381" s="208"/>
      <c r="KCN381" s="208"/>
      <c r="KCO381" s="208"/>
      <c r="KCP381" s="208"/>
      <c r="KCQ381" s="208"/>
      <c r="KCR381" s="208"/>
      <c r="KCS381" s="208"/>
      <c r="KCT381" s="208"/>
      <c r="KCU381" s="208"/>
      <c r="KCV381" s="208"/>
      <c r="KCW381" s="208"/>
      <c r="KCX381" s="208"/>
      <c r="KCY381" s="208"/>
      <c r="KCZ381" s="208"/>
      <c r="KDA381" s="208"/>
      <c r="KDB381" s="208"/>
      <c r="KDC381" s="208"/>
      <c r="KDD381" s="208"/>
      <c r="KDE381" s="208"/>
      <c r="KDF381" s="208"/>
      <c r="KDG381" s="208"/>
      <c r="KDH381" s="208"/>
      <c r="KDI381" s="208"/>
      <c r="KDJ381" s="208"/>
      <c r="KDK381" s="208"/>
      <c r="KDL381" s="208"/>
      <c r="KDM381" s="208"/>
      <c r="KDN381" s="208"/>
      <c r="KDO381" s="208"/>
      <c r="KDP381" s="208"/>
      <c r="KDQ381" s="208"/>
      <c r="KDR381" s="208"/>
      <c r="KDS381" s="208"/>
      <c r="KDT381" s="208"/>
      <c r="KDU381" s="208"/>
      <c r="KDV381" s="208"/>
      <c r="KDW381" s="208"/>
      <c r="KDX381" s="208"/>
      <c r="KDY381" s="208"/>
      <c r="KDZ381" s="208"/>
      <c r="KEA381" s="208"/>
      <c r="KEB381" s="208"/>
      <c r="KEC381" s="208"/>
      <c r="KED381" s="208"/>
      <c r="KEE381" s="208"/>
      <c r="KEF381" s="208"/>
      <c r="KEG381" s="208"/>
      <c r="KEH381" s="208"/>
      <c r="KEI381" s="208"/>
      <c r="KEJ381" s="208"/>
      <c r="KEK381" s="208"/>
      <c r="KEL381" s="208"/>
      <c r="KEM381" s="208"/>
      <c r="KEN381" s="208"/>
      <c r="KEO381" s="208"/>
      <c r="KEP381" s="208"/>
      <c r="KEQ381" s="208"/>
      <c r="KER381" s="208"/>
      <c r="KES381" s="208"/>
      <c r="KET381" s="208"/>
      <c r="KEU381" s="208"/>
      <c r="KEV381" s="208"/>
      <c r="KEW381" s="208"/>
      <c r="KEX381" s="208"/>
      <c r="KEY381" s="208"/>
      <c r="KEZ381" s="208"/>
      <c r="KFA381" s="208"/>
      <c r="KFB381" s="208"/>
      <c r="KFC381" s="208"/>
      <c r="KFD381" s="208"/>
      <c r="KFE381" s="208"/>
      <c r="KFF381" s="208"/>
      <c r="KFG381" s="208"/>
      <c r="KFH381" s="208"/>
      <c r="KFI381" s="208"/>
      <c r="KFJ381" s="208"/>
      <c r="KFK381" s="208"/>
      <c r="KFL381" s="208"/>
      <c r="KFM381" s="208"/>
      <c r="KFN381" s="208"/>
      <c r="KFO381" s="208"/>
      <c r="KFP381" s="208"/>
      <c r="KFQ381" s="208"/>
      <c r="KFR381" s="208"/>
      <c r="KFS381" s="208"/>
      <c r="KFT381" s="208"/>
      <c r="KFU381" s="208"/>
      <c r="KFV381" s="208"/>
      <c r="KFW381" s="208"/>
      <c r="KFX381" s="208"/>
      <c r="KFY381" s="208"/>
      <c r="KFZ381" s="208"/>
      <c r="KGA381" s="208"/>
      <c r="KGB381" s="208"/>
      <c r="KGC381" s="208"/>
      <c r="KGD381" s="208"/>
      <c r="KGE381" s="208"/>
      <c r="KGF381" s="208"/>
      <c r="KGG381" s="208"/>
      <c r="KGH381" s="208"/>
      <c r="KGI381" s="208"/>
      <c r="KGJ381" s="208"/>
      <c r="KGK381" s="208"/>
      <c r="KGL381" s="208"/>
      <c r="KGM381" s="208"/>
      <c r="KGN381" s="208"/>
      <c r="KGO381" s="208"/>
      <c r="KGP381" s="208"/>
      <c r="KGQ381" s="208"/>
      <c r="KGR381" s="208"/>
      <c r="KGS381" s="208"/>
      <c r="KGT381" s="208"/>
      <c r="KGU381" s="208"/>
      <c r="KGV381" s="208"/>
      <c r="KGW381" s="208"/>
      <c r="KGX381" s="208"/>
      <c r="KGY381" s="208"/>
      <c r="KGZ381" s="208"/>
      <c r="KHA381" s="208"/>
      <c r="KHB381" s="208"/>
      <c r="KHC381" s="208"/>
      <c r="KHD381" s="208"/>
      <c r="KHE381" s="208"/>
      <c r="KHF381" s="208"/>
      <c r="KHG381" s="208"/>
      <c r="KHH381" s="208"/>
      <c r="KHI381" s="208"/>
      <c r="KHJ381" s="208"/>
      <c r="KHK381" s="208"/>
      <c r="KHL381" s="208"/>
      <c r="KHM381" s="208"/>
      <c r="KHN381" s="208"/>
      <c r="KHO381" s="208"/>
      <c r="KHP381" s="208"/>
      <c r="KHQ381" s="208"/>
      <c r="KHR381" s="208"/>
      <c r="KHS381" s="208"/>
      <c r="KHT381" s="208"/>
      <c r="KHU381" s="208"/>
      <c r="KHV381" s="208"/>
      <c r="KHW381" s="208"/>
      <c r="KHX381" s="208"/>
      <c r="KHY381" s="208"/>
      <c r="KHZ381" s="208"/>
      <c r="KIA381" s="208"/>
      <c r="KIB381" s="208"/>
      <c r="KIC381" s="208"/>
      <c r="KID381" s="208"/>
      <c r="KIE381" s="208"/>
      <c r="KIF381" s="208"/>
      <c r="KIG381" s="208"/>
      <c r="KIH381" s="208"/>
      <c r="KII381" s="208"/>
      <c r="KIJ381" s="208"/>
      <c r="KIK381" s="208"/>
      <c r="KIL381" s="208"/>
      <c r="KIM381" s="208"/>
      <c r="KIN381" s="208"/>
      <c r="KIO381" s="208"/>
      <c r="KIP381" s="208"/>
      <c r="KIQ381" s="208"/>
      <c r="KIR381" s="208"/>
      <c r="KIS381" s="208"/>
      <c r="KIT381" s="208"/>
      <c r="KIU381" s="208"/>
      <c r="KIV381" s="208"/>
      <c r="KIW381" s="208"/>
      <c r="KIX381" s="208"/>
      <c r="KIY381" s="208"/>
      <c r="KIZ381" s="208"/>
      <c r="KJA381" s="208"/>
      <c r="KJB381" s="208"/>
      <c r="KJC381" s="208"/>
      <c r="KJD381" s="208"/>
      <c r="KJE381" s="208"/>
      <c r="KJF381" s="208"/>
      <c r="KJG381" s="208"/>
      <c r="KJH381" s="208"/>
      <c r="KJI381" s="208"/>
      <c r="KJJ381" s="208"/>
      <c r="KJK381" s="208"/>
      <c r="KJL381" s="208"/>
      <c r="KJM381" s="208"/>
      <c r="KJN381" s="208"/>
      <c r="KJO381" s="208"/>
      <c r="KJP381" s="208"/>
      <c r="KJQ381" s="208"/>
      <c r="KJR381" s="208"/>
      <c r="KJS381" s="208"/>
      <c r="KJT381" s="208"/>
      <c r="KJU381" s="208"/>
      <c r="KJV381" s="208"/>
      <c r="KJW381" s="208"/>
      <c r="KJX381" s="208"/>
      <c r="KJY381" s="208"/>
      <c r="KJZ381" s="208"/>
      <c r="KKA381" s="208"/>
      <c r="KKB381" s="208"/>
      <c r="KKC381" s="208"/>
      <c r="KKD381" s="208"/>
      <c r="KKE381" s="208"/>
      <c r="KKF381" s="208"/>
      <c r="KKG381" s="208"/>
      <c r="KKH381" s="208"/>
      <c r="KKI381" s="208"/>
      <c r="KKJ381" s="208"/>
      <c r="KKK381" s="208"/>
      <c r="KKL381" s="208"/>
      <c r="KKM381" s="208"/>
      <c r="KKN381" s="208"/>
      <c r="KKO381" s="208"/>
      <c r="KKP381" s="208"/>
      <c r="KKQ381" s="208"/>
      <c r="KKR381" s="208"/>
      <c r="KKS381" s="208"/>
      <c r="KKT381" s="208"/>
      <c r="KKU381" s="208"/>
      <c r="KKV381" s="208"/>
      <c r="KKW381" s="208"/>
      <c r="KKX381" s="208"/>
      <c r="KKY381" s="208"/>
      <c r="KKZ381" s="208"/>
      <c r="KLA381" s="208"/>
      <c r="KLB381" s="208"/>
      <c r="KLC381" s="208"/>
      <c r="KLD381" s="208"/>
      <c r="KLE381" s="208"/>
      <c r="KLF381" s="208"/>
      <c r="KLG381" s="208"/>
      <c r="KLH381" s="208"/>
      <c r="KLI381" s="208"/>
      <c r="KLJ381" s="208"/>
      <c r="KLK381" s="208"/>
      <c r="KLL381" s="208"/>
      <c r="KLM381" s="208"/>
      <c r="KLN381" s="208"/>
      <c r="KLO381" s="208"/>
      <c r="KLP381" s="208"/>
      <c r="KLQ381" s="208"/>
      <c r="KLR381" s="208"/>
      <c r="KLS381" s="208"/>
      <c r="KLT381" s="208"/>
      <c r="KLU381" s="208"/>
      <c r="KLV381" s="208"/>
      <c r="KLW381" s="208"/>
      <c r="KLX381" s="208"/>
      <c r="KLY381" s="208"/>
      <c r="KLZ381" s="208"/>
      <c r="KMA381" s="208"/>
      <c r="KMB381" s="208"/>
      <c r="KMC381" s="208"/>
      <c r="KMD381" s="208"/>
      <c r="KME381" s="208"/>
      <c r="KMF381" s="208"/>
      <c r="KMG381" s="208"/>
      <c r="KMH381" s="208"/>
      <c r="KMI381" s="208"/>
      <c r="KMJ381" s="208"/>
      <c r="KMK381" s="208"/>
      <c r="KML381" s="208"/>
      <c r="KMM381" s="208"/>
      <c r="KMN381" s="208"/>
      <c r="KMO381" s="208"/>
      <c r="KMP381" s="208"/>
      <c r="KMQ381" s="208"/>
      <c r="KMR381" s="208"/>
      <c r="KMS381" s="208"/>
      <c r="KMT381" s="208"/>
      <c r="KMU381" s="208"/>
      <c r="KMV381" s="208"/>
      <c r="KMW381" s="208"/>
      <c r="KMX381" s="208"/>
      <c r="KMY381" s="208"/>
      <c r="KMZ381" s="208"/>
      <c r="KNA381" s="208"/>
      <c r="KNB381" s="208"/>
      <c r="KNC381" s="208"/>
      <c r="KND381" s="208"/>
      <c r="KNE381" s="208"/>
      <c r="KNF381" s="208"/>
      <c r="KNG381" s="208"/>
      <c r="KNH381" s="208"/>
      <c r="KNI381" s="208"/>
      <c r="KNJ381" s="208"/>
      <c r="KNK381" s="208"/>
      <c r="KNL381" s="208"/>
      <c r="KNM381" s="208"/>
      <c r="KNN381" s="208"/>
      <c r="KNO381" s="208"/>
      <c r="KNP381" s="208"/>
      <c r="KNQ381" s="208"/>
      <c r="KNR381" s="208"/>
      <c r="KNS381" s="208"/>
      <c r="KNT381" s="208"/>
      <c r="KNU381" s="208"/>
      <c r="KNV381" s="208"/>
      <c r="KNW381" s="208"/>
      <c r="KNX381" s="208"/>
      <c r="KNY381" s="208"/>
      <c r="KNZ381" s="208"/>
      <c r="KOA381" s="208"/>
      <c r="KOB381" s="208"/>
      <c r="KOC381" s="208"/>
      <c r="KOD381" s="208"/>
      <c r="KOE381" s="208"/>
      <c r="KOF381" s="208"/>
      <c r="KOG381" s="208"/>
      <c r="KOH381" s="208"/>
      <c r="KOI381" s="208"/>
      <c r="KOJ381" s="208"/>
      <c r="KOK381" s="208"/>
      <c r="KOL381" s="208"/>
      <c r="KOM381" s="208"/>
      <c r="KON381" s="208"/>
      <c r="KOO381" s="208"/>
      <c r="KOP381" s="208"/>
      <c r="KOQ381" s="208"/>
      <c r="KOR381" s="208"/>
      <c r="KOS381" s="208"/>
      <c r="KOT381" s="208"/>
      <c r="KOU381" s="208"/>
      <c r="KOV381" s="208"/>
      <c r="KOW381" s="208"/>
      <c r="KOX381" s="208"/>
      <c r="KOY381" s="208"/>
      <c r="KOZ381" s="208"/>
      <c r="KPA381" s="208"/>
      <c r="KPB381" s="208"/>
      <c r="KPC381" s="208"/>
      <c r="KPD381" s="208"/>
      <c r="KPE381" s="208"/>
      <c r="KPF381" s="208"/>
      <c r="KPG381" s="208"/>
      <c r="KPH381" s="208"/>
      <c r="KPI381" s="208"/>
      <c r="KPJ381" s="208"/>
      <c r="KPK381" s="208"/>
      <c r="KPL381" s="208"/>
      <c r="KPM381" s="208"/>
      <c r="KPN381" s="208"/>
      <c r="KPO381" s="208"/>
      <c r="KPP381" s="208"/>
      <c r="KPQ381" s="208"/>
      <c r="KPR381" s="208"/>
      <c r="KPS381" s="208"/>
      <c r="KPT381" s="208"/>
      <c r="KPU381" s="208"/>
      <c r="KPV381" s="208"/>
      <c r="KPW381" s="208"/>
      <c r="KPX381" s="208"/>
      <c r="KPY381" s="208"/>
      <c r="KPZ381" s="208"/>
      <c r="KQA381" s="208"/>
      <c r="KQB381" s="208"/>
      <c r="KQC381" s="208"/>
      <c r="KQD381" s="208"/>
      <c r="KQE381" s="208"/>
      <c r="KQF381" s="208"/>
      <c r="KQG381" s="208"/>
      <c r="KQH381" s="208"/>
      <c r="KQI381" s="208"/>
      <c r="KQJ381" s="208"/>
      <c r="KQK381" s="208"/>
      <c r="KQL381" s="208"/>
      <c r="KQM381" s="208"/>
      <c r="KQN381" s="208"/>
      <c r="KQO381" s="208"/>
      <c r="KQP381" s="208"/>
      <c r="KQQ381" s="208"/>
      <c r="KQR381" s="208"/>
      <c r="KQS381" s="208"/>
      <c r="KQT381" s="208"/>
      <c r="KQU381" s="208"/>
      <c r="KQV381" s="208"/>
      <c r="KQW381" s="208"/>
      <c r="KQX381" s="208"/>
      <c r="KQY381" s="208"/>
      <c r="KQZ381" s="208"/>
      <c r="KRA381" s="208"/>
      <c r="KRB381" s="208"/>
      <c r="KRC381" s="208"/>
      <c r="KRD381" s="208"/>
      <c r="KRE381" s="208"/>
      <c r="KRF381" s="208"/>
      <c r="KRG381" s="208"/>
      <c r="KRH381" s="208"/>
      <c r="KRI381" s="208"/>
      <c r="KRJ381" s="208"/>
      <c r="KRK381" s="208"/>
      <c r="KRL381" s="208"/>
      <c r="KRM381" s="208"/>
      <c r="KRN381" s="208"/>
      <c r="KRO381" s="208"/>
      <c r="KRP381" s="208"/>
      <c r="KRQ381" s="208"/>
      <c r="KRR381" s="208"/>
      <c r="KRS381" s="208"/>
      <c r="KRT381" s="208"/>
      <c r="KRU381" s="208"/>
      <c r="KRV381" s="208"/>
      <c r="KRW381" s="208"/>
      <c r="KRX381" s="208"/>
      <c r="KRY381" s="208"/>
      <c r="KRZ381" s="208"/>
      <c r="KSA381" s="208"/>
      <c r="KSB381" s="208"/>
      <c r="KSC381" s="208"/>
      <c r="KSD381" s="208"/>
      <c r="KSE381" s="208"/>
      <c r="KSF381" s="208"/>
      <c r="KSG381" s="208"/>
      <c r="KSH381" s="208"/>
      <c r="KSI381" s="208"/>
      <c r="KSJ381" s="208"/>
      <c r="KSK381" s="208"/>
      <c r="KSL381" s="208"/>
      <c r="KSM381" s="208"/>
      <c r="KSN381" s="208"/>
      <c r="KSO381" s="208"/>
      <c r="KSP381" s="208"/>
      <c r="KSQ381" s="208"/>
      <c r="KSR381" s="208"/>
      <c r="KSS381" s="208"/>
      <c r="KST381" s="208"/>
      <c r="KSU381" s="208"/>
      <c r="KSV381" s="208"/>
      <c r="KSW381" s="208"/>
      <c r="KSX381" s="208"/>
      <c r="KSY381" s="208"/>
      <c r="KSZ381" s="208"/>
      <c r="KTA381" s="208"/>
      <c r="KTB381" s="208"/>
      <c r="KTC381" s="208"/>
      <c r="KTD381" s="208"/>
      <c r="KTE381" s="208"/>
      <c r="KTF381" s="208"/>
      <c r="KTG381" s="208"/>
      <c r="KTH381" s="208"/>
      <c r="KTI381" s="208"/>
      <c r="KTJ381" s="208"/>
      <c r="KTK381" s="208"/>
      <c r="KTL381" s="208"/>
      <c r="KTM381" s="208"/>
      <c r="KTN381" s="208"/>
      <c r="KTO381" s="208"/>
      <c r="KTP381" s="208"/>
      <c r="KTQ381" s="208"/>
      <c r="KTR381" s="208"/>
      <c r="KTS381" s="208"/>
      <c r="KTT381" s="208"/>
      <c r="KTU381" s="208"/>
      <c r="KTV381" s="208"/>
      <c r="KTW381" s="208"/>
      <c r="KTX381" s="208"/>
      <c r="KTY381" s="208"/>
      <c r="KTZ381" s="208"/>
      <c r="KUA381" s="208"/>
      <c r="KUB381" s="208"/>
      <c r="KUC381" s="208"/>
      <c r="KUD381" s="208"/>
      <c r="KUE381" s="208"/>
      <c r="KUF381" s="208"/>
      <c r="KUG381" s="208"/>
      <c r="KUH381" s="208"/>
      <c r="KUI381" s="208"/>
      <c r="KUJ381" s="208"/>
      <c r="KUK381" s="208"/>
      <c r="KUL381" s="208"/>
      <c r="KUM381" s="208"/>
      <c r="KUN381" s="208"/>
      <c r="KUO381" s="208"/>
      <c r="KUP381" s="208"/>
      <c r="KUQ381" s="208"/>
      <c r="KUR381" s="208"/>
      <c r="KUS381" s="208"/>
      <c r="KUT381" s="208"/>
      <c r="KUU381" s="208"/>
      <c r="KUV381" s="208"/>
      <c r="KUW381" s="208"/>
      <c r="KUX381" s="208"/>
      <c r="KUY381" s="208"/>
      <c r="KUZ381" s="208"/>
      <c r="KVA381" s="208"/>
      <c r="KVB381" s="208"/>
      <c r="KVC381" s="208"/>
      <c r="KVD381" s="208"/>
      <c r="KVE381" s="208"/>
      <c r="KVF381" s="208"/>
      <c r="KVG381" s="208"/>
      <c r="KVH381" s="208"/>
      <c r="KVI381" s="208"/>
      <c r="KVJ381" s="208"/>
      <c r="KVK381" s="208"/>
      <c r="KVL381" s="208"/>
      <c r="KVM381" s="208"/>
      <c r="KVN381" s="208"/>
      <c r="KVO381" s="208"/>
      <c r="KVP381" s="208"/>
      <c r="KVQ381" s="208"/>
      <c r="KVR381" s="208"/>
      <c r="KVS381" s="208"/>
      <c r="KVT381" s="208"/>
      <c r="KVU381" s="208"/>
      <c r="KVV381" s="208"/>
      <c r="KVW381" s="208"/>
      <c r="KVX381" s="208"/>
      <c r="KVY381" s="208"/>
      <c r="KVZ381" s="208"/>
      <c r="KWA381" s="208"/>
      <c r="KWB381" s="208"/>
      <c r="KWC381" s="208"/>
      <c r="KWD381" s="208"/>
      <c r="KWE381" s="208"/>
      <c r="KWF381" s="208"/>
      <c r="KWG381" s="208"/>
      <c r="KWH381" s="208"/>
      <c r="KWI381" s="208"/>
      <c r="KWJ381" s="208"/>
      <c r="KWK381" s="208"/>
      <c r="KWL381" s="208"/>
      <c r="KWM381" s="208"/>
      <c r="KWN381" s="208"/>
      <c r="KWO381" s="208"/>
      <c r="KWP381" s="208"/>
      <c r="KWQ381" s="208"/>
      <c r="KWR381" s="208"/>
      <c r="KWS381" s="208"/>
      <c r="KWT381" s="208"/>
      <c r="KWU381" s="208"/>
      <c r="KWV381" s="208"/>
      <c r="KWW381" s="208"/>
      <c r="KWX381" s="208"/>
      <c r="KWY381" s="208"/>
      <c r="KWZ381" s="208"/>
      <c r="KXA381" s="208"/>
      <c r="KXB381" s="208"/>
      <c r="KXC381" s="208"/>
      <c r="KXD381" s="208"/>
      <c r="KXE381" s="208"/>
      <c r="KXF381" s="208"/>
      <c r="KXG381" s="208"/>
      <c r="KXH381" s="208"/>
      <c r="KXI381" s="208"/>
      <c r="KXJ381" s="208"/>
      <c r="KXK381" s="208"/>
      <c r="KXL381" s="208"/>
      <c r="KXM381" s="208"/>
      <c r="KXN381" s="208"/>
      <c r="KXO381" s="208"/>
      <c r="KXP381" s="208"/>
      <c r="KXQ381" s="208"/>
      <c r="KXR381" s="208"/>
      <c r="KXS381" s="208"/>
      <c r="KXT381" s="208"/>
      <c r="KXU381" s="208"/>
      <c r="KXV381" s="208"/>
      <c r="KXW381" s="208"/>
      <c r="KXX381" s="208"/>
      <c r="KXY381" s="208"/>
      <c r="KXZ381" s="208"/>
      <c r="KYA381" s="208"/>
      <c r="KYB381" s="208"/>
      <c r="KYC381" s="208"/>
      <c r="KYD381" s="208"/>
      <c r="KYE381" s="208"/>
      <c r="KYF381" s="208"/>
      <c r="KYG381" s="208"/>
      <c r="KYH381" s="208"/>
      <c r="KYI381" s="208"/>
      <c r="KYJ381" s="208"/>
      <c r="KYK381" s="208"/>
      <c r="KYL381" s="208"/>
      <c r="KYM381" s="208"/>
      <c r="KYN381" s="208"/>
      <c r="KYO381" s="208"/>
      <c r="KYP381" s="208"/>
      <c r="KYQ381" s="208"/>
      <c r="KYR381" s="208"/>
      <c r="KYS381" s="208"/>
      <c r="KYT381" s="208"/>
      <c r="KYU381" s="208"/>
      <c r="KYV381" s="208"/>
      <c r="KYW381" s="208"/>
      <c r="KYX381" s="208"/>
      <c r="KYY381" s="208"/>
      <c r="KYZ381" s="208"/>
      <c r="KZA381" s="208"/>
      <c r="KZB381" s="208"/>
      <c r="KZC381" s="208"/>
      <c r="KZD381" s="208"/>
      <c r="KZE381" s="208"/>
      <c r="KZF381" s="208"/>
      <c r="KZG381" s="208"/>
      <c r="KZH381" s="208"/>
      <c r="KZI381" s="208"/>
      <c r="KZJ381" s="208"/>
      <c r="KZK381" s="208"/>
      <c r="KZL381" s="208"/>
      <c r="KZM381" s="208"/>
      <c r="KZN381" s="208"/>
      <c r="KZO381" s="208"/>
      <c r="KZP381" s="208"/>
      <c r="KZQ381" s="208"/>
      <c r="KZR381" s="208"/>
      <c r="KZS381" s="208"/>
      <c r="KZT381" s="208"/>
      <c r="KZU381" s="208"/>
      <c r="KZV381" s="208"/>
      <c r="KZW381" s="208"/>
      <c r="KZX381" s="208"/>
      <c r="KZY381" s="208"/>
      <c r="KZZ381" s="208"/>
      <c r="LAA381" s="208"/>
      <c r="LAB381" s="208"/>
      <c r="LAC381" s="208"/>
      <c r="LAD381" s="208"/>
      <c r="LAE381" s="208"/>
      <c r="LAF381" s="208"/>
      <c r="LAG381" s="208"/>
      <c r="LAH381" s="208"/>
      <c r="LAI381" s="208"/>
      <c r="LAJ381" s="208"/>
      <c r="LAK381" s="208"/>
      <c r="LAL381" s="208"/>
      <c r="LAM381" s="208"/>
      <c r="LAN381" s="208"/>
      <c r="LAO381" s="208"/>
      <c r="LAP381" s="208"/>
      <c r="LAQ381" s="208"/>
      <c r="LAR381" s="208"/>
      <c r="LAS381" s="208"/>
      <c r="LAT381" s="208"/>
      <c r="LAU381" s="208"/>
      <c r="LAV381" s="208"/>
      <c r="LAW381" s="208"/>
      <c r="LAX381" s="208"/>
      <c r="LAY381" s="208"/>
      <c r="LAZ381" s="208"/>
      <c r="LBA381" s="208"/>
      <c r="LBB381" s="208"/>
      <c r="LBC381" s="208"/>
      <c r="LBD381" s="208"/>
      <c r="LBE381" s="208"/>
      <c r="LBF381" s="208"/>
      <c r="LBG381" s="208"/>
      <c r="LBH381" s="208"/>
      <c r="LBI381" s="208"/>
      <c r="LBJ381" s="208"/>
      <c r="LBK381" s="208"/>
      <c r="LBL381" s="208"/>
      <c r="LBM381" s="208"/>
      <c r="LBN381" s="208"/>
      <c r="LBO381" s="208"/>
      <c r="LBP381" s="208"/>
      <c r="LBQ381" s="208"/>
      <c r="LBR381" s="208"/>
      <c r="LBS381" s="208"/>
      <c r="LBT381" s="208"/>
      <c r="LBU381" s="208"/>
      <c r="LBV381" s="208"/>
      <c r="LBW381" s="208"/>
      <c r="LBX381" s="208"/>
      <c r="LBY381" s="208"/>
      <c r="LBZ381" s="208"/>
      <c r="LCA381" s="208"/>
      <c r="LCB381" s="208"/>
      <c r="LCC381" s="208"/>
      <c r="LCD381" s="208"/>
      <c r="LCE381" s="208"/>
      <c r="LCF381" s="208"/>
      <c r="LCG381" s="208"/>
      <c r="LCH381" s="208"/>
      <c r="LCI381" s="208"/>
      <c r="LCJ381" s="208"/>
      <c r="LCK381" s="208"/>
      <c r="LCL381" s="208"/>
      <c r="LCM381" s="208"/>
      <c r="LCN381" s="208"/>
      <c r="LCO381" s="208"/>
      <c r="LCP381" s="208"/>
      <c r="LCQ381" s="208"/>
      <c r="LCR381" s="208"/>
      <c r="LCS381" s="208"/>
      <c r="LCT381" s="208"/>
      <c r="LCU381" s="208"/>
      <c r="LCV381" s="208"/>
      <c r="LCW381" s="208"/>
      <c r="LCX381" s="208"/>
      <c r="LCY381" s="208"/>
      <c r="LCZ381" s="208"/>
      <c r="LDA381" s="208"/>
      <c r="LDB381" s="208"/>
      <c r="LDC381" s="208"/>
      <c r="LDD381" s="208"/>
      <c r="LDE381" s="208"/>
      <c r="LDF381" s="208"/>
      <c r="LDG381" s="208"/>
      <c r="LDH381" s="208"/>
      <c r="LDI381" s="208"/>
      <c r="LDJ381" s="208"/>
      <c r="LDK381" s="208"/>
      <c r="LDL381" s="208"/>
      <c r="LDM381" s="208"/>
      <c r="LDN381" s="208"/>
      <c r="LDO381" s="208"/>
      <c r="LDP381" s="208"/>
      <c r="LDQ381" s="208"/>
      <c r="LDR381" s="208"/>
      <c r="LDS381" s="208"/>
      <c r="LDT381" s="208"/>
      <c r="LDU381" s="208"/>
      <c r="LDV381" s="208"/>
      <c r="LDW381" s="208"/>
      <c r="LDX381" s="208"/>
      <c r="LDY381" s="208"/>
      <c r="LDZ381" s="208"/>
      <c r="LEA381" s="208"/>
      <c r="LEB381" s="208"/>
      <c r="LEC381" s="208"/>
      <c r="LED381" s="208"/>
      <c r="LEE381" s="208"/>
      <c r="LEF381" s="208"/>
      <c r="LEG381" s="208"/>
      <c r="LEH381" s="208"/>
      <c r="LEI381" s="208"/>
      <c r="LEJ381" s="208"/>
      <c r="LEK381" s="208"/>
      <c r="LEL381" s="208"/>
      <c r="LEM381" s="208"/>
      <c r="LEN381" s="208"/>
      <c r="LEO381" s="208"/>
      <c r="LEP381" s="208"/>
      <c r="LEQ381" s="208"/>
      <c r="LER381" s="208"/>
      <c r="LES381" s="208"/>
      <c r="LET381" s="208"/>
      <c r="LEU381" s="208"/>
      <c r="LEV381" s="208"/>
      <c r="LEW381" s="208"/>
      <c r="LEX381" s="208"/>
      <c r="LEY381" s="208"/>
      <c r="LEZ381" s="208"/>
      <c r="LFA381" s="208"/>
      <c r="LFB381" s="208"/>
      <c r="LFC381" s="208"/>
      <c r="LFD381" s="208"/>
      <c r="LFE381" s="208"/>
      <c r="LFF381" s="208"/>
      <c r="LFG381" s="208"/>
      <c r="LFH381" s="208"/>
      <c r="LFI381" s="208"/>
      <c r="LFJ381" s="208"/>
      <c r="LFK381" s="208"/>
      <c r="LFL381" s="208"/>
      <c r="LFM381" s="208"/>
      <c r="LFN381" s="208"/>
      <c r="LFO381" s="208"/>
      <c r="LFP381" s="208"/>
      <c r="LFQ381" s="208"/>
      <c r="LFR381" s="208"/>
      <c r="LFS381" s="208"/>
      <c r="LFT381" s="208"/>
      <c r="LFU381" s="208"/>
      <c r="LFV381" s="208"/>
      <c r="LFW381" s="208"/>
      <c r="LFX381" s="208"/>
      <c r="LFY381" s="208"/>
      <c r="LFZ381" s="208"/>
      <c r="LGA381" s="208"/>
      <c r="LGB381" s="208"/>
      <c r="LGC381" s="208"/>
      <c r="LGD381" s="208"/>
      <c r="LGE381" s="208"/>
      <c r="LGF381" s="208"/>
      <c r="LGG381" s="208"/>
      <c r="LGH381" s="208"/>
      <c r="LGI381" s="208"/>
      <c r="LGJ381" s="208"/>
      <c r="LGK381" s="208"/>
      <c r="LGL381" s="208"/>
      <c r="LGM381" s="208"/>
      <c r="LGN381" s="208"/>
      <c r="LGO381" s="208"/>
      <c r="LGP381" s="208"/>
      <c r="LGQ381" s="208"/>
      <c r="LGR381" s="208"/>
      <c r="LGS381" s="208"/>
      <c r="LGT381" s="208"/>
      <c r="LGU381" s="208"/>
      <c r="LGV381" s="208"/>
      <c r="LGW381" s="208"/>
      <c r="LGX381" s="208"/>
      <c r="LGY381" s="208"/>
      <c r="LGZ381" s="208"/>
      <c r="LHA381" s="208"/>
      <c r="LHB381" s="208"/>
      <c r="LHC381" s="208"/>
      <c r="LHD381" s="208"/>
      <c r="LHE381" s="208"/>
      <c r="LHF381" s="208"/>
      <c r="LHG381" s="208"/>
      <c r="LHH381" s="208"/>
      <c r="LHI381" s="208"/>
      <c r="LHJ381" s="208"/>
      <c r="LHK381" s="208"/>
      <c r="LHL381" s="208"/>
      <c r="LHM381" s="208"/>
      <c r="LHN381" s="208"/>
      <c r="LHO381" s="208"/>
      <c r="LHP381" s="208"/>
      <c r="LHQ381" s="208"/>
      <c r="LHR381" s="208"/>
      <c r="LHS381" s="208"/>
      <c r="LHT381" s="208"/>
      <c r="LHU381" s="208"/>
      <c r="LHV381" s="208"/>
      <c r="LHW381" s="208"/>
      <c r="LHX381" s="208"/>
      <c r="LHY381" s="208"/>
      <c r="LHZ381" s="208"/>
      <c r="LIA381" s="208"/>
      <c r="LIB381" s="208"/>
      <c r="LIC381" s="208"/>
      <c r="LID381" s="208"/>
      <c r="LIE381" s="208"/>
      <c r="LIF381" s="208"/>
      <c r="LIG381" s="208"/>
      <c r="LIH381" s="208"/>
      <c r="LII381" s="208"/>
      <c r="LIJ381" s="208"/>
      <c r="LIK381" s="208"/>
      <c r="LIL381" s="208"/>
      <c r="LIM381" s="208"/>
      <c r="LIN381" s="208"/>
      <c r="LIO381" s="208"/>
      <c r="LIP381" s="208"/>
      <c r="LIQ381" s="208"/>
      <c r="LIR381" s="208"/>
      <c r="LIS381" s="208"/>
      <c r="LIT381" s="208"/>
      <c r="LIU381" s="208"/>
      <c r="LIV381" s="208"/>
      <c r="LIW381" s="208"/>
      <c r="LIX381" s="208"/>
      <c r="LIY381" s="208"/>
      <c r="LIZ381" s="208"/>
      <c r="LJA381" s="208"/>
      <c r="LJB381" s="208"/>
      <c r="LJC381" s="208"/>
      <c r="LJD381" s="208"/>
      <c r="LJE381" s="208"/>
      <c r="LJF381" s="208"/>
      <c r="LJG381" s="208"/>
      <c r="LJH381" s="208"/>
      <c r="LJI381" s="208"/>
      <c r="LJJ381" s="208"/>
      <c r="LJK381" s="208"/>
      <c r="LJL381" s="208"/>
      <c r="LJM381" s="208"/>
      <c r="LJN381" s="208"/>
      <c r="LJO381" s="208"/>
      <c r="LJP381" s="208"/>
      <c r="LJQ381" s="208"/>
      <c r="LJR381" s="208"/>
      <c r="LJS381" s="208"/>
      <c r="LJT381" s="208"/>
      <c r="LJU381" s="208"/>
      <c r="LJV381" s="208"/>
      <c r="LJW381" s="208"/>
      <c r="LJX381" s="208"/>
      <c r="LJY381" s="208"/>
      <c r="LJZ381" s="208"/>
      <c r="LKA381" s="208"/>
      <c r="LKB381" s="208"/>
      <c r="LKC381" s="208"/>
      <c r="LKD381" s="208"/>
      <c r="LKE381" s="208"/>
      <c r="LKF381" s="208"/>
      <c r="LKG381" s="208"/>
      <c r="LKH381" s="208"/>
      <c r="LKI381" s="208"/>
      <c r="LKJ381" s="208"/>
      <c r="LKK381" s="208"/>
      <c r="LKL381" s="208"/>
      <c r="LKM381" s="208"/>
      <c r="LKN381" s="208"/>
      <c r="LKO381" s="208"/>
      <c r="LKP381" s="208"/>
      <c r="LKQ381" s="208"/>
      <c r="LKR381" s="208"/>
      <c r="LKS381" s="208"/>
      <c r="LKT381" s="208"/>
      <c r="LKU381" s="208"/>
      <c r="LKV381" s="208"/>
      <c r="LKW381" s="208"/>
      <c r="LKX381" s="208"/>
      <c r="LKY381" s="208"/>
      <c r="LKZ381" s="208"/>
      <c r="LLA381" s="208"/>
      <c r="LLB381" s="208"/>
      <c r="LLC381" s="208"/>
      <c r="LLD381" s="208"/>
      <c r="LLE381" s="208"/>
      <c r="LLF381" s="208"/>
      <c r="LLG381" s="208"/>
      <c r="LLH381" s="208"/>
      <c r="LLI381" s="208"/>
      <c r="LLJ381" s="208"/>
      <c r="LLK381" s="208"/>
      <c r="LLL381" s="208"/>
      <c r="LLM381" s="208"/>
      <c r="LLN381" s="208"/>
      <c r="LLO381" s="208"/>
      <c r="LLP381" s="208"/>
      <c r="LLQ381" s="208"/>
      <c r="LLR381" s="208"/>
      <c r="LLS381" s="208"/>
      <c r="LLT381" s="208"/>
      <c r="LLU381" s="208"/>
      <c r="LLV381" s="208"/>
      <c r="LLW381" s="208"/>
      <c r="LLX381" s="208"/>
      <c r="LLY381" s="208"/>
      <c r="LLZ381" s="208"/>
      <c r="LMA381" s="208"/>
      <c r="LMB381" s="208"/>
      <c r="LMC381" s="208"/>
      <c r="LMD381" s="208"/>
      <c r="LME381" s="208"/>
      <c r="LMF381" s="208"/>
      <c r="LMG381" s="208"/>
      <c r="LMH381" s="208"/>
      <c r="LMI381" s="208"/>
      <c r="LMJ381" s="208"/>
      <c r="LMK381" s="208"/>
      <c r="LML381" s="208"/>
      <c r="LMM381" s="208"/>
      <c r="LMN381" s="208"/>
      <c r="LMO381" s="208"/>
      <c r="LMP381" s="208"/>
      <c r="LMQ381" s="208"/>
      <c r="LMR381" s="208"/>
      <c r="LMS381" s="208"/>
      <c r="LMT381" s="208"/>
      <c r="LMU381" s="208"/>
      <c r="LMV381" s="208"/>
      <c r="LMW381" s="208"/>
      <c r="LMX381" s="208"/>
      <c r="LMY381" s="208"/>
      <c r="LMZ381" s="208"/>
      <c r="LNA381" s="208"/>
      <c r="LNB381" s="208"/>
      <c r="LNC381" s="208"/>
      <c r="LND381" s="208"/>
      <c r="LNE381" s="208"/>
      <c r="LNF381" s="208"/>
      <c r="LNG381" s="208"/>
      <c r="LNH381" s="208"/>
      <c r="LNI381" s="208"/>
      <c r="LNJ381" s="208"/>
      <c r="LNK381" s="208"/>
      <c r="LNL381" s="208"/>
      <c r="LNM381" s="208"/>
      <c r="LNN381" s="208"/>
      <c r="LNO381" s="208"/>
      <c r="LNP381" s="208"/>
      <c r="LNQ381" s="208"/>
      <c r="LNR381" s="208"/>
      <c r="LNS381" s="208"/>
      <c r="LNT381" s="208"/>
      <c r="LNU381" s="208"/>
      <c r="LNV381" s="208"/>
      <c r="LNW381" s="208"/>
      <c r="LNX381" s="208"/>
      <c r="LNY381" s="208"/>
      <c r="LNZ381" s="208"/>
      <c r="LOA381" s="208"/>
      <c r="LOB381" s="208"/>
      <c r="LOC381" s="208"/>
      <c r="LOD381" s="208"/>
      <c r="LOE381" s="208"/>
      <c r="LOF381" s="208"/>
      <c r="LOG381" s="208"/>
      <c r="LOH381" s="208"/>
      <c r="LOI381" s="208"/>
      <c r="LOJ381" s="208"/>
      <c r="LOK381" s="208"/>
      <c r="LOL381" s="208"/>
      <c r="LOM381" s="208"/>
      <c r="LON381" s="208"/>
      <c r="LOO381" s="208"/>
      <c r="LOP381" s="208"/>
      <c r="LOQ381" s="208"/>
      <c r="LOR381" s="208"/>
      <c r="LOS381" s="208"/>
      <c r="LOT381" s="208"/>
      <c r="LOU381" s="208"/>
      <c r="LOV381" s="208"/>
      <c r="LOW381" s="208"/>
      <c r="LOX381" s="208"/>
      <c r="LOY381" s="208"/>
      <c r="LOZ381" s="208"/>
      <c r="LPA381" s="208"/>
      <c r="LPB381" s="208"/>
      <c r="LPC381" s="208"/>
      <c r="LPD381" s="208"/>
      <c r="LPE381" s="208"/>
      <c r="LPF381" s="208"/>
      <c r="LPG381" s="208"/>
      <c r="LPH381" s="208"/>
      <c r="LPI381" s="208"/>
      <c r="LPJ381" s="208"/>
      <c r="LPK381" s="208"/>
      <c r="LPL381" s="208"/>
      <c r="LPM381" s="208"/>
      <c r="LPN381" s="208"/>
      <c r="LPO381" s="208"/>
      <c r="LPP381" s="208"/>
      <c r="LPQ381" s="208"/>
      <c r="LPR381" s="208"/>
      <c r="LPS381" s="208"/>
      <c r="LPT381" s="208"/>
      <c r="LPU381" s="208"/>
      <c r="LPV381" s="208"/>
      <c r="LPW381" s="208"/>
      <c r="LPX381" s="208"/>
      <c r="LPY381" s="208"/>
      <c r="LPZ381" s="208"/>
      <c r="LQA381" s="208"/>
      <c r="LQB381" s="208"/>
      <c r="LQC381" s="208"/>
      <c r="LQD381" s="208"/>
      <c r="LQE381" s="208"/>
      <c r="LQF381" s="208"/>
      <c r="LQG381" s="208"/>
      <c r="LQH381" s="208"/>
      <c r="LQI381" s="208"/>
      <c r="LQJ381" s="208"/>
      <c r="LQK381" s="208"/>
      <c r="LQL381" s="208"/>
      <c r="LQM381" s="208"/>
      <c r="LQN381" s="208"/>
      <c r="LQO381" s="208"/>
      <c r="LQP381" s="208"/>
      <c r="LQQ381" s="208"/>
      <c r="LQR381" s="208"/>
      <c r="LQS381" s="208"/>
      <c r="LQT381" s="208"/>
      <c r="LQU381" s="208"/>
      <c r="LQV381" s="208"/>
      <c r="LQW381" s="208"/>
      <c r="LQX381" s="208"/>
      <c r="LQY381" s="208"/>
      <c r="LQZ381" s="208"/>
      <c r="LRA381" s="208"/>
      <c r="LRB381" s="208"/>
      <c r="LRC381" s="208"/>
      <c r="LRD381" s="208"/>
      <c r="LRE381" s="208"/>
      <c r="LRF381" s="208"/>
      <c r="LRG381" s="208"/>
      <c r="LRH381" s="208"/>
      <c r="LRI381" s="208"/>
      <c r="LRJ381" s="208"/>
      <c r="LRK381" s="208"/>
      <c r="LRL381" s="208"/>
      <c r="LRM381" s="208"/>
      <c r="LRN381" s="208"/>
      <c r="LRO381" s="208"/>
      <c r="LRP381" s="208"/>
      <c r="LRQ381" s="208"/>
      <c r="LRR381" s="208"/>
      <c r="LRS381" s="208"/>
      <c r="LRT381" s="208"/>
      <c r="LRU381" s="208"/>
      <c r="LRV381" s="208"/>
      <c r="LRW381" s="208"/>
      <c r="LRX381" s="208"/>
      <c r="LRY381" s="208"/>
      <c r="LRZ381" s="208"/>
      <c r="LSA381" s="208"/>
      <c r="LSB381" s="208"/>
      <c r="LSC381" s="208"/>
      <c r="LSD381" s="208"/>
      <c r="LSE381" s="208"/>
      <c r="LSF381" s="208"/>
      <c r="LSG381" s="208"/>
      <c r="LSH381" s="208"/>
      <c r="LSI381" s="208"/>
      <c r="LSJ381" s="208"/>
      <c r="LSK381" s="208"/>
      <c r="LSL381" s="208"/>
      <c r="LSM381" s="208"/>
      <c r="LSN381" s="208"/>
      <c r="LSO381" s="208"/>
      <c r="LSP381" s="208"/>
      <c r="LSQ381" s="208"/>
      <c r="LSR381" s="208"/>
      <c r="LSS381" s="208"/>
      <c r="LST381" s="208"/>
      <c r="LSU381" s="208"/>
      <c r="LSV381" s="208"/>
      <c r="LSW381" s="208"/>
      <c r="LSX381" s="208"/>
      <c r="LSY381" s="208"/>
      <c r="LSZ381" s="208"/>
      <c r="LTA381" s="208"/>
      <c r="LTB381" s="208"/>
      <c r="LTC381" s="208"/>
      <c r="LTD381" s="208"/>
      <c r="LTE381" s="208"/>
      <c r="LTF381" s="208"/>
      <c r="LTG381" s="208"/>
      <c r="LTH381" s="208"/>
      <c r="LTI381" s="208"/>
      <c r="LTJ381" s="208"/>
      <c r="LTK381" s="208"/>
      <c r="LTL381" s="208"/>
      <c r="LTM381" s="208"/>
      <c r="LTN381" s="208"/>
      <c r="LTO381" s="208"/>
      <c r="LTP381" s="208"/>
      <c r="LTQ381" s="208"/>
      <c r="LTR381" s="208"/>
      <c r="LTS381" s="208"/>
      <c r="LTT381" s="208"/>
      <c r="LTU381" s="208"/>
      <c r="LTV381" s="208"/>
      <c r="LTW381" s="208"/>
      <c r="LTX381" s="208"/>
      <c r="LTY381" s="208"/>
      <c r="LTZ381" s="208"/>
      <c r="LUA381" s="208"/>
      <c r="LUB381" s="208"/>
      <c r="LUC381" s="208"/>
      <c r="LUD381" s="208"/>
      <c r="LUE381" s="208"/>
      <c r="LUF381" s="208"/>
      <c r="LUG381" s="208"/>
      <c r="LUH381" s="208"/>
      <c r="LUI381" s="208"/>
      <c r="LUJ381" s="208"/>
      <c r="LUK381" s="208"/>
      <c r="LUL381" s="208"/>
      <c r="LUM381" s="208"/>
      <c r="LUN381" s="208"/>
      <c r="LUO381" s="208"/>
      <c r="LUP381" s="208"/>
      <c r="LUQ381" s="208"/>
      <c r="LUR381" s="208"/>
      <c r="LUS381" s="208"/>
      <c r="LUT381" s="208"/>
      <c r="LUU381" s="208"/>
      <c r="LUV381" s="208"/>
      <c r="LUW381" s="208"/>
      <c r="LUX381" s="208"/>
      <c r="LUY381" s="208"/>
      <c r="LUZ381" s="208"/>
      <c r="LVA381" s="208"/>
      <c r="LVB381" s="208"/>
      <c r="LVC381" s="208"/>
      <c r="LVD381" s="208"/>
      <c r="LVE381" s="208"/>
      <c r="LVF381" s="208"/>
      <c r="LVG381" s="208"/>
      <c r="LVH381" s="208"/>
      <c r="LVI381" s="208"/>
      <c r="LVJ381" s="208"/>
      <c r="LVK381" s="208"/>
      <c r="LVL381" s="208"/>
      <c r="LVM381" s="208"/>
      <c r="LVN381" s="208"/>
      <c r="LVO381" s="208"/>
      <c r="LVP381" s="208"/>
      <c r="LVQ381" s="208"/>
      <c r="LVR381" s="208"/>
      <c r="LVS381" s="208"/>
      <c r="LVT381" s="208"/>
      <c r="LVU381" s="208"/>
      <c r="LVV381" s="208"/>
      <c r="LVW381" s="208"/>
      <c r="LVX381" s="208"/>
      <c r="LVY381" s="208"/>
      <c r="LVZ381" s="208"/>
      <c r="LWA381" s="208"/>
      <c r="LWB381" s="208"/>
      <c r="LWC381" s="208"/>
      <c r="LWD381" s="208"/>
      <c r="LWE381" s="208"/>
      <c r="LWF381" s="208"/>
      <c r="LWG381" s="208"/>
      <c r="LWH381" s="208"/>
      <c r="LWI381" s="208"/>
      <c r="LWJ381" s="208"/>
      <c r="LWK381" s="208"/>
      <c r="LWL381" s="208"/>
      <c r="LWM381" s="208"/>
      <c r="LWN381" s="208"/>
      <c r="LWO381" s="208"/>
      <c r="LWP381" s="208"/>
      <c r="LWQ381" s="208"/>
      <c r="LWR381" s="208"/>
      <c r="LWS381" s="208"/>
      <c r="LWT381" s="208"/>
      <c r="LWU381" s="208"/>
      <c r="LWV381" s="208"/>
      <c r="LWW381" s="208"/>
      <c r="LWX381" s="208"/>
      <c r="LWY381" s="208"/>
      <c r="LWZ381" s="208"/>
      <c r="LXA381" s="208"/>
      <c r="LXB381" s="208"/>
      <c r="LXC381" s="208"/>
      <c r="LXD381" s="208"/>
      <c r="LXE381" s="208"/>
      <c r="LXF381" s="208"/>
      <c r="LXG381" s="208"/>
      <c r="LXH381" s="208"/>
      <c r="LXI381" s="208"/>
      <c r="LXJ381" s="208"/>
      <c r="LXK381" s="208"/>
      <c r="LXL381" s="208"/>
      <c r="LXM381" s="208"/>
      <c r="LXN381" s="208"/>
      <c r="LXO381" s="208"/>
      <c r="LXP381" s="208"/>
      <c r="LXQ381" s="208"/>
      <c r="LXR381" s="208"/>
      <c r="LXS381" s="208"/>
      <c r="LXT381" s="208"/>
      <c r="LXU381" s="208"/>
      <c r="LXV381" s="208"/>
      <c r="LXW381" s="208"/>
      <c r="LXX381" s="208"/>
      <c r="LXY381" s="208"/>
      <c r="LXZ381" s="208"/>
      <c r="LYA381" s="208"/>
      <c r="LYB381" s="208"/>
      <c r="LYC381" s="208"/>
      <c r="LYD381" s="208"/>
      <c r="LYE381" s="208"/>
      <c r="LYF381" s="208"/>
      <c r="LYG381" s="208"/>
      <c r="LYH381" s="208"/>
      <c r="LYI381" s="208"/>
      <c r="LYJ381" s="208"/>
      <c r="LYK381" s="208"/>
      <c r="LYL381" s="208"/>
      <c r="LYM381" s="208"/>
      <c r="LYN381" s="208"/>
      <c r="LYO381" s="208"/>
      <c r="LYP381" s="208"/>
      <c r="LYQ381" s="208"/>
      <c r="LYR381" s="208"/>
      <c r="LYS381" s="208"/>
      <c r="LYT381" s="208"/>
      <c r="LYU381" s="208"/>
      <c r="LYV381" s="208"/>
      <c r="LYW381" s="208"/>
      <c r="LYX381" s="208"/>
      <c r="LYY381" s="208"/>
      <c r="LYZ381" s="208"/>
      <c r="LZA381" s="208"/>
      <c r="LZB381" s="208"/>
      <c r="LZC381" s="208"/>
      <c r="LZD381" s="208"/>
      <c r="LZE381" s="208"/>
      <c r="LZF381" s="208"/>
      <c r="LZG381" s="208"/>
      <c r="LZH381" s="208"/>
      <c r="LZI381" s="208"/>
      <c r="LZJ381" s="208"/>
      <c r="LZK381" s="208"/>
      <c r="LZL381" s="208"/>
      <c r="LZM381" s="208"/>
      <c r="LZN381" s="208"/>
      <c r="LZO381" s="208"/>
      <c r="LZP381" s="208"/>
      <c r="LZQ381" s="208"/>
      <c r="LZR381" s="208"/>
      <c r="LZS381" s="208"/>
      <c r="LZT381" s="208"/>
      <c r="LZU381" s="208"/>
      <c r="LZV381" s="208"/>
      <c r="LZW381" s="208"/>
      <c r="LZX381" s="208"/>
      <c r="LZY381" s="208"/>
      <c r="LZZ381" s="208"/>
      <c r="MAA381" s="208"/>
      <c r="MAB381" s="208"/>
      <c r="MAC381" s="208"/>
      <c r="MAD381" s="208"/>
      <c r="MAE381" s="208"/>
      <c r="MAF381" s="208"/>
      <c r="MAG381" s="208"/>
      <c r="MAH381" s="208"/>
      <c r="MAI381" s="208"/>
      <c r="MAJ381" s="208"/>
      <c r="MAK381" s="208"/>
      <c r="MAL381" s="208"/>
      <c r="MAM381" s="208"/>
      <c r="MAN381" s="208"/>
      <c r="MAO381" s="208"/>
      <c r="MAP381" s="208"/>
      <c r="MAQ381" s="208"/>
      <c r="MAR381" s="208"/>
      <c r="MAS381" s="208"/>
      <c r="MAT381" s="208"/>
      <c r="MAU381" s="208"/>
      <c r="MAV381" s="208"/>
      <c r="MAW381" s="208"/>
      <c r="MAX381" s="208"/>
      <c r="MAY381" s="208"/>
      <c r="MAZ381" s="208"/>
      <c r="MBA381" s="208"/>
      <c r="MBB381" s="208"/>
      <c r="MBC381" s="208"/>
      <c r="MBD381" s="208"/>
      <c r="MBE381" s="208"/>
      <c r="MBF381" s="208"/>
      <c r="MBG381" s="208"/>
      <c r="MBH381" s="208"/>
      <c r="MBI381" s="208"/>
      <c r="MBJ381" s="208"/>
      <c r="MBK381" s="208"/>
      <c r="MBL381" s="208"/>
      <c r="MBM381" s="208"/>
      <c r="MBN381" s="208"/>
      <c r="MBO381" s="208"/>
      <c r="MBP381" s="208"/>
      <c r="MBQ381" s="208"/>
      <c r="MBR381" s="208"/>
      <c r="MBS381" s="208"/>
      <c r="MBT381" s="208"/>
      <c r="MBU381" s="208"/>
      <c r="MBV381" s="208"/>
      <c r="MBW381" s="208"/>
      <c r="MBX381" s="208"/>
      <c r="MBY381" s="208"/>
      <c r="MBZ381" s="208"/>
      <c r="MCA381" s="208"/>
      <c r="MCB381" s="208"/>
      <c r="MCC381" s="208"/>
      <c r="MCD381" s="208"/>
      <c r="MCE381" s="208"/>
      <c r="MCF381" s="208"/>
      <c r="MCG381" s="208"/>
      <c r="MCH381" s="208"/>
      <c r="MCI381" s="208"/>
      <c r="MCJ381" s="208"/>
      <c r="MCK381" s="208"/>
      <c r="MCL381" s="208"/>
      <c r="MCM381" s="208"/>
      <c r="MCN381" s="208"/>
      <c r="MCO381" s="208"/>
      <c r="MCP381" s="208"/>
      <c r="MCQ381" s="208"/>
      <c r="MCR381" s="208"/>
      <c r="MCS381" s="208"/>
      <c r="MCT381" s="208"/>
      <c r="MCU381" s="208"/>
      <c r="MCV381" s="208"/>
      <c r="MCW381" s="208"/>
      <c r="MCX381" s="208"/>
      <c r="MCY381" s="208"/>
      <c r="MCZ381" s="208"/>
      <c r="MDA381" s="208"/>
      <c r="MDB381" s="208"/>
      <c r="MDC381" s="208"/>
      <c r="MDD381" s="208"/>
      <c r="MDE381" s="208"/>
      <c r="MDF381" s="208"/>
      <c r="MDG381" s="208"/>
      <c r="MDH381" s="208"/>
      <c r="MDI381" s="208"/>
      <c r="MDJ381" s="208"/>
      <c r="MDK381" s="208"/>
      <c r="MDL381" s="208"/>
      <c r="MDM381" s="208"/>
      <c r="MDN381" s="208"/>
      <c r="MDO381" s="208"/>
      <c r="MDP381" s="208"/>
      <c r="MDQ381" s="208"/>
      <c r="MDR381" s="208"/>
      <c r="MDS381" s="208"/>
      <c r="MDT381" s="208"/>
      <c r="MDU381" s="208"/>
      <c r="MDV381" s="208"/>
      <c r="MDW381" s="208"/>
      <c r="MDX381" s="208"/>
      <c r="MDY381" s="208"/>
      <c r="MDZ381" s="208"/>
      <c r="MEA381" s="208"/>
      <c r="MEB381" s="208"/>
      <c r="MEC381" s="208"/>
      <c r="MED381" s="208"/>
      <c r="MEE381" s="208"/>
      <c r="MEF381" s="208"/>
      <c r="MEG381" s="208"/>
      <c r="MEH381" s="208"/>
      <c r="MEI381" s="208"/>
      <c r="MEJ381" s="208"/>
      <c r="MEK381" s="208"/>
      <c r="MEL381" s="208"/>
      <c r="MEM381" s="208"/>
      <c r="MEN381" s="208"/>
      <c r="MEO381" s="208"/>
      <c r="MEP381" s="208"/>
      <c r="MEQ381" s="208"/>
      <c r="MER381" s="208"/>
      <c r="MES381" s="208"/>
      <c r="MET381" s="208"/>
      <c r="MEU381" s="208"/>
      <c r="MEV381" s="208"/>
      <c r="MEW381" s="208"/>
      <c r="MEX381" s="208"/>
      <c r="MEY381" s="208"/>
      <c r="MEZ381" s="208"/>
      <c r="MFA381" s="208"/>
      <c r="MFB381" s="208"/>
      <c r="MFC381" s="208"/>
      <c r="MFD381" s="208"/>
      <c r="MFE381" s="208"/>
      <c r="MFF381" s="208"/>
      <c r="MFG381" s="208"/>
      <c r="MFH381" s="208"/>
      <c r="MFI381" s="208"/>
      <c r="MFJ381" s="208"/>
      <c r="MFK381" s="208"/>
      <c r="MFL381" s="208"/>
      <c r="MFM381" s="208"/>
      <c r="MFN381" s="208"/>
      <c r="MFO381" s="208"/>
      <c r="MFP381" s="208"/>
      <c r="MFQ381" s="208"/>
      <c r="MFR381" s="208"/>
      <c r="MFS381" s="208"/>
      <c r="MFT381" s="208"/>
      <c r="MFU381" s="208"/>
      <c r="MFV381" s="208"/>
      <c r="MFW381" s="208"/>
      <c r="MFX381" s="208"/>
      <c r="MFY381" s="208"/>
      <c r="MFZ381" s="208"/>
      <c r="MGA381" s="208"/>
      <c r="MGB381" s="208"/>
      <c r="MGC381" s="208"/>
      <c r="MGD381" s="208"/>
      <c r="MGE381" s="208"/>
      <c r="MGF381" s="208"/>
      <c r="MGG381" s="208"/>
      <c r="MGH381" s="208"/>
      <c r="MGI381" s="208"/>
      <c r="MGJ381" s="208"/>
      <c r="MGK381" s="208"/>
      <c r="MGL381" s="208"/>
      <c r="MGM381" s="208"/>
      <c r="MGN381" s="208"/>
      <c r="MGO381" s="208"/>
      <c r="MGP381" s="208"/>
      <c r="MGQ381" s="208"/>
      <c r="MGR381" s="208"/>
      <c r="MGS381" s="208"/>
      <c r="MGT381" s="208"/>
      <c r="MGU381" s="208"/>
      <c r="MGV381" s="208"/>
      <c r="MGW381" s="208"/>
      <c r="MGX381" s="208"/>
      <c r="MGY381" s="208"/>
      <c r="MGZ381" s="208"/>
      <c r="MHA381" s="208"/>
      <c r="MHB381" s="208"/>
      <c r="MHC381" s="208"/>
      <c r="MHD381" s="208"/>
      <c r="MHE381" s="208"/>
      <c r="MHF381" s="208"/>
      <c r="MHG381" s="208"/>
      <c r="MHH381" s="208"/>
      <c r="MHI381" s="208"/>
      <c r="MHJ381" s="208"/>
      <c r="MHK381" s="208"/>
      <c r="MHL381" s="208"/>
      <c r="MHM381" s="208"/>
      <c r="MHN381" s="208"/>
      <c r="MHO381" s="208"/>
      <c r="MHP381" s="208"/>
      <c r="MHQ381" s="208"/>
      <c r="MHR381" s="208"/>
      <c r="MHS381" s="208"/>
      <c r="MHT381" s="208"/>
      <c r="MHU381" s="208"/>
      <c r="MHV381" s="208"/>
      <c r="MHW381" s="208"/>
      <c r="MHX381" s="208"/>
      <c r="MHY381" s="208"/>
      <c r="MHZ381" s="208"/>
      <c r="MIA381" s="208"/>
      <c r="MIB381" s="208"/>
      <c r="MIC381" s="208"/>
      <c r="MID381" s="208"/>
      <c r="MIE381" s="208"/>
      <c r="MIF381" s="208"/>
      <c r="MIG381" s="208"/>
      <c r="MIH381" s="208"/>
      <c r="MII381" s="208"/>
      <c r="MIJ381" s="208"/>
      <c r="MIK381" s="208"/>
      <c r="MIL381" s="208"/>
      <c r="MIM381" s="208"/>
      <c r="MIN381" s="208"/>
      <c r="MIO381" s="208"/>
      <c r="MIP381" s="208"/>
      <c r="MIQ381" s="208"/>
      <c r="MIR381" s="208"/>
      <c r="MIS381" s="208"/>
      <c r="MIT381" s="208"/>
      <c r="MIU381" s="208"/>
      <c r="MIV381" s="208"/>
      <c r="MIW381" s="208"/>
      <c r="MIX381" s="208"/>
      <c r="MIY381" s="208"/>
      <c r="MIZ381" s="208"/>
      <c r="MJA381" s="208"/>
      <c r="MJB381" s="208"/>
      <c r="MJC381" s="208"/>
      <c r="MJD381" s="208"/>
      <c r="MJE381" s="208"/>
      <c r="MJF381" s="208"/>
      <c r="MJG381" s="208"/>
      <c r="MJH381" s="208"/>
      <c r="MJI381" s="208"/>
      <c r="MJJ381" s="208"/>
      <c r="MJK381" s="208"/>
      <c r="MJL381" s="208"/>
      <c r="MJM381" s="208"/>
      <c r="MJN381" s="208"/>
      <c r="MJO381" s="208"/>
      <c r="MJP381" s="208"/>
      <c r="MJQ381" s="208"/>
      <c r="MJR381" s="208"/>
      <c r="MJS381" s="208"/>
      <c r="MJT381" s="208"/>
      <c r="MJU381" s="208"/>
      <c r="MJV381" s="208"/>
      <c r="MJW381" s="208"/>
      <c r="MJX381" s="208"/>
      <c r="MJY381" s="208"/>
      <c r="MJZ381" s="208"/>
      <c r="MKA381" s="208"/>
      <c r="MKB381" s="208"/>
      <c r="MKC381" s="208"/>
      <c r="MKD381" s="208"/>
      <c r="MKE381" s="208"/>
      <c r="MKF381" s="208"/>
      <c r="MKG381" s="208"/>
      <c r="MKH381" s="208"/>
      <c r="MKI381" s="208"/>
      <c r="MKJ381" s="208"/>
      <c r="MKK381" s="208"/>
      <c r="MKL381" s="208"/>
      <c r="MKM381" s="208"/>
      <c r="MKN381" s="208"/>
      <c r="MKO381" s="208"/>
      <c r="MKP381" s="208"/>
      <c r="MKQ381" s="208"/>
      <c r="MKR381" s="208"/>
      <c r="MKS381" s="208"/>
      <c r="MKT381" s="208"/>
      <c r="MKU381" s="208"/>
      <c r="MKV381" s="208"/>
      <c r="MKW381" s="208"/>
      <c r="MKX381" s="208"/>
      <c r="MKY381" s="208"/>
      <c r="MKZ381" s="208"/>
      <c r="MLA381" s="208"/>
      <c r="MLB381" s="208"/>
      <c r="MLC381" s="208"/>
      <c r="MLD381" s="208"/>
      <c r="MLE381" s="208"/>
      <c r="MLF381" s="208"/>
      <c r="MLG381" s="208"/>
      <c r="MLH381" s="208"/>
      <c r="MLI381" s="208"/>
      <c r="MLJ381" s="208"/>
      <c r="MLK381" s="208"/>
      <c r="MLL381" s="208"/>
      <c r="MLM381" s="208"/>
      <c r="MLN381" s="208"/>
      <c r="MLO381" s="208"/>
      <c r="MLP381" s="208"/>
      <c r="MLQ381" s="208"/>
      <c r="MLR381" s="208"/>
      <c r="MLS381" s="208"/>
      <c r="MLT381" s="208"/>
      <c r="MLU381" s="208"/>
      <c r="MLV381" s="208"/>
      <c r="MLW381" s="208"/>
      <c r="MLX381" s="208"/>
      <c r="MLY381" s="208"/>
      <c r="MLZ381" s="208"/>
      <c r="MMA381" s="208"/>
      <c r="MMB381" s="208"/>
      <c r="MMC381" s="208"/>
      <c r="MMD381" s="208"/>
      <c r="MME381" s="208"/>
      <c r="MMF381" s="208"/>
      <c r="MMG381" s="208"/>
      <c r="MMH381" s="208"/>
      <c r="MMI381" s="208"/>
      <c r="MMJ381" s="208"/>
      <c r="MMK381" s="208"/>
      <c r="MML381" s="208"/>
      <c r="MMM381" s="208"/>
      <c r="MMN381" s="208"/>
      <c r="MMO381" s="208"/>
      <c r="MMP381" s="208"/>
      <c r="MMQ381" s="208"/>
      <c r="MMR381" s="208"/>
      <c r="MMS381" s="208"/>
      <c r="MMT381" s="208"/>
      <c r="MMU381" s="208"/>
      <c r="MMV381" s="208"/>
      <c r="MMW381" s="208"/>
      <c r="MMX381" s="208"/>
      <c r="MMY381" s="208"/>
      <c r="MMZ381" s="208"/>
      <c r="MNA381" s="208"/>
      <c r="MNB381" s="208"/>
      <c r="MNC381" s="208"/>
      <c r="MND381" s="208"/>
      <c r="MNE381" s="208"/>
      <c r="MNF381" s="208"/>
      <c r="MNG381" s="208"/>
      <c r="MNH381" s="208"/>
      <c r="MNI381" s="208"/>
      <c r="MNJ381" s="208"/>
      <c r="MNK381" s="208"/>
      <c r="MNL381" s="208"/>
      <c r="MNM381" s="208"/>
      <c r="MNN381" s="208"/>
      <c r="MNO381" s="208"/>
      <c r="MNP381" s="208"/>
      <c r="MNQ381" s="208"/>
      <c r="MNR381" s="208"/>
      <c r="MNS381" s="208"/>
      <c r="MNT381" s="208"/>
      <c r="MNU381" s="208"/>
      <c r="MNV381" s="208"/>
      <c r="MNW381" s="208"/>
      <c r="MNX381" s="208"/>
      <c r="MNY381" s="208"/>
      <c r="MNZ381" s="208"/>
      <c r="MOA381" s="208"/>
      <c r="MOB381" s="208"/>
      <c r="MOC381" s="208"/>
      <c r="MOD381" s="208"/>
      <c r="MOE381" s="208"/>
      <c r="MOF381" s="208"/>
      <c r="MOG381" s="208"/>
      <c r="MOH381" s="208"/>
      <c r="MOI381" s="208"/>
      <c r="MOJ381" s="208"/>
      <c r="MOK381" s="208"/>
      <c r="MOL381" s="208"/>
      <c r="MOM381" s="208"/>
      <c r="MON381" s="208"/>
      <c r="MOO381" s="208"/>
      <c r="MOP381" s="208"/>
      <c r="MOQ381" s="208"/>
      <c r="MOR381" s="208"/>
      <c r="MOS381" s="208"/>
      <c r="MOT381" s="208"/>
      <c r="MOU381" s="208"/>
      <c r="MOV381" s="208"/>
      <c r="MOW381" s="208"/>
      <c r="MOX381" s="208"/>
      <c r="MOY381" s="208"/>
      <c r="MOZ381" s="208"/>
      <c r="MPA381" s="208"/>
      <c r="MPB381" s="208"/>
      <c r="MPC381" s="208"/>
      <c r="MPD381" s="208"/>
      <c r="MPE381" s="208"/>
      <c r="MPF381" s="208"/>
      <c r="MPG381" s="208"/>
      <c r="MPH381" s="208"/>
      <c r="MPI381" s="208"/>
      <c r="MPJ381" s="208"/>
      <c r="MPK381" s="208"/>
      <c r="MPL381" s="208"/>
      <c r="MPM381" s="208"/>
      <c r="MPN381" s="208"/>
      <c r="MPO381" s="208"/>
      <c r="MPP381" s="208"/>
      <c r="MPQ381" s="208"/>
      <c r="MPR381" s="208"/>
      <c r="MPS381" s="208"/>
      <c r="MPT381" s="208"/>
      <c r="MPU381" s="208"/>
      <c r="MPV381" s="208"/>
      <c r="MPW381" s="208"/>
      <c r="MPX381" s="208"/>
      <c r="MPY381" s="208"/>
      <c r="MPZ381" s="208"/>
      <c r="MQA381" s="208"/>
      <c r="MQB381" s="208"/>
      <c r="MQC381" s="208"/>
      <c r="MQD381" s="208"/>
      <c r="MQE381" s="208"/>
      <c r="MQF381" s="208"/>
      <c r="MQG381" s="208"/>
      <c r="MQH381" s="208"/>
      <c r="MQI381" s="208"/>
      <c r="MQJ381" s="208"/>
      <c r="MQK381" s="208"/>
      <c r="MQL381" s="208"/>
      <c r="MQM381" s="208"/>
      <c r="MQN381" s="208"/>
      <c r="MQO381" s="208"/>
      <c r="MQP381" s="208"/>
      <c r="MQQ381" s="208"/>
      <c r="MQR381" s="208"/>
      <c r="MQS381" s="208"/>
      <c r="MQT381" s="208"/>
      <c r="MQU381" s="208"/>
      <c r="MQV381" s="208"/>
      <c r="MQW381" s="208"/>
      <c r="MQX381" s="208"/>
      <c r="MQY381" s="208"/>
      <c r="MQZ381" s="208"/>
      <c r="MRA381" s="208"/>
      <c r="MRB381" s="208"/>
      <c r="MRC381" s="208"/>
      <c r="MRD381" s="208"/>
      <c r="MRE381" s="208"/>
      <c r="MRF381" s="208"/>
      <c r="MRG381" s="208"/>
      <c r="MRH381" s="208"/>
      <c r="MRI381" s="208"/>
      <c r="MRJ381" s="208"/>
      <c r="MRK381" s="208"/>
      <c r="MRL381" s="208"/>
      <c r="MRM381" s="208"/>
      <c r="MRN381" s="208"/>
      <c r="MRO381" s="208"/>
      <c r="MRP381" s="208"/>
      <c r="MRQ381" s="208"/>
      <c r="MRR381" s="208"/>
      <c r="MRS381" s="208"/>
      <c r="MRT381" s="208"/>
      <c r="MRU381" s="208"/>
      <c r="MRV381" s="208"/>
      <c r="MRW381" s="208"/>
      <c r="MRX381" s="208"/>
      <c r="MRY381" s="208"/>
      <c r="MRZ381" s="208"/>
      <c r="MSA381" s="208"/>
      <c r="MSB381" s="208"/>
      <c r="MSC381" s="208"/>
      <c r="MSD381" s="208"/>
      <c r="MSE381" s="208"/>
      <c r="MSF381" s="208"/>
      <c r="MSG381" s="208"/>
      <c r="MSH381" s="208"/>
      <c r="MSI381" s="208"/>
      <c r="MSJ381" s="208"/>
      <c r="MSK381" s="208"/>
      <c r="MSL381" s="208"/>
      <c r="MSM381" s="208"/>
      <c r="MSN381" s="208"/>
      <c r="MSO381" s="208"/>
      <c r="MSP381" s="208"/>
      <c r="MSQ381" s="208"/>
      <c r="MSR381" s="208"/>
      <c r="MSS381" s="208"/>
      <c r="MST381" s="208"/>
      <c r="MSU381" s="208"/>
      <c r="MSV381" s="208"/>
      <c r="MSW381" s="208"/>
      <c r="MSX381" s="208"/>
      <c r="MSY381" s="208"/>
      <c r="MSZ381" s="208"/>
      <c r="MTA381" s="208"/>
      <c r="MTB381" s="208"/>
      <c r="MTC381" s="208"/>
      <c r="MTD381" s="208"/>
      <c r="MTE381" s="208"/>
      <c r="MTF381" s="208"/>
      <c r="MTG381" s="208"/>
      <c r="MTH381" s="208"/>
      <c r="MTI381" s="208"/>
      <c r="MTJ381" s="208"/>
      <c r="MTK381" s="208"/>
      <c r="MTL381" s="208"/>
      <c r="MTM381" s="208"/>
      <c r="MTN381" s="208"/>
      <c r="MTO381" s="208"/>
      <c r="MTP381" s="208"/>
      <c r="MTQ381" s="208"/>
      <c r="MTR381" s="208"/>
      <c r="MTS381" s="208"/>
      <c r="MTT381" s="208"/>
      <c r="MTU381" s="208"/>
      <c r="MTV381" s="208"/>
      <c r="MTW381" s="208"/>
      <c r="MTX381" s="208"/>
      <c r="MTY381" s="208"/>
      <c r="MTZ381" s="208"/>
      <c r="MUA381" s="208"/>
      <c r="MUB381" s="208"/>
      <c r="MUC381" s="208"/>
      <c r="MUD381" s="208"/>
      <c r="MUE381" s="208"/>
      <c r="MUF381" s="208"/>
      <c r="MUG381" s="208"/>
      <c r="MUH381" s="208"/>
      <c r="MUI381" s="208"/>
      <c r="MUJ381" s="208"/>
      <c r="MUK381" s="208"/>
      <c r="MUL381" s="208"/>
      <c r="MUM381" s="208"/>
      <c r="MUN381" s="208"/>
      <c r="MUO381" s="208"/>
      <c r="MUP381" s="208"/>
      <c r="MUQ381" s="208"/>
      <c r="MUR381" s="208"/>
      <c r="MUS381" s="208"/>
      <c r="MUT381" s="208"/>
      <c r="MUU381" s="208"/>
      <c r="MUV381" s="208"/>
      <c r="MUW381" s="208"/>
      <c r="MUX381" s="208"/>
      <c r="MUY381" s="208"/>
      <c r="MUZ381" s="208"/>
      <c r="MVA381" s="208"/>
      <c r="MVB381" s="208"/>
      <c r="MVC381" s="208"/>
      <c r="MVD381" s="208"/>
      <c r="MVE381" s="208"/>
      <c r="MVF381" s="208"/>
      <c r="MVG381" s="208"/>
      <c r="MVH381" s="208"/>
      <c r="MVI381" s="208"/>
      <c r="MVJ381" s="208"/>
      <c r="MVK381" s="208"/>
      <c r="MVL381" s="208"/>
      <c r="MVM381" s="208"/>
      <c r="MVN381" s="208"/>
      <c r="MVO381" s="208"/>
      <c r="MVP381" s="208"/>
      <c r="MVQ381" s="208"/>
      <c r="MVR381" s="208"/>
      <c r="MVS381" s="208"/>
      <c r="MVT381" s="208"/>
      <c r="MVU381" s="208"/>
      <c r="MVV381" s="208"/>
      <c r="MVW381" s="208"/>
      <c r="MVX381" s="208"/>
      <c r="MVY381" s="208"/>
      <c r="MVZ381" s="208"/>
      <c r="MWA381" s="208"/>
      <c r="MWB381" s="208"/>
      <c r="MWC381" s="208"/>
      <c r="MWD381" s="208"/>
      <c r="MWE381" s="208"/>
      <c r="MWF381" s="208"/>
      <c r="MWG381" s="208"/>
      <c r="MWH381" s="208"/>
      <c r="MWI381" s="208"/>
      <c r="MWJ381" s="208"/>
      <c r="MWK381" s="208"/>
      <c r="MWL381" s="208"/>
      <c r="MWM381" s="208"/>
      <c r="MWN381" s="208"/>
      <c r="MWO381" s="208"/>
      <c r="MWP381" s="208"/>
      <c r="MWQ381" s="208"/>
      <c r="MWR381" s="208"/>
      <c r="MWS381" s="208"/>
      <c r="MWT381" s="208"/>
      <c r="MWU381" s="208"/>
      <c r="MWV381" s="208"/>
      <c r="MWW381" s="208"/>
      <c r="MWX381" s="208"/>
      <c r="MWY381" s="208"/>
      <c r="MWZ381" s="208"/>
      <c r="MXA381" s="208"/>
      <c r="MXB381" s="208"/>
      <c r="MXC381" s="208"/>
      <c r="MXD381" s="208"/>
      <c r="MXE381" s="208"/>
      <c r="MXF381" s="208"/>
      <c r="MXG381" s="208"/>
      <c r="MXH381" s="208"/>
      <c r="MXI381" s="208"/>
      <c r="MXJ381" s="208"/>
      <c r="MXK381" s="208"/>
      <c r="MXL381" s="208"/>
      <c r="MXM381" s="208"/>
      <c r="MXN381" s="208"/>
      <c r="MXO381" s="208"/>
      <c r="MXP381" s="208"/>
      <c r="MXQ381" s="208"/>
      <c r="MXR381" s="208"/>
      <c r="MXS381" s="208"/>
      <c r="MXT381" s="208"/>
      <c r="MXU381" s="208"/>
      <c r="MXV381" s="208"/>
      <c r="MXW381" s="208"/>
      <c r="MXX381" s="208"/>
      <c r="MXY381" s="208"/>
      <c r="MXZ381" s="208"/>
      <c r="MYA381" s="208"/>
      <c r="MYB381" s="208"/>
      <c r="MYC381" s="208"/>
      <c r="MYD381" s="208"/>
      <c r="MYE381" s="208"/>
      <c r="MYF381" s="208"/>
      <c r="MYG381" s="208"/>
      <c r="MYH381" s="208"/>
      <c r="MYI381" s="208"/>
      <c r="MYJ381" s="208"/>
      <c r="MYK381" s="208"/>
      <c r="MYL381" s="208"/>
      <c r="MYM381" s="208"/>
      <c r="MYN381" s="208"/>
      <c r="MYO381" s="208"/>
      <c r="MYP381" s="208"/>
      <c r="MYQ381" s="208"/>
      <c r="MYR381" s="208"/>
      <c r="MYS381" s="208"/>
      <c r="MYT381" s="208"/>
      <c r="MYU381" s="208"/>
      <c r="MYV381" s="208"/>
      <c r="MYW381" s="208"/>
      <c r="MYX381" s="208"/>
      <c r="MYY381" s="208"/>
      <c r="MYZ381" s="208"/>
      <c r="MZA381" s="208"/>
      <c r="MZB381" s="208"/>
      <c r="MZC381" s="208"/>
      <c r="MZD381" s="208"/>
      <c r="MZE381" s="208"/>
      <c r="MZF381" s="208"/>
      <c r="MZG381" s="208"/>
      <c r="MZH381" s="208"/>
      <c r="MZI381" s="208"/>
      <c r="MZJ381" s="208"/>
      <c r="MZK381" s="208"/>
      <c r="MZL381" s="208"/>
      <c r="MZM381" s="208"/>
      <c r="MZN381" s="208"/>
      <c r="MZO381" s="208"/>
      <c r="MZP381" s="208"/>
      <c r="MZQ381" s="208"/>
      <c r="MZR381" s="208"/>
      <c r="MZS381" s="208"/>
      <c r="MZT381" s="208"/>
      <c r="MZU381" s="208"/>
      <c r="MZV381" s="208"/>
      <c r="MZW381" s="208"/>
      <c r="MZX381" s="208"/>
      <c r="MZY381" s="208"/>
      <c r="MZZ381" s="208"/>
      <c r="NAA381" s="208"/>
      <c r="NAB381" s="208"/>
      <c r="NAC381" s="208"/>
      <c r="NAD381" s="208"/>
      <c r="NAE381" s="208"/>
      <c r="NAF381" s="208"/>
      <c r="NAG381" s="208"/>
      <c r="NAH381" s="208"/>
      <c r="NAI381" s="208"/>
      <c r="NAJ381" s="208"/>
      <c r="NAK381" s="208"/>
      <c r="NAL381" s="208"/>
      <c r="NAM381" s="208"/>
      <c r="NAN381" s="208"/>
      <c r="NAO381" s="208"/>
      <c r="NAP381" s="208"/>
      <c r="NAQ381" s="208"/>
      <c r="NAR381" s="208"/>
      <c r="NAS381" s="208"/>
      <c r="NAT381" s="208"/>
      <c r="NAU381" s="208"/>
      <c r="NAV381" s="208"/>
      <c r="NAW381" s="208"/>
      <c r="NAX381" s="208"/>
      <c r="NAY381" s="208"/>
      <c r="NAZ381" s="208"/>
      <c r="NBA381" s="208"/>
      <c r="NBB381" s="208"/>
      <c r="NBC381" s="208"/>
      <c r="NBD381" s="208"/>
      <c r="NBE381" s="208"/>
      <c r="NBF381" s="208"/>
      <c r="NBG381" s="208"/>
      <c r="NBH381" s="208"/>
      <c r="NBI381" s="208"/>
      <c r="NBJ381" s="208"/>
      <c r="NBK381" s="208"/>
      <c r="NBL381" s="208"/>
      <c r="NBM381" s="208"/>
      <c r="NBN381" s="208"/>
      <c r="NBO381" s="208"/>
      <c r="NBP381" s="208"/>
      <c r="NBQ381" s="208"/>
      <c r="NBR381" s="208"/>
      <c r="NBS381" s="208"/>
      <c r="NBT381" s="208"/>
      <c r="NBU381" s="208"/>
      <c r="NBV381" s="208"/>
      <c r="NBW381" s="208"/>
      <c r="NBX381" s="208"/>
      <c r="NBY381" s="208"/>
      <c r="NBZ381" s="208"/>
      <c r="NCA381" s="208"/>
      <c r="NCB381" s="208"/>
      <c r="NCC381" s="208"/>
      <c r="NCD381" s="208"/>
      <c r="NCE381" s="208"/>
      <c r="NCF381" s="208"/>
      <c r="NCG381" s="208"/>
      <c r="NCH381" s="208"/>
      <c r="NCI381" s="208"/>
      <c r="NCJ381" s="208"/>
      <c r="NCK381" s="208"/>
      <c r="NCL381" s="208"/>
      <c r="NCM381" s="208"/>
      <c r="NCN381" s="208"/>
      <c r="NCO381" s="208"/>
      <c r="NCP381" s="208"/>
      <c r="NCQ381" s="208"/>
      <c r="NCR381" s="208"/>
      <c r="NCS381" s="208"/>
      <c r="NCT381" s="208"/>
      <c r="NCU381" s="208"/>
      <c r="NCV381" s="208"/>
      <c r="NCW381" s="208"/>
      <c r="NCX381" s="208"/>
      <c r="NCY381" s="208"/>
      <c r="NCZ381" s="208"/>
      <c r="NDA381" s="208"/>
      <c r="NDB381" s="208"/>
      <c r="NDC381" s="208"/>
      <c r="NDD381" s="208"/>
      <c r="NDE381" s="208"/>
      <c r="NDF381" s="208"/>
      <c r="NDG381" s="208"/>
      <c r="NDH381" s="208"/>
      <c r="NDI381" s="208"/>
      <c r="NDJ381" s="208"/>
      <c r="NDK381" s="208"/>
      <c r="NDL381" s="208"/>
      <c r="NDM381" s="208"/>
      <c r="NDN381" s="208"/>
      <c r="NDO381" s="208"/>
      <c r="NDP381" s="208"/>
      <c r="NDQ381" s="208"/>
      <c r="NDR381" s="208"/>
      <c r="NDS381" s="208"/>
      <c r="NDT381" s="208"/>
      <c r="NDU381" s="208"/>
      <c r="NDV381" s="208"/>
      <c r="NDW381" s="208"/>
      <c r="NDX381" s="208"/>
      <c r="NDY381" s="208"/>
      <c r="NDZ381" s="208"/>
      <c r="NEA381" s="208"/>
      <c r="NEB381" s="208"/>
      <c r="NEC381" s="208"/>
      <c r="NED381" s="208"/>
      <c r="NEE381" s="208"/>
      <c r="NEF381" s="208"/>
      <c r="NEG381" s="208"/>
      <c r="NEH381" s="208"/>
      <c r="NEI381" s="208"/>
      <c r="NEJ381" s="208"/>
      <c r="NEK381" s="208"/>
      <c r="NEL381" s="208"/>
      <c r="NEM381" s="208"/>
      <c r="NEN381" s="208"/>
      <c r="NEO381" s="208"/>
      <c r="NEP381" s="208"/>
      <c r="NEQ381" s="208"/>
      <c r="NER381" s="208"/>
      <c r="NES381" s="208"/>
      <c r="NET381" s="208"/>
      <c r="NEU381" s="208"/>
      <c r="NEV381" s="208"/>
      <c r="NEW381" s="208"/>
      <c r="NEX381" s="208"/>
      <c r="NEY381" s="208"/>
      <c r="NEZ381" s="208"/>
      <c r="NFA381" s="208"/>
      <c r="NFB381" s="208"/>
      <c r="NFC381" s="208"/>
      <c r="NFD381" s="208"/>
      <c r="NFE381" s="208"/>
      <c r="NFF381" s="208"/>
      <c r="NFG381" s="208"/>
      <c r="NFH381" s="208"/>
      <c r="NFI381" s="208"/>
      <c r="NFJ381" s="208"/>
      <c r="NFK381" s="208"/>
      <c r="NFL381" s="208"/>
      <c r="NFM381" s="208"/>
      <c r="NFN381" s="208"/>
      <c r="NFO381" s="208"/>
      <c r="NFP381" s="208"/>
      <c r="NFQ381" s="208"/>
      <c r="NFR381" s="208"/>
      <c r="NFS381" s="208"/>
      <c r="NFT381" s="208"/>
      <c r="NFU381" s="208"/>
      <c r="NFV381" s="208"/>
      <c r="NFW381" s="208"/>
      <c r="NFX381" s="208"/>
      <c r="NFY381" s="208"/>
      <c r="NFZ381" s="208"/>
      <c r="NGA381" s="208"/>
      <c r="NGB381" s="208"/>
      <c r="NGC381" s="208"/>
      <c r="NGD381" s="208"/>
      <c r="NGE381" s="208"/>
      <c r="NGF381" s="208"/>
      <c r="NGG381" s="208"/>
      <c r="NGH381" s="208"/>
      <c r="NGI381" s="208"/>
      <c r="NGJ381" s="208"/>
      <c r="NGK381" s="208"/>
      <c r="NGL381" s="208"/>
      <c r="NGM381" s="208"/>
      <c r="NGN381" s="208"/>
      <c r="NGO381" s="208"/>
      <c r="NGP381" s="208"/>
      <c r="NGQ381" s="208"/>
      <c r="NGR381" s="208"/>
      <c r="NGS381" s="208"/>
      <c r="NGT381" s="208"/>
      <c r="NGU381" s="208"/>
      <c r="NGV381" s="208"/>
      <c r="NGW381" s="208"/>
      <c r="NGX381" s="208"/>
      <c r="NGY381" s="208"/>
      <c r="NGZ381" s="208"/>
      <c r="NHA381" s="208"/>
      <c r="NHB381" s="208"/>
      <c r="NHC381" s="208"/>
      <c r="NHD381" s="208"/>
      <c r="NHE381" s="208"/>
      <c r="NHF381" s="208"/>
      <c r="NHG381" s="208"/>
      <c r="NHH381" s="208"/>
      <c r="NHI381" s="208"/>
      <c r="NHJ381" s="208"/>
      <c r="NHK381" s="208"/>
      <c r="NHL381" s="208"/>
      <c r="NHM381" s="208"/>
      <c r="NHN381" s="208"/>
      <c r="NHO381" s="208"/>
      <c r="NHP381" s="208"/>
      <c r="NHQ381" s="208"/>
      <c r="NHR381" s="208"/>
      <c r="NHS381" s="208"/>
      <c r="NHT381" s="208"/>
      <c r="NHU381" s="208"/>
      <c r="NHV381" s="208"/>
      <c r="NHW381" s="208"/>
      <c r="NHX381" s="208"/>
      <c r="NHY381" s="208"/>
      <c r="NHZ381" s="208"/>
      <c r="NIA381" s="208"/>
      <c r="NIB381" s="208"/>
      <c r="NIC381" s="208"/>
      <c r="NID381" s="208"/>
      <c r="NIE381" s="208"/>
      <c r="NIF381" s="208"/>
      <c r="NIG381" s="208"/>
      <c r="NIH381" s="208"/>
      <c r="NII381" s="208"/>
      <c r="NIJ381" s="208"/>
      <c r="NIK381" s="208"/>
      <c r="NIL381" s="208"/>
      <c r="NIM381" s="208"/>
      <c r="NIN381" s="208"/>
      <c r="NIO381" s="208"/>
      <c r="NIP381" s="208"/>
      <c r="NIQ381" s="208"/>
      <c r="NIR381" s="208"/>
      <c r="NIS381" s="208"/>
      <c r="NIT381" s="208"/>
      <c r="NIU381" s="208"/>
      <c r="NIV381" s="208"/>
      <c r="NIW381" s="208"/>
      <c r="NIX381" s="208"/>
      <c r="NIY381" s="208"/>
      <c r="NIZ381" s="208"/>
      <c r="NJA381" s="208"/>
      <c r="NJB381" s="208"/>
      <c r="NJC381" s="208"/>
      <c r="NJD381" s="208"/>
      <c r="NJE381" s="208"/>
      <c r="NJF381" s="208"/>
      <c r="NJG381" s="208"/>
      <c r="NJH381" s="208"/>
      <c r="NJI381" s="208"/>
      <c r="NJJ381" s="208"/>
      <c r="NJK381" s="208"/>
      <c r="NJL381" s="208"/>
      <c r="NJM381" s="208"/>
      <c r="NJN381" s="208"/>
      <c r="NJO381" s="208"/>
      <c r="NJP381" s="208"/>
      <c r="NJQ381" s="208"/>
      <c r="NJR381" s="208"/>
      <c r="NJS381" s="208"/>
      <c r="NJT381" s="208"/>
      <c r="NJU381" s="208"/>
      <c r="NJV381" s="208"/>
      <c r="NJW381" s="208"/>
      <c r="NJX381" s="208"/>
      <c r="NJY381" s="208"/>
      <c r="NJZ381" s="208"/>
      <c r="NKA381" s="208"/>
      <c r="NKB381" s="208"/>
      <c r="NKC381" s="208"/>
      <c r="NKD381" s="208"/>
      <c r="NKE381" s="208"/>
      <c r="NKF381" s="208"/>
      <c r="NKG381" s="208"/>
      <c r="NKH381" s="208"/>
      <c r="NKI381" s="208"/>
      <c r="NKJ381" s="208"/>
      <c r="NKK381" s="208"/>
      <c r="NKL381" s="208"/>
      <c r="NKM381" s="208"/>
      <c r="NKN381" s="208"/>
      <c r="NKO381" s="208"/>
      <c r="NKP381" s="208"/>
      <c r="NKQ381" s="208"/>
      <c r="NKR381" s="208"/>
      <c r="NKS381" s="208"/>
      <c r="NKT381" s="208"/>
      <c r="NKU381" s="208"/>
      <c r="NKV381" s="208"/>
      <c r="NKW381" s="208"/>
      <c r="NKX381" s="208"/>
      <c r="NKY381" s="208"/>
      <c r="NKZ381" s="208"/>
      <c r="NLA381" s="208"/>
      <c r="NLB381" s="208"/>
      <c r="NLC381" s="208"/>
      <c r="NLD381" s="208"/>
      <c r="NLE381" s="208"/>
      <c r="NLF381" s="208"/>
      <c r="NLG381" s="208"/>
      <c r="NLH381" s="208"/>
      <c r="NLI381" s="208"/>
      <c r="NLJ381" s="208"/>
      <c r="NLK381" s="208"/>
      <c r="NLL381" s="208"/>
      <c r="NLM381" s="208"/>
      <c r="NLN381" s="208"/>
      <c r="NLO381" s="208"/>
      <c r="NLP381" s="208"/>
      <c r="NLQ381" s="208"/>
      <c r="NLR381" s="208"/>
      <c r="NLS381" s="208"/>
      <c r="NLT381" s="208"/>
      <c r="NLU381" s="208"/>
      <c r="NLV381" s="208"/>
      <c r="NLW381" s="208"/>
      <c r="NLX381" s="208"/>
      <c r="NLY381" s="208"/>
      <c r="NLZ381" s="208"/>
      <c r="NMA381" s="208"/>
      <c r="NMB381" s="208"/>
      <c r="NMC381" s="208"/>
      <c r="NMD381" s="208"/>
      <c r="NME381" s="208"/>
      <c r="NMF381" s="208"/>
      <c r="NMG381" s="208"/>
      <c r="NMH381" s="208"/>
      <c r="NMI381" s="208"/>
      <c r="NMJ381" s="208"/>
      <c r="NMK381" s="208"/>
      <c r="NML381" s="208"/>
      <c r="NMM381" s="208"/>
      <c r="NMN381" s="208"/>
      <c r="NMO381" s="208"/>
      <c r="NMP381" s="208"/>
      <c r="NMQ381" s="208"/>
      <c r="NMR381" s="208"/>
      <c r="NMS381" s="208"/>
      <c r="NMT381" s="208"/>
      <c r="NMU381" s="208"/>
      <c r="NMV381" s="208"/>
      <c r="NMW381" s="208"/>
      <c r="NMX381" s="208"/>
      <c r="NMY381" s="208"/>
      <c r="NMZ381" s="208"/>
      <c r="NNA381" s="208"/>
      <c r="NNB381" s="208"/>
      <c r="NNC381" s="208"/>
      <c r="NND381" s="208"/>
      <c r="NNE381" s="208"/>
      <c r="NNF381" s="208"/>
      <c r="NNG381" s="208"/>
      <c r="NNH381" s="208"/>
      <c r="NNI381" s="208"/>
      <c r="NNJ381" s="208"/>
      <c r="NNK381" s="208"/>
      <c r="NNL381" s="208"/>
      <c r="NNM381" s="208"/>
      <c r="NNN381" s="208"/>
      <c r="NNO381" s="208"/>
      <c r="NNP381" s="208"/>
      <c r="NNQ381" s="208"/>
      <c r="NNR381" s="208"/>
      <c r="NNS381" s="208"/>
      <c r="NNT381" s="208"/>
      <c r="NNU381" s="208"/>
      <c r="NNV381" s="208"/>
      <c r="NNW381" s="208"/>
      <c r="NNX381" s="208"/>
      <c r="NNY381" s="208"/>
      <c r="NNZ381" s="208"/>
      <c r="NOA381" s="208"/>
      <c r="NOB381" s="208"/>
      <c r="NOC381" s="208"/>
      <c r="NOD381" s="208"/>
      <c r="NOE381" s="208"/>
      <c r="NOF381" s="208"/>
      <c r="NOG381" s="208"/>
      <c r="NOH381" s="208"/>
      <c r="NOI381" s="208"/>
      <c r="NOJ381" s="208"/>
      <c r="NOK381" s="208"/>
      <c r="NOL381" s="208"/>
      <c r="NOM381" s="208"/>
      <c r="NON381" s="208"/>
      <c r="NOO381" s="208"/>
      <c r="NOP381" s="208"/>
      <c r="NOQ381" s="208"/>
      <c r="NOR381" s="208"/>
      <c r="NOS381" s="208"/>
      <c r="NOT381" s="208"/>
      <c r="NOU381" s="208"/>
      <c r="NOV381" s="208"/>
      <c r="NOW381" s="208"/>
      <c r="NOX381" s="208"/>
      <c r="NOY381" s="208"/>
      <c r="NOZ381" s="208"/>
      <c r="NPA381" s="208"/>
      <c r="NPB381" s="208"/>
      <c r="NPC381" s="208"/>
      <c r="NPD381" s="208"/>
      <c r="NPE381" s="208"/>
      <c r="NPF381" s="208"/>
      <c r="NPG381" s="208"/>
      <c r="NPH381" s="208"/>
      <c r="NPI381" s="208"/>
      <c r="NPJ381" s="208"/>
      <c r="NPK381" s="208"/>
      <c r="NPL381" s="208"/>
      <c r="NPM381" s="208"/>
      <c r="NPN381" s="208"/>
      <c r="NPO381" s="208"/>
      <c r="NPP381" s="208"/>
      <c r="NPQ381" s="208"/>
      <c r="NPR381" s="208"/>
      <c r="NPS381" s="208"/>
      <c r="NPT381" s="208"/>
      <c r="NPU381" s="208"/>
      <c r="NPV381" s="208"/>
      <c r="NPW381" s="208"/>
      <c r="NPX381" s="208"/>
      <c r="NPY381" s="208"/>
      <c r="NPZ381" s="208"/>
      <c r="NQA381" s="208"/>
      <c r="NQB381" s="208"/>
      <c r="NQC381" s="208"/>
      <c r="NQD381" s="208"/>
      <c r="NQE381" s="208"/>
      <c r="NQF381" s="208"/>
      <c r="NQG381" s="208"/>
      <c r="NQH381" s="208"/>
      <c r="NQI381" s="208"/>
      <c r="NQJ381" s="208"/>
      <c r="NQK381" s="208"/>
      <c r="NQL381" s="208"/>
      <c r="NQM381" s="208"/>
      <c r="NQN381" s="208"/>
      <c r="NQO381" s="208"/>
      <c r="NQP381" s="208"/>
      <c r="NQQ381" s="208"/>
      <c r="NQR381" s="208"/>
      <c r="NQS381" s="208"/>
      <c r="NQT381" s="208"/>
      <c r="NQU381" s="208"/>
      <c r="NQV381" s="208"/>
      <c r="NQW381" s="208"/>
      <c r="NQX381" s="208"/>
      <c r="NQY381" s="208"/>
      <c r="NQZ381" s="208"/>
      <c r="NRA381" s="208"/>
      <c r="NRB381" s="208"/>
      <c r="NRC381" s="208"/>
      <c r="NRD381" s="208"/>
      <c r="NRE381" s="208"/>
      <c r="NRF381" s="208"/>
      <c r="NRG381" s="208"/>
      <c r="NRH381" s="208"/>
      <c r="NRI381" s="208"/>
      <c r="NRJ381" s="208"/>
      <c r="NRK381" s="208"/>
      <c r="NRL381" s="208"/>
      <c r="NRM381" s="208"/>
      <c r="NRN381" s="208"/>
      <c r="NRO381" s="208"/>
      <c r="NRP381" s="208"/>
      <c r="NRQ381" s="208"/>
      <c r="NRR381" s="208"/>
      <c r="NRS381" s="208"/>
      <c r="NRT381" s="208"/>
      <c r="NRU381" s="208"/>
      <c r="NRV381" s="208"/>
      <c r="NRW381" s="208"/>
      <c r="NRX381" s="208"/>
      <c r="NRY381" s="208"/>
      <c r="NRZ381" s="208"/>
      <c r="NSA381" s="208"/>
      <c r="NSB381" s="208"/>
      <c r="NSC381" s="208"/>
      <c r="NSD381" s="208"/>
      <c r="NSE381" s="208"/>
      <c r="NSF381" s="208"/>
      <c r="NSG381" s="208"/>
      <c r="NSH381" s="208"/>
      <c r="NSI381" s="208"/>
      <c r="NSJ381" s="208"/>
      <c r="NSK381" s="208"/>
      <c r="NSL381" s="208"/>
      <c r="NSM381" s="208"/>
      <c r="NSN381" s="208"/>
      <c r="NSO381" s="208"/>
      <c r="NSP381" s="208"/>
      <c r="NSQ381" s="208"/>
      <c r="NSR381" s="208"/>
      <c r="NSS381" s="208"/>
      <c r="NST381" s="208"/>
      <c r="NSU381" s="208"/>
      <c r="NSV381" s="208"/>
      <c r="NSW381" s="208"/>
      <c r="NSX381" s="208"/>
      <c r="NSY381" s="208"/>
      <c r="NSZ381" s="208"/>
      <c r="NTA381" s="208"/>
      <c r="NTB381" s="208"/>
      <c r="NTC381" s="208"/>
      <c r="NTD381" s="208"/>
      <c r="NTE381" s="208"/>
      <c r="NTF381" s="208"/>
      <c r="NTG381" s="208"/>
      <c r="NTH381" s="208"/>
      <c r="NTI381" s="208"/>
      <c r="NTJ381" s="208"/>
      <c r="NTK381" s="208"/>
      <c r="NTL381" s="208"/>
      <c r="NTM381" s="208"/>
      <c r="NTN381" s="208"/>
      <c r="NTO381" s="208"/>
      <c r="NTP381" s="208"/>
      <c r="NTQ381" s="208"/>
      <c r="NTR381" s="208"/>
      <c r="NTS381" s="208"/>
      <c r="NTT381" s="208"/>
      <c r="NTU381" s="208"/>
      <c r="NTV381" s="208"/>
      <c r="NTW381" s="208"/>
      <c r="NTX381" s="208"/>
      <c r="NTY381" s="208"/>
      <c r="NTZ381" s="208"/>
      <c r="NUA381" s="208"/>
      <c r="NUB381" s="208"/>
      <c r="NUC381" s="208"/>
      <c r="NUD381" s="208"/>
      <c r="NUE381" s="208"/>
      <c r="NUF381" s="208"/>
      <c r="NUG381" s="208"/>
      <c r="NUH381" s="208"/>
      <c r="NUI381" s="208"/>
      <c r="NUJ381" s="208"/>
      <c r="NUK381" s="208"/>
      <c r="NUL381" s="208"/>
      <c r="NUM381" s="208"/>
      <c r="NUN381" s="208"/>
      <c r="NUO381" s="208"/>
      <c r="NUP381" s="208"/>
      <c r="NUQ381" s="208"/>
      <c r="NUR381" s="208"/>
      <c r="NUS381" s="208"/>
      <c r="NUT381" s="208"/>
      <c r="NUU381" s="208"/>
      <c r="NUV381" s="208"/>
      <c r="NUW381" s="208"/>
      <c r="NUX381" s="208"/>
      <c r="NUY381" s="208"/>
      <c r="NUZ381" s="208"/>
      <c r="NVA381" s="208"/>
      <c r="NVB381" s="208"/>
      <c r="NVC381" s="208"/>
      <c r="NVD381" s="208"/>
      <c r="NVE381" s="208"/>
      <c r="NVF381" s="208"/>
      <c r="NVG381" s="208"/>
      <c r="NVH381" s="208"/>
      <c r="NVI381" s="208"/>
      <c r="NVJ381" s="208"/>
      <c r="NVK381" s="208"/>
      <c r="NVL381" s="208"/>
      <c r="NVM381" s="208"/>
      <c r="NVN381" s="208"/>
      <c r="NVO381" s="208"/>
      <c r="NVP381" s="208"/>
      <c r="NVQ381" s="208"/>
      <c r="NVR381" s="208"/>
      <c r="NVS381" s="208"/>
      <c r="NVT381" s="208"/>
      <c r="NVU381" s="208"/>
      <c r="NVV381" s="208"/>
      <c r="NVW381" s="208"/>
      <c r="NVX381" s="208"/>
      <c r="NVY381" s="208"/>
      <c r="NVZ381" s="208"/>
      <c r="NWA381" s="208"/>
      <c r="NWB381" s="208"/>
      <c r="NWC381" s="208"/>
      <c r="NWD381" s="208"/>
      <c r="NWE381" s="208"/>
      <c r="NWF381" s="208"/>
      <c r="NWG381" s="208"/>
      <c r="NWH381" s="208"/>
      <c r="NWI381" s="208"/>
      <c r="NWJ381" s="208"/>
      <c r="NWK381" s="208"/>
      <c r="NWL381" s="208"/>
      <c r="NWM381" s="208"/>
      <c r="NWN381" s="208"/>
      <c r="NWO381" s="208"/>
      <c r="NWP381" s="208"/>
      <c r="NWQ381" s="208"/>
      <c r="NWR381" s="208"/>
      <c r="NWS381" s="208"/>
      <c r="NWT381" s="208"/>
      <c r="NWU381" s="208"/>
      <c r="NWV381" s="208"/>
      <c r="NWW381" s="208"/>
      <c r="NWX381" s="208"/>
      <c r="NWY381" s="208"/>
      <c r="NWZ381" s="208"/>
      <c r="NXA381" s="208"/>
      <c r="NXB381" s="208"/>
      <c r="NXC381" s="208"/>
      <c r="NXD381" s="208"/>
      <c r="NXE381" s="208"/>
      <c r="NXF381" s="208"/>
      <c r="NXG381" s="208"/>
      <c r="NXH381" s="208"/>
      <c r="NXI381" s="208"/>
      <c r="NXJ381" s="208"/>
      <c r="NXK381" s="208"/>
      <c r="NXL381" s="208"/>
      <c r="NXM381" s="208"/>
      <c r="NXN381" s="208"/>
      <c r="NXO381" s="208"/>
      <c r="NXP381" s="208"/>
      <c r="NXQ381" s="208"/>
      <c r="NXR381" s="208"/>
      <c r="NXS381" s="208"/>
      <c r="NXT381" s="208"/>
      <c r="NXU381" s="208"/>
      <c r="NXV381" s="208"/>
      <c r="NXW381" s="208"/>
      <c r="NXX381" s="208"/>
      <c r="NXY381" s="208"/>
      <c r="NXZ381" s="208"/>
      <c r="NYA381" s="208"/>
      <c r="NYB381" s="208"/>
      <c r="NYC381" s="208"/>
      <c r="NYD381" s="208"/>
      <c r="NYE381" s="208"/>
      <c r="NYF381" s="208"/>
      <c r="NYG381" s="208"/>
      <c r="NYH381" s="208"/>
      <c r="NYI381" s="208"/>
      <c r="NYJ381" s="208"/>
      <c r="NYK381" s="208"/>
      <c r="NYL381" s="208"/>
      <c r="NYM381" s="208"/>
      <c r="NYN381" s="208"/>
      <c r="NYO381" s="208"/>
      <c r="NYP381" s="208"/>
      <c r="NYQ381" s="208"/>
      <c r="NYR381" s="208"/>
      <c r="NYS381" s="208"/>
      <c r="NYT381" s="208"/>
      <c r="NYU381" s="208"/>
      <c r="NYV381" s="208"/>
      <c r="NYW381" s="208"/>
      <c r="NYX381" s="208"/>
      <c r="NYY381" s="208"/>
      <c r="NYZ381" s="208"/>
      <c r="NZA381" s="208"/>
      <c r="NZB381" s="208"/>
      <c r="NZC381" s="208"/>
      <c r="NZD381" s="208"/>
      <c r="NZE381" s="208"/>
      <c r="NZF381" s="208"/>
      <c r="NZG381" s="208"/>
      <c r="NZH381" s="208"/>
      <c r="NZI381" s="208"/>
      <c r="NZJ381" s="208"/>
      <c r="NZK381" s="208"/>
      <c r="NZL381" s="208"/>
      <c r="NZM381" s="208"/>
      <c r="NZN381" s="208"/>
      <c r="NZO381" s="208"/>
      <c r="NZP381" s="208"/>
      <c r="NZQ381" s="208"/>
      <c r="NZR381" s="208"/>
      <c r="NZS381" s="208"/>
      <c r="NZT381" s="208"/>
      <c r="NZU381" s="208"/>
      <c r="NZV381" s="208"/>
      <c r="NZW381" s="208"/>
      <c r="NZX381" s="208"/>
      <c r="NZY381" s="208"/>
      <c r="NZZ381" s="208"/>
      <c r="OAA381" s="208"/>
      <c r="OAB381" s="208"/>
      <c r="OAC381" s="208"/>
      <c r="OAD381" s="208"/>
      <c r="OAE381" s="208"/>
      <c r="OAF381" s="208"/>
      <c r="OAG381" s="208"/>
      <c r="OAH381" s="208"/>
      <c r="OAI381" s="208"/>
      <c r="OAJ381" s="208"/>
      <c r="OAK381" s="208"/>
      <c r="OAL381" s="208"/>
      <c r="OAM381" s="208"/>
      <c r="OAN381" s="208"/>
      <c r="OAO381" s="208"/>
      <c r="OAP381" s="208"/>
      <c r="OAQ381" s="208"/>
      <c r="OAR381" s="208"/>
      <c r="OAS381" s="208"/>
      <c r="OAT381" s="208"/>
      <c r="OAU381" s="208"/>
      <c r="OAV381" s="208"/>
      <c r="OAW381" s="208"/>
      <c r="OAX381" s="208"/>
      <c r="OAY381" s="208"/>
      <c r="OAZ381" s="208"/>
      <c r="OBA381" s="208"/>
      <c r="OBB381" s="208"/>
      <c r="OBC381" s="208"/>
      <c r="OBD381" s="208"/>
      <c r="OBE381" s="208"/>
      <c r="OBF381" s="208"/>
      <c r="OBG381" s="208"/>
      <c r="OBH381" s="208"/>
      <c r="OBI381" s="208"/>
      <c r="OBJ381" s="208"/>
      <c r="OBK381" s="208"/>
      <c r="OBL381" s="208"/>
      <c r="OBM381" s="208"/>
      <c r="OBN381" s="208"/>
      <c r="OBO381" s="208"/>
      <c r="OBP381" s="208"/>
      <c r="OBQ381" s="208"/>
      <c r="OBR381" s="208"/>
      <c r="OBS381" s="208"/>
      <c r="OBT381" s="208"/>
      <c r="OBU381" s="208"/>
      <c r="OBV381" s="208"/>
      <c r="OBW381" s="208"/>
      <c r="OBX381" s="208"/>
      <c r="OBY381" s="208"/>
      <c r="OBZ381" s="208"/>
      <c r="OCA381" s="208"/>
      <c r="OCB381" s="208"/>
      <c r="OCC381" s="208"/>
      <c r="OCD381" s="208"/>
      <c r="OCE381" s="208"/>
      <c r="OCF381" s="208"/>
      <c r="OCG381" s="208"/>
      <c r="OCH381" s="208"/>
      <c r="OCI381" s="208"/>
      <c r="OCJ381" s="208"/>
      <c r="OCK381" s="208"/>
      <c r="OCL381" s="208"/>
      <c r="OCM381" s="208"/>
      <c r="OCN381" s="208"/>
      <c r="OCO381" s="208"/>
      <c r="OCP381" s="208"/>
      <c r="OCQ381" s="208"/>
      <c r="OCR381" s="208"/>
      <c r="OCS381" s="208"/>
      <c r="OCT381" s="208"/>
      <c r="OCU381" s="208"/>
      <c r="OCV381" s="208"/>
      <c r="OCW381" s="208"/>
      <c r="OCX381" s="208"/>
      <c r="OCY381" s="208"/>
      <c r="OCZ381" s="208"/>
      <c r="ODA381" s="208"/>
      <c r="ODB381" s="208"/>
      <c r="ODC381" s="208"/>
      <c r="ODD381" s="208"/>
      <c r="ODE381" s="208"/>
      <c r="ODF381" s="208"/>
      <c r="ODG381" s="208"/>
      <c r="ODH381" s="208"/>
      <c r="ODI381" s="208"/>
      <c r="ODJ381" s="208"/>
      <c r="ODK381" s="208"/>
      <c r="ODL381" s="208"/>
      <c r="ODM381" s="208"/>
      <c r="ODN381" s="208"/>
      <c r="ODO381" s="208"/>
      <c r="ODP381" s="208"/>
      <c r="ODQ381" s="208"/>
      <c r="ODR381" s="208"/>
      <c r="ODS381" s="208"/>
      <c r="ODT381" s="208"/>
      <c r="ODU381" s="208"/>
      <c r="ODV381" s="208"/>
      <c r="ODW381" s="208"/>
      <c r="ODX381" s="208"/>
      <c r="ODY381" s="208"/>
      <c r="ODZ381" s="208"/>
      <c r="OEA381" s="208"/>
      <c r="OEB381" s="208"/>
      <c r="OEC381" s="208"/>
      <c r="OED381" s="208"/>
      <c r="OEE381" s="208"/>
      <c r="OEF381" s="208"/>
      <c r="OEG381" s="208"/>
      <c r="OEH381" s="208"/>
      <c r="OEI381" s="208"/>
      <c r="OEJ381" s="208"/>
      <c r="OEK381" s="208"/>
      <c r="OEL381" s="208"/>
      <c r="OEM381" s="208"/>
      <c r="OEN381" s="208"/>
      <c r="OEO381" s="208"/>
      <c r="OEP381" s="208"/>
      <c r="OEQ381" s="208"/>
      <c r="OER381" s="208"/>
      <c r="OES381" s="208"/>
      <c r="OET381" s="208"/>
      <c r="OEU381" s="208"/>
      <c r="OEV381" s="208"/>
      <c r="OEW381" s="208"/>
      <c r="OEX381" s="208"/>
      <c r="OEY381" s="208"/>
      <c r="OEZ381" s="208"/>
      <c r="OFA381" s="208"/>
      <c r="OFB381" s="208"/>
      <c r="OFC381" s="208"/>
      <c r="OFD381" s="208"/>
      <c r="OFE381" s="208"/>
      <c r="OFF381" s="208"/>
      <c r="OFG381" s="208"/>
      <c r="OFH381" s="208"/>
      <c r="OFI381" s="208"/>
      <c r="OFJ381" s="208"/>
      <c r="OFK381" s="208"/>
      <c r="OFL381" s="208"/>
      <c r="OFM381" s="208"/>
      <c r="OFN381" s="208"/>
      <c r="OFO381" s="208"/>
      <c r="OFP381" s="208"/>
      <c r="OFQ381" s="208"/>
      <c r="OFR381" s="208"/>
      <c r="OFS381" s="208"/>
      <c r="OFT381" s="208"/>
      <c r="OFU381" s="208"/>
      <c r="OFV381" s="208"/>
      <c r="OFW381" s="208"/>
      <c r="OFX381" s="208"/>
      <c r="OFY381" s="208"/>
      <c r="OFZ381" s="208"/>
      <c r="OGA381" s="208"/>
      <c r="OGB381" s="208"/>
      <c r="OGC381" s="208"/>
      <c r="OGD381" s="208"/>
      <c r="OGE381" s="208"/>
      <c r="OGF381" s="208"/>
      <c r="OGG381" s="208"/>
      <c r="OGH381" s="208"/>
      <c r="OGI381" s="208"/>
      <c r="OGJ381" s="208"/>
      <c r="OGK381" s="208"/>
      <c r="OGL381" s="208"/>
      <c r="OGM381" s="208"/>
      <c r="OGN381" s="208"/>
      <c r="OGO381" s="208"/>
      <c r="OGP381" s="208"/>
      <c r="OGQ381" s="208"/>
      <c r="OGR381" s="208"/>
      <c r="OGS381" s="208"/>
      <c r="OGT381" s="208"/>
      <c r="OGU381" s="208"/>
      <c r="OGV381" s="208"/>
      <c r="OGW381" s="208"/>
      <c r="OGX381" s="208"/>
      <c r="OGY381" s="208"/>
      <c r="OGZ381" s="208"/>
      <c r="OHA381" s="208"/>
      <c r="OHB381" s="208"/>
      <c r="OHC381" s="208"/>
      <c r="OHD381" s="208"/>
      <c r="OHE381" s="208"/>
      <c r="OHF381" s="208"/>
      <c r="OHG381" s="208"/>
      <c r="OHH381" s="208"/>
      <c r="OHI381" s="208"/>
      <c r="OHJ381" s="208"/>
      <c r="OHK381" s="208"/>
      <c r="OHL381" s="208"/>
      <c r="OHM381" s="208"/>
      <c r="OHN381" s="208"/>
      <c r="OHO381" s="208"/>
      <c r="OHP381" s="208"/>
      <c r="OHQ381" s="208"/>
      <c r="OHR381" s="208"/>
      <c r="OHS381" s="208"/>
      <c r="OHT381" s="208"/>
      <c r="OHU381" s="208"/>
      <c r="OHV381" s="208"/>
      <c r="OHW381" s="208"/>
      <c r="OHX381" s="208"/>
      <c r="OHY381" s="208"/>
      <c r="OHZ381" s="208"/>
      <c r="OIA381" s="208"/>
      <c r="OIB381" s="208"/>
      <c r="OIC381" s="208"/>
      <c r="OID381" s="208"/>
      <c r="OIE381" s="208"/>
      <c r="OIF381" s="208"/>
      <c r="OIG381" s="208"/>
      <c r="OIH381" s="208"/>
      <c r="OII381" s="208"/>
      <c r="OIJ381" s="208"/>
      <c r="OIK381" s="208"/>
      <c r="OIL381" s="208"/>
      <c r="OIM381" s="208"/>
      <c r="OIN381" s="208"/>
      <c r="OIO381" s="208"/>
      <c r="OIP381" s="208"/>
      <c r="OIQ381" s="208"/>
      <c r="OIR381" s="208"/>
      <c r="OIS381" s="208"/>
      <c r="OIT381" s="208"/>
      <c r="OIU381" s="208"/>
      <c r="OIV381" s="208"/>
      <c r="OIW381" s="208"/>
      <c r="OIX381" s="208"/>
      <c r="OIY381" s="208"/>
      <c r="OIZ381" s="208"/>
      <c r="OJA381" s="208"/>
      <c r="OJB381" s="208"/>
      <c r="OJC381" s="208"/>
      <c r="OJD381" s="208"/>
      <c r="OJE381" s="208"/>
      <c r="OJF381" s="208"/>
      <c r="OJG381" s="208"/>
      <c r="OJH381" s="208"/>
      <c r="OJI381" s="208"/>
      <c r="OJJ381" s="208"/>
      <c r="OJK381" s="208"/>
      <c r="OJL381" s="208"/>
      <c r="OJM381" s="208"/>
      <c r="OJN381" s="208"/>
      <c r="OJO381" s="208"/>
      <c r="OJP381" s="208"/>
      <c r="OJQ381" s="208"/>
      <c r="OJR381" s="208"/>
      <c r="OJS381" s="208"/>
      <c r="OJT381" s="208"/>
      <c r="OJU381" s="208"/>
      <c r="OJV381" s="208"/>
      <c r="OJW381" s="208"/>
      <c r="OJX381" s="208"/>
      <c r="OJY381" s="208"/>
      <c r="OJZ381" s="208"/>
      <c r="OKA381" s="208"/>
      <c r="OKB381" s="208"/>
      <c r="OKC381" s="208"/>
      <c r="OKD381" s="208"/>
      <c r="OKE381" s="208"/>
      <c r="OKF381" s="208"/>
      <c r="OKG381" s="208"/>
      <c r="OKH381" s="208"/>
      <c r="OKI381" s="208"/>
      <c r="OKJ381" s="208"/>
      <c r="OKK381" s="208"/>
      <c r="OKL381" s="208"/>
      <c r="OKM381" s="208"/>
      <c r="OKN381" s="208"/>
      <c r="OKO381" s="208"/>
      <c r="OKP381" s="208"/>
      <c r="OKQ381" s="208"/>
      <c r="OKR381" s="208"/>
      <c r="OKS381" s="208"/>
      <c r="OKT381" s="208"/>
      <c r="OKU381" s="208"/>
      <c r="OKV381" s="208"/>
      <c r="OKW381" s="208"/>
      <c r="OKX381" s="208"/>
      <c r="OKY381" s="208"/>
      <c r="OKZ381" s="208"/>
      <c r="OLA381" s="208"/>
      <c r="OLB381" s="208"/>
      <c r="OLC381" s="208"/>
      <c r="OLD381" s="208"/>
      <c r="OLE381" s="208"/>
      <c r="OLF381" s="208"/>
      <c r="OLG381" s="208"/>
      <c r="OLH381" s="208"/>
      <c r="OLI381" s="208"/>
      <c r="OLJ381" s="208"/>
      <c r="OLK381" s="208"/>
      <c r="OLL381" s="208"/>
      <c r="OLM381" s="208"/>
      <c r="OLN381" s="208"/>
      <c r="OLO381" s="208"/>
      <c r="OLP381" s="208"/>
      <c r="OLQ381" s="208"/>
      <c r="OLR381" s="208"/>
      <c r="OLS381" s="208"/>
      <c r="OLT381" s="208"/>
      <c r="OLU381" s="208"/>
      <c r="OLV381" s="208"/>
      <c r="OLW381" s="208"/>
      <c r="OLX381" s="208"/>
      <c r="OLY381" s="208"/>
      <c r="OLZ381" s="208"/>
      <c r="OMA381" s="208"/>
      <c r="OMB381" s="208"/>
      <c r="OMC381" s="208"/>
      <c r="OMD381" s="208"/>
      <c r="OME381" s="208"/>
      <c r="OMF381" s="208"/>
      <c r="OMG381" s="208"/>
      <c r="OMH381" s="208"/>
      <c r="OMI381" s="208"/>
      <c r="OMJ381" s="208"/>
      <c r="OMK381" s="208"/>
      <c r="OML381" s="208"/>
      <c r="OMM381" s="208"/>
      <c r="OMN381" s="208"/>
      <c r="OMO381" s="208"/>
      <c r="OMP381" s="208"/>
      <c r="OMQ381" s="208"/>
      <c r="OMR381" s="208"/>
      <c r="OMS381" s="208"/>
      <c r="OMT381" s="208"/>
      <c r="OMU381" s="208"/>
      <c r="OMV381" s="208"/>
      <c r="OMW381" s="208"/>
      <c r="OMX381" s="208"/>
      <c r="OMY381" s="208"/>
      <c r="OMZ381" s="208"/>
      <c r="ONA381" s="208"/>
      <c r="ONB381" s="208"/>
      <c r="ONC381" s="208"/>
      <c r="OND381" s="208"/>
      <c r="ONE381" s="208"/>
      <c r="ONF381" s="208"/>
      <c r="ONG381" s="208"/>
      <c r="ONH381" s="208"/>
      <c r="ONI381" s="208"/>
      <c r="ONJ381" s="208"/>
      <c r="ONK381" s="208"/>
      <c r="ONL381" s="208"/>
      <c r="ONM381" s="208"/>
      <c r="ONN381" s="208"/>
      <c r="ONO381" s="208"/>
      <c r="ONP381" s="208"/>
      <c r="ONQ381" s="208"/>
      <c r="ONR381" s="208"/>
      <c r="ONS381" s="208"/>
      <c r="ONT381" s="208"/>
      <c r="ONU381" s="208"/>
      <c r="ONV381" s="208"/>
      <c r="ONW381" s="208"/>
      <c r="ONX381" s="208"/>
      <c r="ONY381" s="208"/>
      <c r="ONZ381" s="208"/>
      <c r="OOA381" s="208"/>
      <c r="OOB381" s="208"/>
      <c r="OOC381" s="208"/>
      <c r="OOD381" s="208"/>
      <c r="OOE381" s="208"/>
      <c r="OOF381" s="208"/>
      <c r="OOG381" s="208"/>
      <c r="OOH381" s="208"/>
      <c r="OOI381" s="208"/>
      <c r="OOJ381" s="208"/>
      <c r="OOK381" s="208"/>
      <c r="OOL381" s="208"/>
      <c r="OOM381" s="208"/>
      <c r="OON381" s="208"/>
      <c r="OOO381" s="208"/>
      <c r="OOP381" s="208"/>
      <c r="OOQ381" s="208"/>
      <c r="OOR381" s="208"/>
      <c r="OOS381" s="208"/>
      <c r="OOT381" s="208"/>
      <c r="OOU381" s="208"/>
      <c r="OOV381" s="208"/>
      <c r="OOW381" s="208"/>
      <c r="OOX381" s="208"/>
      <c r="OOY381" s="208"/>
      <c r="OOZ381" s="208"/>
      <c r="OPA381" s="208"/>
      <c r="OPB381" s="208"/>
      <c r="OPC381" s="208"/>
      <c r="OPD381" s="208"/>
      <c r="OPE381" s="208"/>
      <c r="OPF381" s="208"/>
      <c r="OPG381" s="208"/>
      <c r="OPH381" s="208"/>
      <c r="OPI381" s="208"/>
      <c r="OPJ381" s="208"/>
      <c r="OPK381" s="208"/>
      <c r="OPL381" s="208"/>
      <c r="OPM381" s="208"/>
      <c r="OPN381" s="208"/>
      <c r="OPO381" s="208"/>
      <c r="OPP381" s="208"/>
      <c r="OPQ381" s="208"/>
      <c r="OPR381" s="208"/>
      <c r="OPS381" s="208"/>
      <c r="OPT381" s="208"/>
      <c r="OPU381" s="208"/>
      <c r="OPV381" s="208"/>
      <c r="OPW381" s="208"/>
      <c r="OPX381" s="208"/>
      <c r="OPY381" s="208"/>
      <c r="OPZ381" s="208"/>
      <c r="OQA381" s="208"/>
      <c r="OQB381" s="208"/>
      <c r="OQC381" s="208"/>
      <c r="OQD381" s="208"/>
      <c r="OQE381" s="208"/>
      <c r="OQF381" s="208"/>
      <c r="OQG381" s="208"/>
      <c r="OQH381" s="208"/>
      <c r="OQI381" s="208"/>
      <c r="OQJ381" s="208"/>
      <c r="OQK381" s="208"/>
      <c r="OQL381" s="208"/>
      <c r="OQM381" s="208"/>
      <c r="OQN381" s="208"/>
      <c r="OQO381" s="208"/>
      <c r="OQP381" s="208"/>
      <c r="OQQ381" s="208"/>
      <c r="OQR381" s="208"/>
      <c r="OQS381" s="208"/>
      <c r="OQT381" s="208"/>
      <c r="OQU381" s="208"/>
      <c r="OQV381" s="208"/>
      <c r="OQW381" s="208"/>
      <c r="OQX381" s="208"/>
      <c r="OQY381" s="208"/>
      <c r="OQZ381" s="208"/>
      <c r="ORA381" s="208"/>
      <c r="ORB381" s="208"/>
      <c r="ORC381" s="208"/>
      <c r="ORD381" s="208"/>
      <c r="ORE381" s="208"/>
      <c r="ORF381" s="208"/>
      <c r="ORG381" s="208"/>
      <c r="ORH381" s="208"/>
      <c r="ORI381" s="208"/>
      <c r="ORJ381" s="208"/>
      <c r="ORK381" s="208"/>
      <c r="ORL381" s="208"/>
      <c r="ORM381" s="208"/>
      <c r="ORN381" s="208"/>
      <c r="ORO381" s="208"/>
      <c r="ORP381" s="208"/>
      <c r="ORQ381" s="208"/>
      <c r="ORR381" s="208"/>
      <c r="ORS381" s="208"/>
      <c r="ORT381" s="208"/>
      <c r="ORU381" s="208"/>
      <c r="ORV381" s="208"/>
      <c r="ORW381" s="208"/>
      <c r="ORX381" s="208"/>
      <c r="ORY381" s="208"/>
      <c r="ORZ381" s="208"/>
      <c r="OSA381" s="208"/>
      <c r="OSB381" s="208"/>
      <c r="OSC381" s="208"/>
      <c r="OSD381" s="208"/>
      <c r="OSE381" s="208"/>
      <c r="OSF381" s="208"/>
      <c r="OSG381" s="208"/>
      <c r="OSH381" s="208"/>
      <c r="OSI381" s="208"/>
      <c r="OSJ381" s="208"/>
      <c r="OSK381" s="208"/>
      <c r="OSL381" s="208"/>
      <c r="OSM381" s="208"/>
      <c r="OSN381" s="208"/>
      <c r="OSO381" s="208"/>
      <c r="OSP381" s="208"/>
      <c r="OSQ381" s="208"/>
      <c r="OSR381" s="208"/>
      <c r="OSS381" s="208"/>
      <c r="OST381" s="208"/>
      <c r="OSU381" s="208"/>
      <c r="OSV381" s="208"/>
      <c r="OSW381" s="208"/>
      <c r="OSX381" s="208"/>
      <c r="OSY381" s="208"/>
      <c r="OSZ381" s="208"/>
      <c r="OTA381" s="208"/>
      <c r="OTB381" s="208"/>
      <c r="OTC381" s="208"/>
      <c r="OTD381" s="208"/>
      <c r="OTE381" s="208"/>
      <c r="OTF381" s="208"/>
      <c r="OTG381" s="208"/>
      <c r="OTH381" s="208"/>
      <c r="OTI381" s="208"/>
      <c r="OTJ381" s="208"/>
      <c r="OTK381" s="208"/>
      <c r="OTL381" s="208"/>
      <c r="OTM381" s="208"/>
      <c r="OTN381" s="208"/>
      <c r="OTO381" s="208"/>
      <c r="OTP381" s="208"/>
      <c r="OTQ381" s="208"/>
      <c r="OTR381" s="208"/>
      <c r="OTS381" s="208"/>
      <c r="OTT381" s="208"/>
      <c r="OTU381" s="208"/>
      <c r="OTV381" s="208"/>
      <c r="OTW381" s="208"/>
      <c r="OTX381" s="208"/>
      <c r="OTY381" s="208"/>
      <c r="OTZ381" s="208"/>
      <c r="OUA381" s="208"/>
      <c r="OUB381" s="208"/>
      <c r="OUC381" s="208"/>
      <c r="OUD381" s="208"/>
      <c r="OUE381" s="208"/>
      <c r="OUF381" s="208"/>
      <c r="OUG381" s="208"/>
      <c r="OUH381" s="208"/>
      <c r="OUI381" s="208"/>
      <c r="OUJ381" s="208"/>
      <c r="OUK381" s="208"/>
      <c r="OUL381" s="208"/>
      <c r="OUM381" s="208"/>
      <c r="OUN381" s="208"/>
      <c r="OUO381" s="208"/>
      <c r="OUP381" s="208"/>
      <c r="OUQ381" s="208"/>
      <c r="OUR381" s="208"/>
      <c r="OUS381" s="208"/>
      <c r="OUT381" s="208"/>
      <c r="OUU381" s="208"/>
      <c r="OUV381" s="208"/>
      <c r="OUW381" s="208"/>
      <c r="OUX381" s="208"/>
      <c r="OUY381" s="208"/>
      <c r="OUZ381" s="208"/>
      <c r="OVA381" s="208"/>
      <c r="OVB381" s="208"/>
      <c r="OVC381" s="208"/>
      <c r="OVD381" s="208"/>
      <c r="OVE381" s="208"/>
      <c r="OVF381" s="208"/>
      <c r="OVG381" s="208"/>
      <c r="OVH381" s="208"/>
      <c r="OVI381" s="208"/>
      <c r="OVJ381" s="208"/>
      <c r="OVK381" s="208"/>
      <c r="OVL381" s="208"/>
      <c r="OVM381" s="208"/>
      <c r="OVN381" s="208"/>
      <c r="OVO381" s="208"/>
      <c r="OVP381" s="208"/>
      <c r="OVQ381" s="208"/>
      <c r="OVR381" s="208"/>
      <c r="OVS381" s="208"/>
      <c r="OVT381" s="208"/>
      <c r="OVU381" s="208"/>
      <c r="OVV381" s="208"/>
      <c r="OVW381" s="208"/>
      <c r="OVX381" s="208"/>
      <c r="OVY381" s="208"/>
      <c r="OVZ381" s="208"/>
      <c r="OWA381" s="208"/>
      <c r="OWB381" s="208"/>
      <c r="OWC381" s="208"/>
      <c r="OWD381" s="208"/>
      <c r="OWE381" s="208"/>
      <c r="OWF381" s="208"/>
      <c r="OWG381" s="208"/>
      <c r="OWH381" s="208"/>
      <c r="OWI381" s="208"/>
      <c r="OWJ381" s="208"/>
      <c r="OWK381" s="208"/>
      <c r="OWL381" s="208"/>
      <c r="OWM381" s="208"/>
      <c r="OWN381" s="208"/>
      <c r="OWO381" s="208"/>
      <c r="OWP381" s="208"/>
      <c r="OWQ381" s="208"/>
      <c r="OWR381" s="208"/>
      <c r="OWS381" s="208"/>
      <c r="OWT381" s="208"/>
      <c r="OWU381" s="208"/>
      <c r="OWV381" s="208"/>
      <c r="OWW381" s="208"/>
      <c r="OWX381" s="208"/>
      <c r="OWY381" s="208"/>
      <c r="OWZ381" s="208"/>
      <c r="OXA381" s="208"/>
      <c r="OXB381" s="208"/>
      <c r="OXC381" s="208"/>
      <c r="OXD381" s="208"/>
      <c r="OXE381" s="208"/>
      <c r="OXF381" s="208"/>
      <c r="OXG381" s="208"/>
      <c r="OXH381" s="208"/>
      <c r="OXI381" s="208"/>
      <c r="OXJ381" s="208"/>
      <c r="OXK381" s="208"/>
      <c r="OXL381" s="208"/>
      <c r="OXM381" s="208"/>
      <c r="OXN381" s="208"/>
      <c r="OXO381" s="208"/>
      <c r="OXP381" s="208"/>
      <c r="OXQ381" s="208"/>
      <c r="OXR381" s="208"/>
      <c r="OXS381" s="208"/>
      <c r="OXT381" s="208"/>
      <c r="OXU381" s="208"/>
      <c r="OXV381" s="208"/>
      <c r="OXW381" s="208"/>
      <c r="OXX381" s="208"/>
      <c r="OXY381" s="208"/>
      <c r="OXZ381" s="208"/>
      <c r="OYA381" s="208"/>
      <c r="OYB381" s="208"/>
      <c r="OYC381" s="208"/>
      <c r="OYD381" s="208"/>
      <c r="OYE381" s="208"/>
      <c r="OYF381" s="208"/>
      <c r="OYG381" s="208"/>
      <c r="OYH381" s="208"/>
      <c r="OYI381" s="208"/>
      <c r="OYJ381" s="208"/>
      <c r="OYK381" s="208"/>
      <c r="OYL381" s="208"/>
      <c r="OYM381" s="208"/>
      <c r="OYN381" s="208"/>
      <c r="OYO381" s="208"/>
      <c r="OYP381" s="208"/>
      <c r="OYQ381" s="208"/>
      <c r="OYR381" s="208"/>
      <c r="OYS381" s="208"/>
      <c r="OYT381" s="208"/>
      <c r="OYU381" s="208"/>
      <c r="OYV381" s="208"/>
      <c r="OYW381" s="208"/>
      <c r="OYX381" s="208"/>
      <c r="OYY381" s="208"/>
      <c r="OYZ381" s="208"/>
      <c r="OZA381" s="208"/>
      <c r="OZB381" s="208"/>
      <c r="OZC381" s="208"/>
      <c r="OZD381" s="208"/>
      <c r="OZE381" s="208"/>
      <c r="OZF381" s="208"/>
      <c r="OZG381" s="208"/>
      <c r="OZH381" s="208"/>
      <c r="OZI381" s="208"/>
      <c r="OZJ381" s="208"/>
      <c r="OZK381" s="208"/>
      <c r="OZL381" s="208"/>
      <c r="OZM381" s="208"/>
      <c r="OZN381" s="208"/>
      <c r="OZO381" s="208"/>
      <c r="OZP381" s="208"/>
      <c r="OZQ381" s="208"/>
      <c r="OZR381" s="208"/>
      <c r="OZS381" s="208"/>
      <c r="OZT381" s="208"/>
      <c r="OZU381" s="208"/>
      <c r="OZV381" s="208"/>
      <c r="OZW381" s="208"/>
      <c r="OZX381" s="208"/>
      <c r="OZY381" s="208"/>
      <c r="OZZ381" s="208"/>
      <c r="PAA381" s="208"/>
      <c r="PAB381" s="208"/>
      <c r="PAC381" s="208"/>
      <c r="PAD381" s="208"/>
      <c r="PAE381" s="208"/>
      <c r="PAF381" s="208"/>
      <c r="PAG381" s="208"/>
      <c r="PAH381" s="208"/>
      <c r="PAI381" s="208"/>
      <c r="PAJ381" s="208"/>
      <c r="PAK381" s="208"/>
      <c r="PAL381" s="208"/>
      <c r="PAM381" s="208"/>
      <c r="PAN381" s="208"/>
      <c r="PAO381" s="208"/>
      <c r="PAP381" s="208"/>
      <c r="PAQ381" s="208"/>
      <c r="PAR381" s="208"/>
      <c r="PAS381" s="208"/>
      <c r="PAT381" s="208"/>
      <c r="PAU381" s="208"/>
      <c r="PAV381" s="208"/>
      <c r="PAW381" s="208"/>
      <c r="PAX381" s="208"/>
      <c r="PAY381" s="208"/>
      <c r="PAZ381" s="208"/>
      <c r="PBA381" s="208"/>
      <c r="PBB381" s="208"/>
      <c r="PBC381" s="208"/>
      <c r="PBD381" s="208"/>
      <c r="PBE381" s="208"/>
      <c r="PBF381" s="208"/>
      <c r="PBG381" s="208"/>
      <c r="PBH381" s="208"/>
      <c r="PBI381" s="208"/>
      <c r="PBJ381" s="208"/>
      <c r="PBK381" s="208"/>
      <c r="PBL381" s="208"/>
      <c r="PBM381" s="208"/>
      <c r="PBN381" s="208"/>
      <c r="PBO381" s="208"/>
      <c r="PBP381" s="208"/>
      <c r="PBQ381" s="208"/>
      <c r="PBR381" s="208"/>
      <c r="PBS381" s="208"/>
      <c r="PBT381" s="208"/>
      <c r="PBU381" s="208"/>
      <c r="PBV381" s="208"/>
      <c r="PBW381" s="208"/>
      <c r="PBX381" s="208"/>
      <c r="PBY381" s="208"/>
      <c r="PBZ381" s="208"/>
      <c r="PCA381" s="208"/>
      <c r="PCB381" s="208"/>
      <c r="PCC381" s="208"/>
      <c r="PCD381" s="208"/>
      <c r="PCE381" s="208"/>
      <c r="PCF381" s="208"/>
      <c r="PCG381" s="208"/>
      <c r="PCH381" s="208"/>
      <c r="PCI381" s="208"/>
      <c r="PCJ381" s="208"/>
      <c r="PCK381" s="208"/>
      <c r="PCL381" s="208"/>
      <c r="PCM381" s="208"/>
      <c r="PCN381" s="208"/>
      <c r="PCO381" s="208"/>
      <c r="PCP381" s="208"/>
      <c r="PCQ381" s="208"/>
      <c r="PCR381" s="208"/>
      <c r="PCS381" s="208"/>
      <c r="PCT381" s="208"/>
      <c r="PCU381" s="208"/>
      <c r="PCV381" s="208"/>
      <c r="PCW381" s="208"/>
      <c r="PCX381" s="208"/>
      <c r="PCY381" s="208"/>
      <c r="PCZ381" s="208"/>
      <c r="PDA381" s="208"/>
      <c r="PDB381" s="208"/>
      <c r="PDC381" s="208"/>
      <c r="PDD381" s="208"/>
      <c r="PDE381" s="208"/>
      <c r="PDF381" s="208"/>
      <c r="PDG381" s="208"/>
      <c r="PDH381" s="208"/>
      <c r="PDI381" s="208"/>
      <c r="PDJ381" s="208"/>
      <c r="PDK381" s="208"/>
      <c r="PDL381" s="208"/>
      <c r="PDM381" s="208"/>
      <c r="PDN381" s="208"/>
      <c r="PDO381" s="208"/>
      <c r="PDP381" s="208"/>
      <c r="PDQ381" s="208"/>
      <c r="PDR381" s="208"/>
      <c r="PDS381" s="208"/>
      <c r="PDT381" s="208"/>
      <c r="PDU381" s="208"/>
      <c r="PDV381" s="208"/>
      <c r="PDW381" s="208"/>
      <c r="PDX381" s="208"/>
      <c r="PDY381" s="208"/>
      <c r="PDZ381" s="208"/>
      <c r="PEA381" s="208"/>
      <c r="PEB381" s="208"/>
      <c r="PEC381" s="208"/>
      <c r="PED381" s="208"/>
      <c r="PEE381" s="208"/>
      <c r="PEF381" s="208"/>
      <c r="PEG381" s="208"/>
      <c r="PEH381" s="208"/>
      <c r="PEI381" s="208"/>
      <c r="PEJ381" s="208"/>
      <c r="PEK381" s="208"/>
      <c r="PEL381" s="208"/>
      <c r="PEM381" s="208"/>
      <c r="PEN381" s="208"/>
      <c r="PEO381" s="208"/>
      <c r="PEP381" s="208"/>
      <c r="PEQ381" s="208"/>
      <c r="PER381" s="208"/>
      <c r="PES381" s="208"/>
      <c r="PET381" s="208"/>
      <c r="PEU381" s="208"/>
      <c r="PEV381" s="208"/>
      <c r="PEW381" s="208"/>
      <c r="PEX381" s="208"/>
      <c r="PEY381" s="208"/>
      <c r="PEZ381" s="208"/>
      <c r="PFA381" s="208"/>
      <c r="PFB381" s="208"/>
      <c r="PFC381" s="208"/>
      <c r="PFD381" s="208"/>
      <c r="PFE381" s="208"/>
      <c r="PFF381" s="208"/>
      <c r="PFG381" s="208"/>
      <c r="PFH381" s="208"/>
      <c r="PFI381" s="208"/>
      <c r="PFJ381" s="208"/>
      <c r="PFK381" s="208"/>
      <c r="PFL381" s="208"/>
      <c r="PFM381" s="208"/>
      <c r="PFN381" s="208"/>
      <c r="PFO381" s="208"/>
      <c r="PFP381" s="208"/>
      <c r="PFQ381" s="208"/>
      <c r="PFR381" s="208"/>
      <c r="PFS381" s="208"/>
      <c r="PFT381" s="208"/>
      <c r="PFU381" s="208"/>
      <c r="PFV381" s="208"/>
      <c r="PFW381" s="208"/>
      <c r="PFX381" s="208"/>
      <c r="PFY381" s="208"/>
      <c r="PFZ381" s="208"/>
      <c r="PGA381" s="208"/>
      <c r="PGB381" s="208"/>
      <c r="PGC381" s="208"/>
      <c r="PGD381" s="208"/>
      <c r="PGE381" s="208"/>
      <c r="PGF381" s="208"/>
      <c r="PGG381" s="208"/>
      <c r="PGH381" s="208"/>
      <c r="PGI381" s="208"/>
      <c r="PGJ381" s="208"/>
      <c r="PGK381" s="208"/>
      <c r="PGL381" s="208"/>
      <c r="PGM381" s="208"/>
      <c r="PGN381" s="208"/>
      <c r="PGO381" s="208"/>
      <c r="PGP381" s="208"/>
      <c r="PGQ381" s="208"/>
      <c r="PGR381" s="208"/>
      <c r="PGS381" s="208"/>
      <c r="PGT381" s="208"/>
      <c r="PGU381" s="208"/>
      <c r="PGV381" s="208"/>
      <c r="PGW381" s="208"/>
      <c r="PGX381" s="208"/>
      <c r="PGY381" s="208"/>
      <c r="PGZ381" s="208"/>
      <c r="PHA381" s="208"/>
      <c r="PHB381" s="208"/>
      <c r="PHC381" s="208"/>
      <c r="PHD381" s="208"/>
      <c r="PHE381" s="208"/>
      <c r="PHF381" s="208"/>
      <c r="PHG381" s="208"/>
      <c r="PHH381" s="208"/>
      <c r="PHI381" s="208"/>
      <c r="PHJ381" s="208"/>
      <c r="PHK381" s="208"/>
      <c r="PHL381" s="208"/>
      <c r="PHM381" s="208"/>
      <c r="PHN381" s="208"/>
      <c r="PHO381" s="208"/>
      <c r="PHP381" s="208"/>
      <c r="PHQ381" s="208"/>
      <c r="PHR381" s="208"/>
      <c r="PHS381" s="208"/>
      <c r="PHT381" s="208"/>
      <c r="PHU381" s="208"/>
      <c r="PHV381" s="208"/>
      <c r="PHW381" s="208"/>
      <c r="PHX381" s="208"/>
      <c r="PHY381" s="208"/>
      <c r="PHZ381" s="208"/>
      <c r="PIA381" s="208"/>
      <c r="PIB381" s="208"/>
      <c r="PIC381" s="208"/>
      <c r="PID381" s="208"/>
      <c r="PIE381" s="208"/>
      <c r="PIF381" s="208"/>
      <c r="PIG381" s="208"/>
      <c r="PIH381" s="208"/>
      <c r="PII381" s="208"/>
      <c r="PIJ381" s="208"/>
      <c r="PIK381" s="208"/>
      <c r="PIL381" s="208"/>
      <c r="PIM381" s="208"/>
      <c r="PIN381" s="208"/>
      <c r="PIO381" s="208"/>
      <c r="PIP381" s="208"/>
      <c r="PIQ381" s="208"/>
      <c r="PIR381" s="208"/>
      <c r="PIS381" s="208"/>
      <c r="PIT381" s="208"/>
      <c r="PIU381" s="208"/>
      <c r="PIV381" s="208"/>
      <c r="PIW381" s="208"/>
      <c r="PIX381" s="208"/>
      <c r="PIY381" s="208"/>
      <c r="PIZ381" s="208"/>
      <c r="PJA381" s="208"/>
      <c r="PJB381" s="208"/>
      <c r="PJC381" s="208"/>
      <c r="PJD381" s="208"/>
      <c r="PJE381" s="208"/>
      <c r="PJF381" s="208"/>
      <c r="PJG381" s="208"/>
      <c r="PJH381" s="208"/>
      <c r="PJI381" s="208"/>
      <c r="PJJ381" s="208"/>
      <c r="PJK381" s="208"/>
      <c r="PJL381" s="208"/>
      <c r="PJM381" s="208"/>
      <c r="PJN381" s="208"/>
      <c r="PJO381" s="208"/>
      <c r="PJP381" s="208"/>
      <c r="PJQ381" s="208"/>
      <c r="PJR381" s="208"/>
      <c r="PJS381" s="208"/>
      <c r="PJT381" s="208"/>
      <c r="PJU381" s="208"/>
      <c r="PJV381" s="208"/>
      <c r="PJW381" s="208"/>
      <c r="PJX381" s="208"/>
      <c r="PJY381" s="208"/>
      <c r="PJZ381" s="208"/>
      <c r="PKA381" s="208"/>
      <c r="PKB381" s="208"/>
      <c r="PKC381" s="208"/>
      <c r="PKD381" s="208"/>
      <c r="PKE381" s="208"/>
      <c r="PKF381" s="208"/>
      <c r="PKG381" s="208"/>
      <c r="PKH381" s="208"/>
      <c r="PKI381" s="208"/>
      <c r="PKJ381" s="208"/>
      <c r="PKK381" s="208"/>
      <c r="PKL381" s="208"/>
      <c r="PKM381" s="208"/>
      <c r="PKN381" s="208"/>
      <c r="PKO381" s="208"/>
      <c r="PKP381" s="208"/>
      <c r="PKQ381" s="208"/>
      <c r="PKR381" s="208"/>
      <c r="PKS381" s="208"/>
      <c r="PKT381" s="208"/>
      <c r="PKU381" s="208"/>
      <c r="PKV381" s="208"/>
      <c r="PKW381" s="208"/>
      <c r="PKX381" s="208"/>
      <c r="PKY381" s="208"/>
      <c r="PKZ381" s="208"/>
      <c r="PLA381" s="208"/>
      <c r="PLB381" s="208"/>
      <c r="PLC381" s="208"/>
      <c r="PLD381" s="208"/>
      <c r="PLE381" s="208"/>
      <c r="PLF381" s="208"/>
      <c r="PLG381" s="208"/>
      <c r="PLH381" s="208"/>
      <c r="PLI381" s="208"/>
      <c r="PLJ381" s="208"/>
      <c r="PLK381" s="208"/>
      <c r="PLL381" s="208"/>
      <c r="PLM381" s="208"/>
      <c r="PLN381" s="208"/>
      <c r="PLO381" s="208"/>
      <c r="PLP381" s="208"/>
      <c r="PLQ381" s="208"/>
      <c r="PLR381" s="208"/>
      <c r="PLS381" s="208"/>
      <c r="PLT381" s="208"/>
      <c r="PLU381" s="208"/>
      <c r="PLV381" s="208"/>
      <c r="PLW381" s="208"/>
      <c r="PLX381" s="208"/>
      <c r="PLY381" s="208"/>
      <c r="PLZ381" s="208"/>
      <c r="PMA381" s="208"/>
      <c r="PMB381" s="208"/>
      <c r="PMC381" s="208"/>
      <c r="PMD381" s="208"/>
      <c r="PME381" s="208"/>
      <c r="PMF381" s="208"/>
      <c r="PMG381" s="208"/>
      <c r="PMH381" s="208"/>
      <c r="PMI381" s="208"/>
      <c r="PMJ381" s="208"/>
      <c r="PMK381" s="208"/>
      <c r="PML381" s="208"/>
      <c r="PMM381" s="208"/>
      <c r="PMN381" s="208"/>
      <c r="PMO381" s="208"/>
      <c r="PMP381" s="208"/>
      <c r="PMQ381" s="208"/>
      <c r="PMR381" s="208"/>
      <c r="PMS381" s="208"/>
      <c r="PMT381" s="208"/>
      <c r="PMU381" s="208"/>
      <c r="PMV381" s="208"/>
      <c r="PMW381" s="208"/>
      <c r="PMX381" s="208"/>
      <c r="PMY381" s="208"/>
      <c r="PMZ381" s="208"/>
      <c r="PNA381" s="208"/>
      <c r="PNB381" s="208"/>
      <c r="PNC381" s="208"/>
      <c r="PND381" s="208"/>
      <c r="PNE381" s="208"/>
      <c r="PNF381" s="208"/>
      <c r="PNG381" s="208"/>
      <c r="PNH381" s="208"/>
      <c r="PNI381" s="208"/>
      <c r="PNJ381" s="208"/>
      <c r="PNK381" s="208"/>
      <c r="PNL381" s="208"/>
      <c r="PNM381" s="208"/>
      <c r="PNN381" s="208"/>
      <c r="PNO381" s="208"/>
      <c r="PNP381" s="208"/>
      <c r="PNQ381" s="208"/>
      <c r="PNR381" s="208"/>
      <c r="PNS381" s="208"/>
      <c r="PNT381" s="208"/>
      <c r="PNU381" s="208"/>
      <c r="PNV381" s="208"/>
      <c r="PNW381" s="208"/>
      <c r="PNX381" s="208"/>
      <c r="PNY381" s="208"/>
      <c r="PNZ381" s="208"/>
      <c r="POA381" s="208"/>
      <c r="POB381" s="208"/>
      <c r="POC381" s="208"/>
      <c r="POD381" s="208"/>
      <c r="POE381" s="208"/>
      <c r="POF381" s="208"/>
      <c r="POG381" s="208"/>
      <c r="POH381" s="208"/>
      <c r="POI381" s="208"/>
      <c r="POJ381" s="208"/>
      <c r="POK381" s="208"/>
      <c r="POL381" s="208"/>
      <c r="POM381" s="208"/>
      <c r="PON381" s="208"/>
      <c r="POO381" s="208"/>
      <c r="POP381" s="208"/>
      <c r="POQ381" s="208"/>
      <c r="POR381" s="208"/>
      <c r="POS381" s="208"/>
      <c r="POT381" s="208"/>
      <c r="POU381" s="208"/>
      <c r="POV381" s="208"/>
      <c r="POW381" s="208"/>
      <c r="POX381" s="208"/>
      <c r="POY381" s="208"/>
      <c r="POZ381" s="208"/>
      <c r="PPA381" s="208"/>
      <c r="PPB381" s="208"/>
      <c r="PPC381" s="208"/>
      <c r="PPD381" s="208"/>
      <c r="PPE381" s="208"/>
      <c r="PPF381" s="208"/>
      <c r="PPG381" s="208"/>
      <c r="PPH381" s="208"/>
      <c r="PPI381" s="208"/>
      <c r="PPJ381" s="208"/>
      <c r="PPK381" s="208"/>
      <c r="PPL381" s="208"/>
      <c r="PPM381" s="208"/>
      <c r="PPN381" s="208"/>
      <c r="PPO381" s="208"/>
      <c r="PPP381" s="208"/>
      <c r="PPQ381" s="208"/>
      <c r="PPR381" s="208"/>
      <c r="PPS381" s="208"/>
      <c r="PPT381" s="208"/>
      <c r="PPU381" s="208"/>
      <c r="PPV381" s="208"/>
      <c r="PPW381" s="208"/>
      <c r="PPX381" s="208"/>
      <c r="PPY381" s="208"/>
      <c r="PPZ381" s="208"/>
      <c r="PQA381" s="208"/>
      <c r="PQB381" s="208"/>
      <c r="PQC381" s="208"/>
      <c r="PQD381" s="208"/>
      <c r="PQE381" s="208"/>
      <c r="PQF381" s="208"/>
      <c r="PQG381" s="208"/>
      <c r="PQH381" s="208"/>
      <c r="PQI381" s="208"/>
      <c r="PQJ381" s="208"/>
      <c r="PQK381" s="208"/>
      <c r="PQL381" s="208"/>
      <c r="PQM381" s="208"/>
      <c r="PQN381" s="208"/>
      <c r="PQO381" s="208"/>
      <c r="PQP381" s="208"/>
      <c r="PQQ381" s="208"/>
      <c r="PQR381" s="208"/>
      <c r="PQS381" s="208"/>
      <c r="PQT381" s="208"/>
      <c r="PQU381" s="208"/>
      <c r="PQV381" s="208"/>
      <c r="PQW381" s="208"/>
      <c r="PQX381" s="208"/>
      <c r="PQY381" s="208"/>
      <c r="PQZ381" s="208"/>
      <c r="PRA381" s="208"/>
      <c r="PRB381" s="208"/>
      <c r="PRC381" s="208"/>
      <c r="PRD381" s="208"/>
      <c r="PRE381" s="208"/>
      <c r="PRF381" s="208"/>
      <c r="PRG381" s="208"/>
      <c r="PRH381" s="208"/>
      <c r="PRI381" s="208"/>
      <c r="PRJ381" s="208"/>
      <c r="PRK381" s="208"/>
      <c r="PRL381" s="208"/>
      <c r="PRM381" s="208"/>
      <c r="PRN381" s="208"/>
      <c r="PRO381" s="208"/>
      <c r="PRP381" s="208"/>
      <c r="PRQ381" s="208"/>
      <c r="PRR381" s="208"/>
      <c r="PRS381" s="208"/>
      <c r="PRT381" s="208"/>
      <c r="PRU381" s="208"/>
      <c r="PRV381" s="208"/>
      <c r="PRW381" s="208"/>
      <c r="PRX381" s="208"/>
      <c r="PRY381" s="208"/>
      <c r="PRZ381" s="208"/>
      <c r="PSA381" s="208"/>
      <c r="PSB381" s="208"/>
      <c r="PSC381" s="208"/>
      <c r="PSD381" s="208"/>
      <c r="PSE381" s="208"/>
      <c r="PSF381" s="208"/>
      <c r="PSG381" s="208"/>
      <c r="PSH381" s="208"/>
      <c r="PSI381" s="208"/>
      <c r="PSJ381" s="208"/>
      <c r="PSK381" s="208"/>
      <c r="PSL381" s="208"/>
      <c r="PSM381" s="208"/>
      <c r="PSN381" s="208"/>
      <c r="PSO381" s="208"/>
      <c r="PSP381" s="208"/>
      <c r="PSQ381" s="208"/>
      <c r="PSR381" s="208"/>
      <c r="PSS381" s="208"/>
      <c r="PST381" s="208"/>
      <c r="PSU381" s="208"/>
      <c r="PSV381" s="208"/>
      <c r="PSW381" s="208"/>
      <c r="PSX381" s="208"/>
      <c r="PSY381" s="208"/>
      <c r="PSZ381" s="208"/>
      <c r="PTA381" s="208"/>
      <c r="PTB381" s="208"/>
      <c r="PTC381" s="208"/>
      <c r="PTD381" s="208"/>
      <c r="PTE381" s="208"/>
      <c r="PTF381" s="208"/>
      <c r="PTG381" s="208"/>
      <c r="PTH381" s="208"/>
      <c r="PTI381" s="208"/>
      <c r="PTJ381" s="208"/>
      <c r="PTK381" s="208"/>
      <c r="PTL381" s="208"/>
      <c r="PTM381" s="208"/>
      <c r="PTN381" s="208"/>
      <c r="PTO381" s="208"/>
      <c r="PTP381" s="208"/>
      <c r="PTQ381" s="208"/>
      <c r="PTR381" s="208"/>
      <c r="PTS381" s="208"/>
      <c r="PTT381" s="208"/>
      <c r="PTU381" s="208"/>
      <c r="PTV381" s="208"/>
      <c r="PTW381" s="208"/>
      <c r="PTX381" s="208"/>
      <c r="PTY381" s="208"/>
      <c r="PTZ381" s="208"/>
      <c r="PUA381" s="208"/>
      <c r="PUB381" s="208"/>
      <c r="PUC381" s="208"/>
      <c r="PUD381" s="208"/>
      <c r="PUE381" s="208"/>
      <c r="PUF381" s="208"/>
      <c r="PUG381" s="208"/>
      <c r="PUH381" s="208"/>
      <c r="PUI381" s="208"/>
      <c r="PUJ381" s="208"/>
      <c r="PUK381" s="208"/>
      <c r="PUL381" s="208"/>
      <c r="PUM381" s="208"/>
      <c r="PUN381" s="208"/>
      <c r="PUO381" s="208"/>
      <c r="PUP381" s="208"/>
      <c r="PUQ381" s="208"/>
      <c r="PUR381" s="208"/>
      <c r="PUS381" s="208"/>
      <c r="PUT381" s="208"/>
      <c r="PUU381" s="208"/>
      <c r="PUV381" s="208"/>
      <c r="PUW381" s="208"/>
      <c r="PUX381" s="208"/>
      <c r="PUY381" s="208"/>
      <c r="PUZ381" s="208"/>
      <c r="PVA381" s="208"/>
      <c r="PVB381" s="208"/>
      <c r="PVC381" s="208"/>
      <c r="PVD381" s="208"/>
      <c r="PVE381" s="208"/>
      <c r="PVF381" s="208"/>
      <c r="PVG381" s="208"/>
      <c r="PVH381" s="208"/>
      <c r="PVI381" s="208"/>
      <c r="PVJ381" s="208"/>
      <c r="PVK381" s="208"/>
      <c r="PVL381" s="208"/>
      <c r="PVM381" s="208"/>
      <c r="PVN381" s="208"/>
      <c r="PVO381" s="208"/>
      <c r="PVP381" s="208"/>
      <c r="PVQ381" s="208"/>
      <c r="PVR381" s="208"/>
      <c r="PVS381" s="208"/>
      <c r="PVT381" s="208"/>
      <c r="PVU381" s="208"/>
      <c r="PVV381" s="208"/>
      <c r="PVW381" s="208"/>
      <c r="PVX381" s="208"/>
      <c r="PVY381" s="208"/>
      <c r="PVZ381" s="208"/>
      <c r="PWA381" s="208"/>
      <c r="PWB381" s="208"/>
      <c r="PWC381" s="208"/>
      <c r="PWD381" s="208"/>
      <c r="PWE381" s="208"/>
      <c r="PWF381" s="208"/>
      <c r="PWG381" s="208"/>
      <c r="PWH381" s="208"/>
      <c r="PWI381" s="208"/>
      <c r="PWJ381" s="208"/>
      <c r="PWK381" s="208"/>
      <c r="PWL381" s="208"/>
      <c r="PWM381" s="208"/>
      <c r="PWN381" s="208"/>
      <c r="PWO381" s="208"/>
      <c r="PWP381" s="208"/>
      <c r="PWQ381" s="208"/>
      <c r="PWR381" s="208"/>
      <c r="PWS381" s="208"/>
      <c r="PWT381" s="208"/>
      <c r="PWU381" s="208"/>
      <c r="PWV381" s="208"/>
      <c r="PWW381" s="208"/>
      <c r="PWX381" s="208"/>
      <c r="PWY381" s="208"/>
      <c r="PWZ381" s="208"/>
      <c r="PXA381" s="208"/>
      <c r="PXB381" s="208"/>
      <c r="PXC381" s="208"/>
      <c r="PXD381" s="208"/>
      <c r="PXE381" s="208"/>
      <c r="PXF381" s="208"/>
      <c r="PXG381" s="208"/>
      <c r="PXH381" s="208"/>
      <c r="PXI381" s="208"/>
      <c r="PXJ381" s="208"/>
      <c r="PXK381" s="208"/>
      <c r="PXL381" s="208"/>
      <c r="PXM381" s="208"/>
      <c r="PXN381" s="208"/>
      <c r="PXO381" s="208"/>
      <c r="PXP381" s="208"/>
      <c r="PXQ381" s="208"/>
      <c r="PXR381" s="208"/>
      <c r="PXS381" s="208"/>
      <c r="PXT381" s="208"/>
      <c r="PXU381" s="208"/>
      <c r="PXV381" s="208"/>
      <c r="PXW381" s="208"/>
      <c r="PXX381" s="208"/>
      <c r="PXY381" s="208"/>
      <c r="PXZ381" s="208"/>
      <c r="PYA381" s="208"/>
      <c r="PYB381" s="208"/>
      <c r="PYC381" s="208"/>
      <c r="PYD381" s="208"/>
      <c r="PYE381" s="208"/>
      <c r="PYF381" s="208"/>
      <c r="PYG381" s="208"/>
      <c r="PYH381" s="208"/>
      <c r="PYI381" s="208"/>
      <c r="PYJ381" s="208"/>
      <c r="PYK381" s="208"/>
      <c r="PYL381" s="208"/>
      <c r="PYM381" s="208"/>
      <c r="PYN381" s="208"/>
      <c r="PYO381" s="208"/>
      <c r="PYP381" s="208"/>
      <c r="PYQ381" s="208"/>
      <c r="PYR381" s="208"/>
      <c r="PYS381" s="208"/>
      <c r="PYT381" s="208"/>
      <c r="PYU381" s="208"/>
      <c r="PYV381" s="208"/>
      <c r="PYW381" s="208"/>
      <c r="PYX381" s="208"/>
      <c r="PYY381" s="208"/>
      <c r="PYZ381" s="208"/>
      <c r="PZA381" s="208"/>
      <c r="PZB381" s="208"/>
      <c r="PZC381" s="208"/>
      <c r="PZD381" s="208"/>
      <c r="PZE381" s="208"/>
      <c r="PZF381" s="208"/>
      <c r="PZG381" s="208"/>
      <c r="PZH381" s="208"/>
      <c r="PZI381" s="208"/>
      <c r="PZJ381" s="208"/>
      <c r="PZK381" s="208"/>
      <c r="PZL381" s="208"/>
      <c r="PZM381" s="208"/>
      <c r="PZN381" s="208"/>
      <c r="PZO381" s="208"/>
      <c r="PZP381" s="208"/>
      <c r="PZQ381" s="208"/>
      <c r="PZR381" s="208"/>
      <c r="PZS381" s="208"/>
      <c r="PZT381" s="208"/>
      <c r="PZU381" s="208"/>
      <c r="PZV381" s="208"/>
      <c r="PZW381" s="208"/>
      <c r="PZX381" s="208"/>
      <c r="PZY381" s="208"/>
      <c r="PZZ381" s="208"/>
      <c r="QAA381" s="208"/>
      <c r="QAB381" s="208"/>
      <c r="QAC381" s="208"/>
      <c r="QAD381" s="208"/>
      <c r="QAE381" s="208"/>
      <c r="QAF381" s="208"/>
      <c r="QAG381" s="208"/>
      <c r="QAH381" s="208"/>
      <c r="QAI381" s="208"/>
      <c r="QAJ381" s="208"/>
      <c r="QAK381" s="208"/>
      <c r="QAL381" s="208"/>
      <c r="QAM381" s="208"/>
      <c r="QAN381" s="208"/>
      <c r="QAO381" s="208"/>
      <c r="QAP381" s="208"/>
      <c r="QAQ381" s="208"/>
      <c r="QAR381" s="208"/>
      <c r="QAS381" s="208"/>
      <c r="QAT381" s="208"/>
      <c r="QAU381" s="208"/>
      <c r="QAV381" s="208"/>
      <c r="QAW381" s="208"/>
      <c r="QAX381" s="208"/>
      <c r="QAY381" s="208"/>
      <c r="QAZ381" s="208"/>
      <c r="QBA381" s="208"/>
      <c r="QBB381" s="208"/>
      <c r="QBC381" s="208"/>
      <c r="QBD381" s="208"/>
      <c r="QBE381" s="208"/>
      <c r="QBF381" s="208"/>
      <c r="QBG381" s="208"/>
      <c r="QBH381" s="208"/>
      <c r="QBI381" s="208"/>
      <c r="QBJ381" s="208"/>
      <c r="QBK381" s="208"/>
      <c r="QBL381" s="208"/>
      <c r="QBM381" s="208"/>
      <c r="QBN381" s="208"/>
      <c r="QBO381" s="208"/>
      <c r="QBP381" s="208"/>
      <c r="QBQ381" s="208"/>
      <c r="QBR381" s="208"/>
      <c r="QBS381" s="208"/>
      <c r="QBT381" s="208"/>
      <c r="QBU381" s="208"/>
      <c r="QBV381" s="208"/>
      <c r="QBW381" s="208"/>
      <c r="QBX381" s="208"/>
      <c r="QBY381" s="208"/>
      <c r="QBZ381" s="208"/>
      <c r="QCA381" s="208"/>
      <c r="QCB381" s="208"/>
      <c r="QCC381" s="208"/>
      <c r="QCD381" s="208"/>
      <c r="QCE381" s="208"/>
      <c r="QCF381" s="208"/>
      <c r="QCG381" s="208"/>
      <c r="QCH381" s="208"/>
      <c r="QCI381" s="208"/>
      <c r="QCJ381" s="208"/>
      <c r="QCK381" s="208"/>
      <c r="QCL381" s="208"/>
      <c r="QCM381" s="208"/>
      <c r="QCN381" s="208"/>
      <c r="QCO381" s="208"/>
      <c r="QCP381" s="208"/>
      <c r="QCQ381" s="208"/>
      <c r="QCR381" s="208"/>
      <c r="QCS381" s="208"/>
      <c r="QCT381" s="208"/>
      <c r="QCU381" s="208"/>
      <c r="QCV381" s="208"/>
      <c r="QCW381" s="208"/>
      <c r="QCX381" s="208"/>
      <c r="QCY381" s="208"/>
      <c r="QCZ381" s="208"/>
      <c r="QDA381" s="208"/>
      <c r="QDB381" s="208"/>
      <c r="QDC381" s="208"/>
      <c r="QDD381" s="208"/>
      <c r="QDE381" s="208"/>
      <c r="QDF381" s="208"/>
      <c r="QDG381" s="208"/>
      <c r="QDH381" s="208"/>
      <c r="QDI381" s="208"/>
      <c r="QDJ381" s="208"/>
      <c r="QDK381" s="208"/>
      <c r="QDL381" s="208"/>
      <c r="QDM381" s="208"/>
      <c r="QDN381" s="208"/>
      <c r="QDO381" s="208"/>
      <c r="QDP381" s="208"/>
      <c r="QDQ381" s="208"/>
      <c r="QDR381" s="208"/>
      <c r="QDS381" s="208"/>
      <c r="QDT381" s="208"/>
      <c r="QDU381" s="208"/>
      <c r="QDV381" s="208"/>
      <c r="QDW381" s="208"/>
      <c r="QDX381" s="208"/>
      <c r="QDY381" s="208"/>
      <c r="QDZ381" s="208"/>
      <c r="QEA381" s="208"/>
      <c r="QEB381" s="208"/>
      <c r="QEC381" s="208"/>
      <c r="QED381" s="208"/>
      <c r="QEE381" s="208"/>
      <c r="QEF381" s="208"/>
      <c r="QEG381" s="208"/>
      <c r="QEH381" s="208"/>
      <c r="QEI381" s="208"/>
      <c r="QEJ381" s="208"/>
      <c r="QEK381" s="208"/>
      <c r="QEL381" s="208"/>
      <c r="QEM381" s="208"/>
      <c r="QEN381" s="208"/>
      <c r="QEO381" s="208"/>
      <c r="QEP381" s="208"/>
      <c r="QEQ381" s="208"/>
      <c r="QER381" s="208"/>
      <c r="QES381" s="208"/>
      <c r="QET381" s="208"/>
      <c r="QEU381" s="208"/>
      <c r="QEV381" s="208"/>
      <c r="QEW381" s="208"/>
      <c r="QEX381" s="208"/>
      <c r="QEY381" s="208"/>
      <c r="QEZ381" s="208"/>
      <c r="QFA381" s="208"/>
      <c r="QFB381" s="208"/>
      <c r="QFC381" s="208"/>
      <c r="QFD381" s="208"/>
      <c r="QFE381" s="208"/>
      <c r="QFF381" s="208"/>
      <c r="QFG381" s="208"/>
      <c r="QFH381" s="208"/>
      <c r="QFI381" s="208"/>
      <c r="QFJ381" s="208"/>
      <c r="QFK381" s="208"/>
      <c r="QFL381" s="208"/>
      <c r="QFM381" s="208"/>
      <c r="QFN381" s="208"/>
      <c r="QFO381" s="208"/>
      <c r="QFP381" s="208"/>
      <c r="QFQ381" s="208"/>
      <c r="QFR381" s="208"/>
      <c r="QFS381" s="208"/>
      <c r="QFT381" s="208"/>
      <c r="QFU381" s="208"/>
      <c r="QFV381" s="208"/>
      <c r="QFW381" s="208"/>
      <c r="QFX381" s="208"/>
      <c r="QFY381" s="208"/>
      <c r="QFZ381" s="208"/>
      <c r="QGA381" s="208"/>
      <c r="QGB381" s="208"/>
      <c r="QGC381" s="208"/>
      <c r="QGD381" s="208"/>
      <c r="QGE381" s="208"/>
      <c r="QGF381" s="208"/>
      <c r="QGG381" s="208"/>
      <c r="QGH381" s="208"/>
      <c r="QGI381" s="208"/>
      <c r="QGJ381" s="208"/>
      <c r="QGK381" s="208"/>
      <c r="QGL381" s="208"/>
      <c r="QGM381" s="208"/>
      <c r="QGN381" s="208"/>
      <c r="QGO381" s="208"/>
      <c r="QGP381" s="208"/>
      <c r="QGQ381" s="208"/>
      <c r="QGR381" s="208"/>
      <c r="QGS381" s="208"/>
      <c r="QGT381" s="208"/>
      <c r="QGU381" s="208"/>
      <c r="QGV381" s="208"/>
      <c r="QGW381" s="208"/>
      <c r="QGX381" s="208"/>
      <c r="QGY381" s="208"/>
      <c r="QGZ381" s="208"/>
      <c r="QHA381" s="208"/>
      <c r="QHB381" s="208"/>
      <c r="QHC381" s="208"/>
      <c r="QHD381" s="208"/>
      <c r="QHE381" s="208"/>
      <c r="QHF381" s="208"/>
      <c r="QHG381" s="208"/>
      <c r="QHH381" s="208"/>
      <c r="QHI381" s="208"/>
      <c r="QHJ381" s="208"/>
      <c r="QHK381" s="208"/>
      <c r="QHL381" s="208"/>
      <c r="QHM381" s="208"/>
      <c r="QHN381" s="208"/>
      <c r="QHO381" s="208"/>
      <c r="QHP381" s="208"/>
      <c r="QHQ381" s="208"/>
      <c r="QHR381" s="208"/>
      <c r="QHS381" s="208"/>
      <c r="QHT381" s="208"/>
      <c r="QHU381" s="208"/>
      <c r="QHV381" s="208"/>
      <c r="QHW381" s="208"/>
      <c r="QHX381" s="208"/>
      <c r="QHY381" s="208"/>
      <c r="QHZ381" s="208"/>
      <c r="QIA381" s="208"/>
      <c r="QIB381" s="208"/>
      <c r="QIC381" s="208"/>
      <c r="QID381" s="208"/>
      <c r="QIE381" s="208"/>
      <c r="QIF381" s="208"/>
      <c r="QIG381" s="208"/>
      <c r="QIH381" s="208"/>
      <c r="QII381" s="208"/>
      <c r="QIJ381" s="208"/>
      <c r="QIK381" s="208"/>
      <c r="QIL381" s="208"/>
      <c r="QIM381" s="208"/>
      <c r="QIN381" s="208"/>
      <c r="QIO381" s="208"/>
      <c r="QIP381" s="208"/>
      <c r="QIQ381" s="208"/>
      <c r="QIR381" s="208"/>
      <c r="QIS381" s="208"/>
      <c r="QIT381" s="208"/>
      <c r="QIU381" s="208"/>
      <c r="QIV381" s="208"/>
      <c r="QIW381" s="208"/>
      <c r="QIX381" s="208"/>
      <c r="QIY381" s="208"/>
      <c r="QIZ381" s="208"/>
      <c r="QJA381" s="208"/>
      <c r="QJB381" s="208"/>
      <c r="QJC381" s="208"/>
      <c r="QJD381" s="208"/>
      <c r="QJE381" s="208"/>
      <c r="QJF381" s="208"/>
      <c r="QJG381" s="208"/>
      <c r="QJH381" s="208"/>
      <c r="QJI381" s="208"/>
      <c r="QJJ381" s="208"/>
      <c r="QJK381" s="208"/>
      <c r="QJL381" s="208"/>
      <c r="QJM381" s="208"/>
      <c r="QJN381" s="208"/>
      <c r="QJO381" s="208"/>
      <c r="QJP381" s="208"/>
      <c r="QJQ381" s="208"/>
      <c r="QJR381" s="208"/>
      <c r="QJS381" s="208"/>
      <c r="QJT381" s="208"/>
      <c r="QJU381" s="208"/>
      <c r="QJV381" s="208"/>
      <c r="QJW381" s="208"/>
      <c r="QJX381" s="208"/>
      <c r="QJY381" s="208"/>
      <c r="QJZ381" s="208"/>
      <c r="QKA381" s="208"/>
      <c r="QKB381" s="208"/>
      <c r="QKC381" s="208"/>
      <c r="QKD381" s="208"/>
      <c r="QKE381" s="208"/>
      <c r="QKF381" s="208"/>
      <c r="QKG381" s="208"/>
      <c r="QKH381" s="208"/>
      <c r="QKI381" s="208"/>
      <c r="QKJ381" s="208"/>
      <c r="QKK381" s="208"/>
      <c r="QKL381" s="208"/>
      <c r="QKM381" s="208"/>
      <c r="QKN381" s="208"/>
      <c r="QKO381" s="208"/>
      <c r="QKP381" s="208"/>
      <c r="QKQ381" s="208"/>
      <c r="QKR381" s="208"/>
      <c r="QKS381" s="208"/>
      <c r="QKT381" s="208"/>
      <c r="QKU381" s="208"/>
      <c r="QKV381" s="208"/>
      <c r="QKW381" s="208"/>
      <c r="QKX381" s="208"/>
      <c r="QKY381" s="208"/>
      <c r="QKZ381" s="208"/>
      <c r="QLA381" s="208"/>
      <c r="QLB381" s="208"/>
      <c r="QLC381" s="208"/>
      <c r="QLD381" s="208"/>
      <c r="QLE381" s="208"/>
      <c r="QLF381" s="208"/>
      <c r="QLG381" s="208"/>
      <c r="QLH381" s="208"/>
      <c r="QLI381" s="208"/>
      <c r="QLJ381" s="208"/>
      <c r="QLK381" s="208"/>
      <c r="QLL381" s="208"/>
      <c r="QLM381" s="208"/>
      <c r="QLN381" s="208"/>
      <c r="QLO381" s="208"/>
      <c r="QLP381" s="208"/>
      <c r="QLQ381" s="208"/>
      <c r="QLR381" s="208"/>
      <c r="QLS381" s="208"/>
      <c r="QLT381" s="208"/>
      <c r="QLU381" s="208"/>
      <c r="QLV381" s="208"/>
      <c r="QLW381" s="208"/>
      <c r="QLX381" s="208"/>
      <c r="QLY381" s="208"/>
      <c r="QLZ381" s="208"/>
      <c r="QMA381" s="208"/>
      <c r="QMB381" s="208"/>
      <c r="QMC381" s="208"/>
      <c r="QMD381" s="208"/>
      <c r="QME381" s="208"/>
      <c r="QMF381" s="208"/>
      <c r="QMG381" s="208"/>
      <c r="QMH381" s="208"/>
      <c r="QMI381" s="208"/>
      <c r="QMJ381" s="208"/>
      <c r="QMK381" s="208"/>
      <c r="QML381" s="208"/>
      <c r="QMM381" s="208"/>
      <c r="QMN381" s="208"/>
      <c r="QMO381" s="208"/>
      <c r="QMP381" s="208"/>
      <c r="QMQ381" s="208"/>
      <c r="QMR381" s="208"/>
      <c r="QMS381" s="208"/>
      <c r="QMT381" s="208"/>
      <c r="QMU381" s="208"/>
      <c r="QMV381" s="208"/>
      <c r="QMW381" s="208"/>
      <c r="QMX381" s="208"/>
      <c r="QMY381" s="208"/>
      <c r="QMZ381" s="208"/>
      <c r="QNA381" s="208"/>
      <c r="QNB381" s="208"/>
      <c r="QNC381" s="208"/>
      <c r="QND381" s="208"/>
      <c r="QNE381" s="208"/>
      <c r="QNF381" s="208"/>
      <c r="QNG381" s="208"/>
      <c r="QNH381" s="208"/>
      <c r="QNI381" s="208"/>
      <c r="QNJ381" s="208"/>
      <c r="QNK381" s="208"/>
      <c r="QNL381" s="208"/>
      <c r="QNM381" s="208"/>
      <c r="QNN381" s="208"/>
      <c r="QNO381" s="208"/>
      <c r="QNP381" s="208"/>
      <c r="QNQ381" s="208"/>
      <c r="QNR381" s="208"/>
      <c r="QNS381" s="208"/>
      <c r="QNT381" s="208"/>
      <c r="QNU381" s="208"/>
      <c r="QNV381" s="208"/>
      <c r="QNW381" s="208"/>
      <c r="QNX381" s="208"/>
      <c r="QNY381" s="208"/>
      <c r="QNZ381" s="208"/>
      <c r="QOA381" s="208"/>
      <c r="QOB381" s="208"/>
      <c r="QOC381" s="208"/>
      <c r="QOD381" s="208"/>
      <c r="QOE381" s="208"/>
      <c r="QOF381" s="208"/>
      <c r="QOG381" s="208"/>
      <c r="QOH381" s="208"/>
      <c r="QOI381" s="208"/>
      <c r="QOJ381" s="208"/>
      <c r="QOK381" s="208"/>
      <c r="QOL381" s="208"/>
      <c r="QOM381" s="208"/>
      <c r="QON381" s="208"/>
      <c r="QOO381" s="208"/>
      <c r="QOP381" s="208"/>
      <c r="QOQ381" s="208"/>
      <c r="QOR381" s="208"/>
      <c r="QOS381" s="208"/>
      <c r="QOT381" s="208"/>
      <c r="QOU381" s="208"/>
      <c r="QOV381" s="208"/>
      <c r="QOW381" s="208"/>
      <c r="QOX381" s="208"/>
      <c r="QOY381" s="208"/>
      <c r="QOZ381" s="208"/>
      <c r="QPA381" s="208"/>
      <c r="QPB381" s="208"/>
      <c r="QPC381" s="208"/>
      <c r="QPD381" s="208"/>
      <c r="QPE381" s="208"/>
      <c r="QPF381" s="208"/>
      <c r="QPG381" s="208"/>
      <c r="QPH381" s="208"/>
      <c r="QPI381" s="208"/>
      <c r="QPJ381" s="208"/>
      <c r="QPK381" s="208"/>
      <c r="QPL381" s="208"/>
      <c r="QPM381" s="208"/>
      <c r="QPN381" s="208"/>
      <c r="QPO381" s="208"/>
      <c r="QPP381" s="208"/>
      <c r="QPQ381" s="208"/>
      <c r="QPR381" s="208"/>
      <c r="QPS381" s="208"/>
      <c r="QPT381" s="208"/>
      <c r="QPU381" s="208"/>
      <c r="QPV381" s="208"/>
      <c r="QPW381" s="208"/>
      <c r="QPX381" s="208"/>
      <c r="QPY381" s="208"/>
      <c r="QPZ381" s="208"/>
      <c r="QQA381" s="208"/>
      <c r="QQB381" s="208"/>
      <c r="QQC381" s="208"/>
      <c r="QQD381" s="208"/>
      <c r="QQE381" s="208"/>
      <c r="QQF381" s="208"/>
      <c r="QQG381" s="208"/>
      <c r="QQH381" s="208"/>
      <c r="QQI381" s="208"/>
      <c r="QQJ381" s="208"/>
      <c r="QQK381" s="208"/>
      <c r="QQL381" s="208"/>
      <c r="QQM381" s="208"/>
      <c r="QQN381" s="208"/>
      <c r="QQO381" s="208"/>
      <c r="QQP381" s="208"/>
      <c r="QQQ381" s="208"/>
      <c r="QQR381" s="208"/>
      <c r="QQS381" s="208"/>
      <c r="QQT381" s="208"/>
      <c r="QQU381" s="208"/>
      <c r="QQV381" s="208"/>
      <c r="QQW381" s="208"/>
      <c r="QQX381" s="208"/>
      <c r="QQY381" s="208"/>
      <c r="QQZ381" s="208"/>
      <c r="QRA381" s="208"/>
      <c r="QRB381" s="208"/>
      <c r="QRC381" s="208"/>
      <c r="QRD381" s="208"/>
      <c r="QRE381" s="208"/>
      <c r="QRF381" s="208"/>
      <c r="QRG381" s="208"/>
      <c r="QRH381" s="208"/>
      <c r="QRI381" s="208"/>
      <c r="QRJ381" s="208"/>
      <c r="QRK381" s="208"/>
      <c r="QRL381" s="208"/>
      <c r="QRM381" s="208"/>
      <c r="QRN381" s="208"/>
      <c r="QRO381" s="208"/>
      <c r="QRP381" s="208"/>
      <c r="QRQ381" s="208"/>
      <c r="QRR381" s="208"/>
      <c r="QRS381" s="208"/>
      <c r="QRT381" s="208"/>
      <c r="QRU381" s="208"/>
      <c r="QRV381" s="208"/>
      <c r="QRW381" s="208"/>
      <c r="QRX381" s="208"/>
      <c r="QRY381" s="208"/>
      <c r="QRZ381" s="208"/>
      <c r="QSA381" s="208"/>
      <c r="QSB381" s="208"/>
      <c r="QSC381" s="208"/>
      <c r="QSD381" s="208"/>
      <c r="QSE381" s="208"/>
      <c r="QSF381" s="208"/>
      <c r="QSG381" s="208"/>
      <c r="QSH381" s="208"/>
      <c r="QSI381" s="208"/>
      <c r="QSJ381" s="208"/>
      <c r="QSK381" s="208"/>
      <c r="QSL381" s="208"/>
      <c r="QSM381" s="208"/>
      <c r="QSN381" s="208"/>
      <c r="QSO381" s="208"/>
      <c r="QSP381" s="208"/>
      <c r="QSQ381" s="208"/>
      <c r="QSR381" s="208"/>
      <c r="QSS381" s="208"/>
      <c r="QST381" s="208"/>
      <c r="QSU381" s="208"/>
      <c r="QSV381" s="208"/>
      <c r="QSW381" s="208"/>
      <c r="QSX381" s="208"/>
      <c r="QSY381" s="208"/>
      <c r="QSZ381" s="208"/>
      <c r="QTA381" s="208"/>
      <c r="QTB381" s="208"/>
      <c r="QTC381" s="208"/>
      <c r="QTD381" s="208"/>
      <c r="QTE381" s="208"/>
      <c r="QTF381" s="208"/>
      <c r="QTG381" s="208"/>
      <c r="QTH381" s="208"/>
      <c r="QTI381" s="208"/>
      <c r="QTJ381" s="208"/>
      <c r="QTK381" s="208"/>
      <c r="QTL381" s="208"/>
      <c r="QTM381" s="208"/>
      <c r="QTN381" s="208"/>
      <c r="QTO381" s="208"/>
      <c r="QTP381" s="208"/>
      <c r="QTQ381" s="208"/>
      <c r="QTR381" s="208"/>
      <c r="QTS381" s="208"/>
      <c r="QTT381" s="208"/>
      <c r="QTU381" s="208"/>
      <c r="QTV381" s="208"/>
      <c r="QTW381" s="208"/>
      <c r="QTX381" s="208"/>
      <c r="QTY381" s="208"/>
      <c r="QTZ381" s="208"/>
      <c r="QUA381" s="208"/>
      <c r="QUB381" s="208"/>
      <c r="QUC381" s="208"/>
      <c r="QUD381" s="208"/>
      <c r="QUE381" s="208"/>
      <c r="QUF381" s="208"/>
      <c r="QUG381" s="208"/>
      <c r="QUH381" s="208"/>
      <c r="QUI381" s="208"/>
      <c r="QUJ381" s="208"/>
      <c r="QUK381" s="208"/>
      <c r="QUL381" s="208"/>
      <c r="QUM381" s="208"/>
      <c r="QUN381" s="208"/>
      <c r="QUO381" s="208"/>
      <c r="QUP381" s="208"/>
      <c r="QUQ381" s="208"/>
      <c r="QUR381" s="208"/>
      <c r="QUS381" s="208"/>
      <c r="QUT381" s="208"/>
      <c r="QUU381" s="208"/>
      <c r="QUV381" s="208"/>
      <c r="QUW381" s="208"/>
      <c r="QUX381" s="208"/>
      <c r="QUY381" s="208"/>
      <c r="QUZ381" s="208"/>
      <c r="QVA381" s="208"/>
      <c r="QVB381" s="208"/>
      <c r="QVC381" s="208"/>
      <c r="QVD381" s="208"/>
      <c r="QVE381" s="208"/>
      <c r="QVF381" s="208"/>
      <c r="QVG381" s="208"/>
      <c r="QVH381" s="208"/>
      <c r="QVI381" s="208"/>
      <c r="QVJ381" s="208"/>
      <c r="QVK381" s="208"/>
      <c r="QVL381" s="208"/>
      <c r="QVM381" s="208"/>
      <c r="QVN381" s="208"/>
      <c r="QVO381" s="208"/>
      <c r="QVP381" s="208"/>
      <c r="QVQ381" s="208"/>
      <c r="QVR381" s="208"/>
      <c r="QVS381" s="208"/>
      <c r="QVT381" s="208"/>
      <c r="QVU381" s="208"/>
      <c r="QVV381" s="208"/>
      <c r="QVW381" s="208"/>
      <c r="QVX381" s="208"/>
      <c r="QVY381" s="208"/>
      <c r="QVZ381" s="208"/>
      <c r="QWA381" s="208"/>
      <c r="QWB381" s="208"/>
      <c r="QWC381" s="208"/>
      <c r="QWD381" s="208"/>
      <c r="QWE381" s="208"/>
      <c r="QWF381" s="208"/>
      <c r="QWG381" s="208"/>
      <c r="QWH381" s="208"/>
      <c r="QWI381" s="208"/>
      <c r="QWJ381" s="208"/>
      <c r="QWK381" s="208"/>
      <c r="QWL381" s="208"/>
      <c r="QWM381" s="208"/>
      <c r="QWN381" s="208"/>
      <c r="QWO381" s="208"/>
      <c r="QWP381" s="208"/>
      <c r="QWQ381" s="208"/>
      <c r="QWR381" s="208"/>
      <c r="QWS381" s="208"/>
      <c r="QWT381" s="208"/>
      <c r="QWU381" s="208"/>
      <c r="QWV381" s="208"/>
      <c r="QWW381" s="208"/>
      <c r="QWX381" s="208"/>
      <c r="QWY381" s="208"/>
      <c r="QWZ381" s="208"/>
      <c r="QXA381" s="208"/>
      <c r="QXB381" s="208"/>
      <c r="QXC381" s="208"/>
      <c r="QXD381" s="208"/>
      <c r="QXE381" s="208"/>
      <c r="QXF381" s="208"/>
      <c r="QXG381" s="208"/>
      <c r="QXH381" s="208"/>
      <c r="QXI381" s="208"/>
      <c r="QXJ381" s="208"/>
      <c r="QXK381" s="208"/>
      <c r="QXL381" s="208"/>
      <c r="QXM381" s="208"/>
      <c r="QXN381" s="208"/>
      <c r="QXO381" s="208"/>
      <c r="QXP381" s="208"/>
      <c r="QXQ381" s="208"/>
      <c r="QXR381" s="208"/>
      <c r="QXS381" s="208"/>
      <c r="QXT381" s="208"/>
      <c r="QXU381" s="208"/>
      <c r="QXV381" s="208"/>
      <c r="QXW381" s="208"/>
      <c r="QXX381" s="208"/>
      <c r="QXY381" s="208"/>
      <c r="QXZ381" s="208"/>
      <c r="QYA381" s="208"/>
      <c r="QYB381" s="208"/>
      <c r="QYC381" s="208"/>
      <c r="QYD381" s="208"/>
      <c r="QYE381" s="208"/>
      <c r="QYF381" s="208"/>
      <c r="QYG381" s="208"/>
      <c r="QYH381" s="208"/>
      <c r="QYI381" s="208"/>
      <c r="QYJ381" s="208"/>
      <c r="QYK381" s="208"/>
      <c r="QYL381" s="208"/>
      <c r="QYM381" s="208"/>
      <c r="QYN381" s="208"/>
      <c r="QYO381" s="208"/>
      <c r="QYP381" s="208"/>
      <c r="QYQ381" s="208"/>
      <c r="QYR381" s="208"/>
      <c r="QYS381" s="208"/>
      <c r="QYT381" s="208"/>
      <c r="QYU381" s="208"/>
      <c r="QYV381" s="208"/>
      <c r="QYW381" s="208"/>
      <c r="QYX381" s="208"/>
      <c r="QYY381" s="208"/>
      <c r="QYZ381" s="208"/>
      <c r="QZA381" s="208"/>
      <c r="QZB381" s="208"/>
      <c r="QZC381" s="208"/>
      <c r="QZD381" s="208"/>
      <c r="QZE381" s="208"/>
      <c r="QZF381" s="208"/>
      <c r="QZG381" s="208"/>
      <c r="QZH381" s="208"/>
      <c r="QZI381" s="208"/>
      <c r="QZJ381" s="208"/>
      <c r="QZK381" s="208"/>
      <c r="QZL381" s="208"/>
      <c r="QZM381" s="208"/>
      <c r="QZN381" s="208"/>
      <c r="QZO381" s="208"/>
      <c r="QZP381" s="208"/>
      <c r="QZQ381" s="208"/>
      <c r="QZR381" s="208"/>
      <c r="QZS381" s="208"/>
      <c r="QZT381" s="208"/>
      <c r="QZU381" s="208"/>
      <c r="QZV381" s="208"/>
      <c r="QZW381" s="208"/>
      <c r="QZX381" s="208"/>
      <c r="QZY381" s="208"/>
      <c r="QZZ381" s="208"/>
      <c r="RAA381" s="208"/>
      <c r="RAB381" s="208"/>
      <c r="RAC381" s="208"/>
      <c r="RAD381" s="208"/>
      <c r="RAE381" s="208"/>
      <c r="RAF381" s="208"/>
      <c r="RAG381" s="208"/>
      <c r="RAH381" s="208"/>
      <c r="RAI381" s="208"/>
      <c r="RAJ381" s="208"/>
      <c r="RAK381" s="208"/>
      <c r="RAL381" s="208"/>
      <c r="RAM381" s="208"/>
      <c r="RAN381" s="208"/>
      <c r="RAO381" s="208"/>
      <c r="RAP381" s="208"/>
      <c r="RAQ381" s="208"/>
      <c r="RAR381" s="208"/>
      <c r="RAS381" s="208"/>
      <c r="RAT381" s="208"/>
      <c r="RAU381" s="208"/>
      <c r="RAV381" s="208"/>
      <c r="RAW381" s="208"/>
      <c r="RAX381" s="208"/>
      <c r="RAY381" s="208"/>
      <c r="RAZ381" s="208"/>
      <c r="RBA381" s="208"/>
      <c r="RBB381" s="208"/>
      <c r="RBC381" s="208"/>
      <c r="RBD381" s="208"/>
      <c r="RBE381" s="208"/>
      <c r="RBF381" s="208"/>
      <c r="RBG381" s="208"/>
      <c r="RBH381" s="208"/>
      <c r="RBI381" s="208"/>
      <c r="RBJ381" s="208"/>
      <c r="RBK381" s="208"/>
      <c r="RBL381" s="208"/>
      <c r="RBM381" s="208"/>
      <c r="RBN381" s="208"/>
      <c r="RBO381" s="208"/>
      <c r="RBP381" s="208"/>
      <c r="RBQ381" s="208"/>
      <c r="RBR381" s="208"/>
      <c r="RBS381" s="208"/>
      <c r="RBT381" s="208"/>
      <c r="RBU381" s="208"/>
      <c r="RBV381" s="208"/>
      <c r="RBW381" s="208"/>
      <c r="RBX381" s="208"/>
      <c r="RBY381" s="208"/>
      <c r="RBZ381" s="208"/>
      <c r="RCA381" s="208"/>
      <c r="RCB381" s="208"/>
      <c r="RCC381" s="208"/>
      <c r="RCD381" s="208"/>
      <c r="RCE381" s="208"/>
      <c r="RCF381" s="208"/>
      <c r="RCG381" s="208"/>
      <c r="RCH381" s="208"/>
      <c r="RCI381" s="208"/>
      <c r="RCJ381" s="208"/>
      <c r="RCK381" s="208"/>
      <c r="RCL381" s="208"/>
      <c r="RCM381" s="208"/>
      <c r="RCN381" s="208"/>
      <c r="RCO381" s="208"/>
      <c r="RCP381" s="208"/>
      <c r="RCQ381" s="208"/>
      <c r="RCR381" s="208"/>
      <c r="RCS381" s="208"/>
      <c r="RCT381" s="208"/>
      <c r="RCU381" s="208"/>
      <c r="RCV381" s="208"/>
      <c r="RCW381" s="208"/>
      <c r="RCX381" s="208"/>
      <c r="RCY381" s="208"/>
      <c r="RCZ381" s="208"/>
      <c r="RDA381" s="208"/>
      <c r="RDB381" s="208"/>
      <c r="RDC381" s="208"/>
      <c r="RDD381" s="208"/>
      <c r="RDE381" s="208"/>
      <c r="RDF381" s="208"/>
      <c r="RDG381" s="208"/>
      <c r="RDH381" s="208"/>
      <c r="RDI381" s="208"/>
      <c r="RDJ381" s="208"/>
      <c r="RDK381" s="208"/>
      <c r="RDL381" s="208"/>
      <c r="RDM381" s="208"/>
      <c r="RDN381" s="208"/>
      <c r="RDO381" s="208"/>
      <c r="RDP381" s="208"/>
      <c r="RDQ381" s="208"/>
      <c r="RDR381" s="208"/>
      <c r="RDS381" s="208"/>
      <c r="RDT381" s="208"/>
      <c r="RDU381" s="208"/>
      <c r="RDV381" s="208"/>
      <c r="RDW381" s="208"/>
      <c r="RDX381" s="208"/>
      <c r="RDY381" s="208"/>
      <c r="RDZ381" s="208"/>
      <c r="REA381" s="208"/>
      <c r="REB381" s="208"/>
      <c r="REC381" s="208"/>
      <c r="RED381" s="208"/>
      <c r="REE381" s="208"/>
      <c r="REF381" s="208"/>
      <c r="REG381" s="208"/>
      <c r="REH381" s="208"/>
      <c r="REI381" s="208"/>
      <c r="REJ381" s="208"/>
      <c r="REK381" s="208"/>
      <c r="REL381" s="208"/>
      <c r="REM381" s="208"/>
      <c r="REN381" s="208"/>
      <c r="REO381" s="208"/>
      <c r="REP381" s="208"/>
      <c r="REQ381" s="208"/>
      <c r="RER381" s="208"/>
      <c r="RES381" s="208"/>
      <c r="RET381" s="208"/>
      <c r="REU381" s="208"/>
      <c r="REV381" s="208"/>
      <c r="REW381" s="208"/>
      <c r="REX381" s="208"/>
      <c r="REY381" s="208"/>
      <c r="REZ381" s="208"/>
      <c r="RFA381" s="208"/>
      <c r="RFB381" s="208"/>
      <c r="RFC381" s="208"/>
      <c r="RFD381" s="208"/>
      <c r="RFE381" s="208"/>
      <c r="RFF381" s="208"/>
      <c r="RFG381" s="208"/>
      <c r="RFH381" s="208"/>
      <c r="RFI381" s="208"/>
      <c r="RFJ381" s="208"/>
      <c r="RFK381" s="208"/>
      <c r="RFL381" s="208"/>
      <c r="RFM381" s="208"/>
      <c r="RFN381" s="208"/>
      <c r="RFO381" s="208"/>
      <c r="RFP381" s="208"/>
      <c r="RFQ381" s="208"/>
      <c r="RFR381" s="208"/>
      <c r="RFS381" s="208"/>
      <c r="RFT381" s="208"/>
      <c r="RFU381" s="208"/>
      <c r="RFV381" s="208"/>
      <c r="RFW381" s="208"/>
      <c r="RFX381" s="208"/>
      <c r="RFY381" s="208"/>
      <c r="RFZ381" s="208"/>
      <c r="RGA381" s="208"/>
      <c r="RGB381" s="208"/>
      <c r="RGC381" s="208"/>
      <c r="RGD381" s="208"/>
      <c r="RGE381" s="208"/>
      <c r="RGF381" s="208"/>
      <c r="RGG381" s="208"/>
      <c r="RGH381" s="208"/>
      <c r="RGI381" s="208"/>
      <c r="RGJ381" s="208"/>
      <c r="RGK381" s="208"/>
      <c r="RGL381" s="208"/>
      <c r="RGM381" s="208"/>
      <c r="RGN381" s="208"/>
      <c r="RGO381" s="208"/>
      <c r="RGP381" s="208"/>
      <c r="RGQ381" s="208"/>
      <c r="RGR381" s="208"/>
      <c r="RGS381" s="208"/>
      <c r="RGT381" s="208"/>
      <c r="RGU381" s="208"/>
      <c r="RGV381" s="208"/>
      <c r="RGW381" s="208"/>
      <c r="RGX381" s="208"/>
      <c r="RGY381" s="208"/>
      <c r="RGZ381" s="208"/>
      <c r="RHA381" s="208"/>
      <c r="RHB381" s="208"/>
      <c r="RHC381" s="208"/>
      <c r="RHD381" s="208"/>
      <c r="RHE381" s="208"/>
      <c r="RHF381" s="208"/>
      <c r="RHG381" s="208"/>
      <c r="RHH381" s="208"/>
      <c r="RHI381" s="208"/>
      <c r="RHJ381" s="208"/>
      <c r="RHK381" s="208"/>
      <c r="RHL381" s="208"/>
      <c r="RHM381" s="208"/>
      <c r="RHN381" s="208"/>
      <c r="RHO381" s="208"/>
      <c r="RHP381" s="208"/>
      <c r="RHQ381" s="208"/>
      <c r="RHR381" s="208"/>
      <c r="RHS381" s="208"/>
      <c r="RHT381" s="208"/>
      <c r="RHU381" s="208"/>
      <c r="RHV381" s="208"/>
      <c r="RHW381" s="208"/>
      <c r="RHX381" s="208"/>
      <c r="RHY381" s="208"/>
      <c r="RHZ381" s="208"/>
      <c r="RIA381" s="208"/>
      <c r="RIB381" s="208"/>
      <c r="RIC381" s="208"/>
      <c r="RID381" s="208"/>
      <c r="RIE381" s="208"/>
      <c r="RIF381" s="208"/>
      <c r="RIG381" s="208"/>
      <c r="RIH381" s="208"/>
      <c r="RII381" s="208"/>
      <c r="RIJ381" s="208"/>
      <c r="RIK381" s="208"/>
      <c r="RIL381" s="208"/>
      <c r="RIM381" s="208"/>
      <c r="RIN381" s="208"/>
      <c r="RIO381" s="208"/>
      <c r="RIP381" s="208"/>
      <c r="RIQ381" s="208"/>
      <c r="RIR381" s="208"/>
      <c r="RIS381" s="208"/>
      <c r="RIT381" s="208"/>
      <c r="RIU381" s="208"/>
      <c r="RIV381" s="208"/>
      <c r="RIW381" s="208"/>
      <c r="RIX381" s="208"/>
      <c r="RIY381" s="208"/>
      <c r="RIZ381" s="208"/>
      <c r="RJA381" s="208"/>
      <c r="RJB381" s="208"/>
      <c r="RJC381" s="208"/>
      <c r="RJD381" s="208"/>
      <c r="RJE381" s="208"/>
      <c r="RJF381" s="208"/>
      <c r="RJG381" s="208"/>
      <c r="RJH381" s="208"/>
      <c r="RJI381" s="208"/>
      <c r="RJJ381" s="208"/>
      <c r="RJK381" s="208"/>
      <c r="RJL381" s="208"/>
      <c r="RJM381" s="208"/>
      <c r="RJN381" s="208"/>
      <c r="RJO381" s="208"/>
      <c r="RJP381" s="208"/>
      <c r="RJQ381" s="208"/>
      <c r="RJR381" s="208"/>
      <c r="RJS381" s="208"/>
      <c r="RJT381" s="208"/>
      <c r="RJU381" s="208"/>
      <c r="RJV381" s="208"/>
      <c r="RJW381" s="208"/>
      <c r="RJX381" s="208"/>
      <c r="RJY381" s="208"/>
      <c r="RJZ381" s="208"/>
      <c r="RKA381" s="208"/>
      <c r="RKB381" s="208"/>
      <c r="RKC381" s="208"/>
      <c r="RKD381" s="208"/>
      <c r="RKE381" s="208"/>
      <c r="RKF381" s="208"/>
      <c r="RKG381" s="208"/>
      <c r="RKH381" s="208"/>
      <c r="RKI381" s="208"/>
      <c r="RKJ381" s="208"/>
      <c r="RKK381" s="208"/>
      <c r="RKL381" s="208"/>
      <c r="RKM381" s="208"/>
      <c r="RKN381" s="208"/>
      <c r="RKO381" s="208"/>
      <c r="RKP381" s="208"/>
      <c r="RKQ381" s="208"/>
      <c r="RKR381" s="208"/>
      <c r="RKS381" s="208"/>
      <c r="RKT381" s="208"/>
      <c r="RKU381" s="208"/>
      <c r="RKV381" s="208"/>
      <c r="RKW381" s="208"/>
      <c r="RKX381" s="208"/>
      <c r="RKY381" s="208"/>
      <c r="RKZ381" s="208"/>
      <c r="RLA381" s="208"/>
      <c r="RLB381" s="208"/>
      <c r="RLC381" s="208"/>
      <c r="RLD381" s="208"/>
      <c r="RLE381" s="208"/>
      <c r="RLF381" s="208"/>
      <c r="RLG381" s="208"/>
      <c r="RLH381" s="208"/>
      <c r="RLI381" s="208"/>
      <c r="RLJ381" s="208"/>
      <c r="RLK381" s="208"/>
      <c r="RLL381" s="208"/>
      <c r="RLM381" s="208"/>
      <c r="RLN381" s="208"/>
      <c r="RLO381" s="208"/>
      <c r="RLP381" s="208"/>
      <c r="RLQ381" s="208"/>
      <c r="RLR381" s="208"/>
      <c r="RLS381" s="208"/>
      <c r="RLT381" s="208"/>
      <c r="RLU381" s="208"/>
      <c r="RLV381" s="208"/>
      <c r="RLW381" s="208"/>
      <c r="RLX381" s="208"/>
      <c r="RLY381" s="208"/>
      <c r="RLZ381" s="208"/>
      <c r="RMA381" s="208"/>
      <c r="RMB381" s="208"/>
      <c r="RMC381" s="208"/>
      <c r="RMD381" s="208"/>
      <c r="RME381" s="208"/>
      <c r="RMF381" s="208"/>
      <c r="RMG381" s="208"/>
      <c r="RMH381" s="208"/>
      <c r="RMI381" s="208"/>
      <c r="RMJ381" s="208"/>
      <c r="RMK381" s="208"/>
      <c r="RML381" s="208"/>
      <c r="RMM381" s="208"/>
      <c r="RMN381" s="208"/>
      <c r="RMO381" s="208"/>
      <c r="RMP381" s="208"/>
      <c r="RMQ381" s="208"/>
      <c r="RMR381" s="208"/>
      <c r="RMS381" s="208"/>
      <c r="RMT381" s="208"/>
      <c r="RMU381" s="208"/>
      <c r="RMV381" s="208"/>
      <c r="RMW381" s="208"/>
      <c r="RMX381" s="208"/>
      <c r="RMY381" s="208"/>
      <c r="RMZ381" s="208"/>
      <c r="RNA381" s="208"/>
      <c r="RNB381" s="208"/>
      <c r="RNC381" s="208"/>
      <c r="RND381" s="208"/>
      <c r="RNE381" s="208"/>
      <c r="RNF381" s="208"/>
      <c r="RNG381" s="208"/>
      <c r="RNH381" s="208"/>
      <c r="RNI381" s="208"/>
      <c r="RNJ381" s="208"/>
      <c r="RNK381" s="208"/>
      <c r="RNL381" s="208"/>
      <c r="RNM381" s="208"/>
      <c r="RNN381" s="208"/>
      <c r="RNO381" s="208"/>
      <c r="RNP381" s="208"/>
      <c r="RNQ381" s="208"/>
      <c r="RNR381" s="208"/>
      <c r="RNS381" s="208"/>
      <c r="RNT381" s="208"/>
      <c r="RNU381" s="208"/>
      <c r="RNV381" s="208"/>
      <c r="RNW381" s="208"/>
      <c r="RNX381" s="208"/>
      <c r="RNY381" s="208"/>
      <c r="RNZ381" s="208"/>
      <c r="ROA381" s="208"/>
      <c r="ROB381" s="208"/>
      <c r="ROC381" s="208"/>
      <c r="ROD381" s="208"/>
      <c r="ROE381" s="208"/>
      <c r="ROF381" s="208"/>
      <c r="ROG381" s="208"/>
      <c r="ROH381" s="208"/>
      <c r="ROI381" s="208"/>
      <c r="ROJ381" s="208"/>
      <c r="ROK381" s="208"/>
      <c r="ROL381" s="208"/>
      <c r="ROM381" s="208"/>
      <c r="RON381" s="208"/>
      <c r="ROO381" s="208"/>
      <c r="ROP381" s="208"/>
      <c r="ROQ381" s="208"/>
      <c r="ROR381" s="208"/>
      <c r="ROS381" s="208"/>
      <c r="ROT381" s="208"/>
      <c r="ROU381" s="208"/>
      <c r="ROV381" s="208"/>
      <c r="ROW381" s="208"/>
      <c r="ROX381" s="208"/>
      <c r="ROY381" s="208"/>
      <c r="ROZ381" s="208"/>
      <c r="RPA381" s="208"/>
      <c r="RPB381" s="208"/>
      <c r="RPC381" s="208"/>
      <c r="RPD381" s="208"/>
      <c r="RPE381" s="208"/>
      <c r="RPF381" s="208"/>
      <c r="RPG381" s="208"/>
      <c r="RPH381" s="208"/>
      <c r="RPI381" s="208"/>
      <c r="RPJ381" s="208"/>
      <c r="RPK381" s="208"/>
      <c r="RPL381" s="208"/>
      <c r="RPM381" s="208"/>
      <c r="RPN381" s="208"/>
      <c r="RPO381" s="208"/>
      <c r="RPP381" s="208"/>
      <c r="RPQ381" s="208"/>
      <c r="RPR381" s="208"/>
      <c r="RPS381" s="208"/>
      <c r="RPT381" s="208"/>
      <c r="RPU381" s="208"/>
      <c r="RPV381" s="208"/>
      <c r="RPW381" s="208"/>
      <c r="RPX381" s="208"/>
      <c r="RPY381" s="208"/>
      <c r="RPZ381" s="208"/>
      <c r="RQA381" s="208"/>
      <c r="RQB381" s="208"/>
      <c r="RQC381" s="208"/>
      <c r="RQD381" s="208"/>
      <c r="RQE381" s="208"/>
      <c r="RQF381" s="208"/>
      <c r="RQG381" s="208"/>
      <c r="RQH381" s="208"/>
      <c r="RQI381" s="208"/>
      <c r="RQJ381" s="208"/>
      <c r="RQK381" s="208"/>
      <c r="RQL381" s="208"/>
      <c r="RQM381" s="208"/>
      <c r="RQN381" s="208"/>
      <c r="RQO381" s="208"/>
      <c r="RQP381" s="208"/>
      <c r="RQQ381" s="208"/>
      <c r="RQR381" s="208"/>
      <c r="RQS381" s="208"/>
      <c r="RQT381" s="208"/>
      <c r="RQU381" s="208"/>
      <c r="RQV381" s="208"/>
      <c r="RQW381" s="208"/>
      <c r="RQX381" s="208"/>
      <c r="RQY381" s="208"/>
      <c r="RQZ381" s="208"/>
      <c r="RRA381" s="208"/>
      <c r="RRB381" s="208"/>
      <c r="RRC381" s="208"/>
      <c r="RRD381" s="208"/>
      <c r="RRE381" s="208"/>
      <c r="RRF381" s="208"/>
      <c r="RRG381" s="208"/>
      <c r="RRH381" s="208"/>
      <c r="RRI381" s="208"/>
      <c r="RRJ381" s="208"/>
      <c r="RRK381" s="208"/>
      <c r="RRL381" s="208"/>
      <c r="RRM381" s="208"/>
      <c r="RRN381" s="208"/>
      <c r="RRO381" s="208"/>
      <c r="RRP381" s="208"/>
      <c r="RRQ381" s="208"/>
      <c r="RRR381" s="208"/>
      <c r="RRS381" s="208"/>
      <c r="RRT381" s="208"/>
      <c r="RRU381" s="208"/>
      <c r="RRV381" s="208"/>
      <c r="RRW381" s="208"/>
      <c r="RRX381" s="208"/>
      <c r="RRY381" s="208"/>
      <c r="RRZ381" s="208"/>
      <c r="RSA381" s="208"/>
      <c r="RSB381" s="208"/>
      <c r="RSC381" s="208"/>
      <c r="RSD381" s="208"/>
      <c r="RSE381" s="208"/>
      <c r="RSF381" s="208"/>
      <c r="RSG381" s="208"/>
      <c r="RSH381" s="208"/>
      <c r="RSI381" s="208"/>
      <c r="RSJ381" s="208"/>
      <c r="RSK381" s="208"/>
      <c r="RSL381" s="208"/>
      <c r="RSM381" s="208"/>
      <c r="RSN381" s="208"/>
      <c r="RSO381" s="208"/>
      <c r="RSP381" s="208"/>
      <c r="RSQ381" s="208"/>
      <c r="RSR381" s="208"/>
      <c r="RSS381" s="208"/>
      <c r="RST381" s="208"/>
      <c r="RSU381" s="208"/>
      <c r="RSV381" s="208"/>
      <c r="RSW381" s="208"/>
      <c r="RSX381" s="208"/>
      <c r="RSY381" s="208"/>
      <c r="RSZ381" s="208"/>
      <c r="RTA381" s="208"/>
      <c r="RTB381" s="208"/>
      <c r="RTC381" s="208"/>
      <c r="RTD381" s="208"/>
      <c r="RTE381" s="208"/>
      <c r="RTF381" s="208"/>
      <c r="RTG381" s="208"/>
      <c r="RTH381" s="208"/>
      <c r="RTI381" s="208"/>
      <c r="RTJ381" s="208"/>
      <c r="RTK381" s="208"/>
      <c r="RTL381" s="208"/>
      <c r="RTM381" s="208"/>
      <c r="RTN381" s="208"/>
      <c r="RTO381" s="208"/>
      <c r="RTP381" s="208"/>
      <c r="RTQ381" s="208"/>
      <c r="RTR381" s="208"/>
      <c r="RTS381" s="208"/>
      <c r="RTT381" s="208"/>
      <c r="RTU381" s="208"/>
      <c r="RTV381" s="208"/>
      <c r="RTW381" s="208"/>
      <c r="RTX381" s="208"/>
      <c r="RTY381" s="208"/>
      <c r="RTZ381" s="208"/>
      <c r="RUA381" s="208"/>
      <c r="RUB381" s="208"/>
      <c r="RUC381" s="208"/>
      <c r="RUD381" s="208"/>
      <c r="RUE381" s="208"/>
      <c r="RUF381" s="208"/>
      <c r="RUG381" s="208"/>
      <c r="RUH381" s="208"/>
      <c r="RUI381" s="208"/>
      <c r="RUJ381" s="208"/>
      <c r="RUK381" s="208"/>
      <c r="RUL381" s="208"/>
      <c r="RUM381" s="208"/>
      <c r="RUN381" s="208"/>
      <c r="RUO381" s="208"/>
      <c r="RUP381" s="208"/>
      <c r="RUQ381" s="208"/>
      <c r="RUR381" s="208"/>
      <c r="RUS381" s="208"/>
      <c r="RUT381" s="208"/>
      <c r="RUU381" s="208"/>
      <c r="RUV381" s="208"/>
      <c r="RUW381" s="208"/>
      <c r="RUX381" s="208"/>
      <c r="RUY381" s="208"/>
      <c r="RUZ381" s="208"/>
      <c r="RVA381" s="208"/>
      <c r="RVB381" s="208"/>
      <c r="RVC381" s="208"/>
      <c r="RVD381" s="208"/>
      <c r="RVE381" s="208"/>
      <c r="RVF381" s="208"/>
      <c r="RVG381" s="208"/>
      <c r="RVH381" s="208"/>
      <c r="RVI381" s="208"/>
      <c r="RVJ381" s="208"/>
      <c r="RVK381" s="208"/>
      <c r="RVL381" s="208"/>
      <c r="RVM381" s="208"/>
      <c r="RVN381" s="208"/>
      <c r="RVO381" s="208"/>
      <c r="RVP381" s="208"/>
      <c r="RVQ381" s="208"/>
      <c r="RVR381" s="208"/>
      <c r="RVS381" s="208"/>
      <c r="RVT381" s="208"/>
      <c r="RVU381" s="208"/>
      <c r="RVV381" s="208"/>
      <c r="RVW381" s="208"/>
      <c r="RVX381" s="208"/>
      <c r="RVY381" s="208"/>
      <c r="RVZ381" s="208"/>
      <c r="RWA381" s="208"/>
      <c r="RWB381" s="208"/>
      <c r="RWC381" s="208"/>
      <c r="RWD381" s="208"/>
      <c r="RWE381" s="208"/>
      <c r="RWF381" s="208"/>
      <c r="RWG381" s="208"/>
      <c r="RWH381" s="208"/>
      <c r="RWI381" s="208"/>
      <c r="RWJ381" s="208"/>
      <c r="RWK381" s="208"/>
      <c r="RWL381" s="208"/>
      <c r="RWM381" s="208"/>
      <c r="RWN381" s="208"/>
      <c r="RWO381" s="208"/>
      <c r="RWP381" s="208"/>
      <c r="RWQ381" s="208"/>
      <c r="RWR381" s="208"/>
      <c r="RWS381" s="208"/>
      <c r="RWT381" s="208"/>
      <c r="RWU381" s="208"/>
      <c r="RWV381" s="208"/>
      <c r="RWW381" s="208"/>
      <c r="RWX381" s="208"/>
      <c r="RWY381" s="208"/>
      <c r="RWZ381" s="208"/>
      <c r="RXA381" s="208"/>
      <c r="RXB381" s="208"/>
      <c r="RXC381" s="208"/>
      <c r="RXD381" s="208"/>
      <c r="RXE381" s="208"/>
      <c r="RXF381" s="208"/>
      <c r="RXG381" s="208"/>
      <c r="RXH381" s="208"/>
      <c r="RXI381" s="208"/>
      <c r="RXJ381" s="208"/>
      <c r="RXK381" s="208"/>
      <c r="RXL381" s="208"/>
      <c r="RXM381" s="208"/>
      <c r="RXN381" s="208"/>
      <c r="RXO381" s="208"/>
      <c r="RXP381" s="208"/>
      <c r="RXQ381" s="208"/>
      <c r="RXR381" s="208"/>
      <c r="RXS381" s="208"/>
      <c r="RXT381" s="208"/>
      <c r="RXU381" s="208"/>
      <c r="RXV381" s="208"/>
      <c r="RXW381" s="208"/>
      <c r="RXX381" s="208"/>
      <c r="RXY381" s="208"/>
      <c r="RXZ381" s="208"/>
      <c r="RYA381" s="208"/>
      <c r="RYB381" s="208"/>
      <c r="RYC381" s="208"/>
      <c r="RYD381" s="208"/>
      <c r="RYE381" s="208"/>
      <c r="RYF381" s="208"/>
      <c r="RYG381" s="208"/>
      <c r="RYH381" s="208"/>
      <c r="RYI381" s="208"/>
      <c r="RYJ381" s="208"/>
      <c r="RYK381" s="208"/>
      <c r="RYL381" s="208"/>
      <c r="RYM381" s="208"/>
      <c r="RYN381" s="208"/>
      <c r="RYO381" s="208"/>
      <c r="RYP381" s="208"/>
      <c r="RYQ381" s="208"/>
      <c r="RYR381" s="208"/>
      <c r="RYS381" s="208"/>
      <c r="RYT381" s="208"/>
      <c r="RYU381" s="208"/>
      <c r="RYV381" s="208"/>
      <c r="RYW381" s="208"/>
      <c r="RYX381" s="208"/>
      <c r="RYY381" s="208"/>
      <c r="RYZ381" s="208"/>
      <c r="RZA381" s="208"/>
      <c r="RZB381" s="208"/>
      <c r="RZC381" s="208"/>
      <c r="RZD381" s="208"/>
      <c r="RZE381" s="208"/>
      <c r="RZF381" s="208"/>
      <c r="RZG381" s="208"/>
      <c r="RZH381" s="208"/>
      <c r="RZI381" s="208"/>
      <c r="RZJ381" s="208"/>
      <c r="RZK381" s="208"/>
      <c r="RZL381" s="208"/>
      <c r="RZM381" s="208"/>
      <c r="RZN381" s="208"/>
      <c r="RZO381" s="208"/>
      <c r="RZP381" s="208"/>
      <c r="RZQ381" s="208"/>
      <c r="RZR381" s="208"/>
      <c r="RZS381" s="208"/>
      <c r="RZT381" s="208"/>
      <c r="RZU381" s="208"/>
      <c r="RZV381" s="208"/>
      <c r="RZW381" s="208"/>
      <c r="RZX381" s="208"/>
      <c r="RZY381" s="208"/>
      <c r="RZZ381" s="208"/>
      <c r="SAA381" s="208"/>
      <c r="SAB381" s="208"/>
      <c r="SAC381" s="208"/>
      <c r="SAD381" s="208"/>
      <c r="SAE381" s="208"/>
      <c r="SAF381" s="208"/>
      <c r="SAG381" s="208"/>
      <c r="SAH381" s="208"/>
      <c r="SAI381" s="208"/>
      <c r="SAJ381" s="208"/>
      <c r="SAK381" s="208"/>
      <c r="SAL381" s="208"/>
      <c r="SAM381" s="208"/>
      <c r="SAN381" s="208"/>
      <c r="SAO381" s="208"/>
      <c r="SAP381" s="208"/>
      <c r="SAQ381" s="208"/>
      <c r="SAR381" s="208"/>
      <c r="SAS381" s="208"/>
      <c r="SAT381" s="208"/>
      <c r="SAU381" s="208"/>
      <c r="SAV381" s="208"/>
      <c r="SAW381" s="208"/>
      <c r="SAX381" s="208"/>
      <c r="SAY381" s="208"/>
      <c r="SAZ381" s="208"/>
      <c r="SBA381" s="208"/>
      <c r="SBB381" s="208"/>
      <c r="SBC381" s="208"/>
      <c r="SBD381" s="208"/>
      <c r="SBE381" s="208"/>
      <c r="SBF381" s="208"/>
      <c r="SBG381" s="208"/>
      <c r="SBH381" s="208"/>
      <c r="SBI381" s="208"/>
      <c r="SBJ381" s="208"/>
      <c r="SBK381" s="208"/>
      <c r="SBL381" s="208"/>
      <c r="SBM381" s="208"/>
      <c r="SBN381" s="208"/>
      <c r="SBO381" s="208"/>
      <c r="SBP381" s="208"/>
      <c r="SBQ381" s="208"/>
      <c r="SBR381" s="208"/>
      <c r="SBS381" s="208"/>
      <c r="SBT381" s="208"/>
      <c r="SBU381" s="208"/>
      <c r="SBV381" s="208"/>
      <c r="SBW381" s="208"/>
      <c r="SBX381" s="208"/>
      <c r="SBY381" s="208"/>
      <c r="SBZ381" s="208"/>
      <c r="SCA381" s="208"/>
      <c r="SCB381" s="208"/>
      <c r="SCC381" s="208"/>
      <c r="SCD381" s="208"/>
      <c r="SCE381" s="208"/>
      <c r="SCF381" s="208"/>
      <c r="SCG381" s="208"/>
      <c r="SCH381" s="208"/>
      <c r="SCI381" s="208"/>
      <c r="SCJ381" s="208"/>
      <c r="SCK381" s="208"/>
      <c r="SCL381" s="208"/>
      <c r="SCM381" s="208"/>
      <c r="SCN381" s="208"/>
      <c r="SCO381" s="208"/>
      <c r="SCP381" s="208"/>
      <c r="SCQ381" s="208"/>
      <c r="SCR381" s="208"/>
      <c r="SCS381" s="208"/>
      <c r="SCT381" s="208"/>
      <c r="SCU381" s="208"/>
      <c r="SCV381" s="208"/>
      <c r="SCW381" s="208"/>
      <c r="SCX381" s="208"/>
      <c r="SCY381" s="208"/>
      <c r="SCZ381" s="208"/>
      <c r="SDA381" s="208"/>
      <c r="SDB381" s="208"/>
      <c r="SDC381" s="208"/>
      <c r="SDD381" s="208"/>
      <c r="SDE381" s="208"/>
      <c r="SDF381" s="208"/>
      <c r="SDG381" s="208"/>
      <c r="SDH381" s="208"/>
      <c r="SDI381" s="208"/>
      <c r="SDJ381" s="208"/>
      <c r="SDK381" s="208"/>
      <c r="SDL381" s="208"/>
      <c r="SDM381" s="208"/>
      <c r="SDN381" s="208"/>
      <c r="SDO381" s="208"/>
      <c r="SDP381" s="208"/>
      <c r="SDQ381" s="208"/>
      <c r="SDR381" s="208"/>
      <c r="SDS381" s="208"/>
      <c r="SDT381" s="208"/>
      <c r="SDU381" s="208"/>
      <c r="SDV381" s="208"/>
      <c r="SDW381" s="208"/>
      <c r="SDX381" s="208"/>
      <c r="SDY381" s="208"/>
      <c r="SDZ381" s="208"/>
      <c r="SEA381" s="208"/>
      <c r="SEB381" s="208"/>
      <c r="SEC381" s="208"/>
      <c r="SED381" s="208"/>
      <c r="SEE381" s="208"/>
      <c r="SEF381" s="208"/>
      <c r="SEG381" s="208"/>
      <c r="SEH381" s="208"/>
      <c r="SEI381" s="208"/>
      <c r="SEJ381" s="208"/>
      <c r="SEK381" s="208"/>
      <c r="SEL381" s="208"/>
      <c r="SEM381" s="208"/>
      <c r="SEN381" s="208"/>
      <c r="SEO381" s="208"/>
      <c r="SEP381" s="208"/>
      <c r="SEQ381" s="208"/>
      <c r="SER381" s="208"/>
      <c r="SES381" s="208"/>
      <c r="SET381" s="208"/>
      <c r="SEU381" s="208"/>
      <c r="SEV381" s="208"/>
      <c r="SEW381" s="208"/>
      <c r="SEX381" s="208"/>
      <c r="SEY381" s="208"/>
      <c r="SEZ381" s="208"/>
      <c r="SFA381" s="208"/>
      <c r="SFB381" s="208"/>
      <c r="SFC381" s="208"/>
      <c r="SFD381" s="208"/>
      <c r="SFE381" s="208"/>
      <c r="SFF381" s="208"/>
      <c r="SFG381" s="208"/>
      <c r="SFH381" s="208"/>
      <c r="SFI381" s="208"/>
      <c r="SFJ381" s="208"/>
      <c r="SFK381" s="208"/>
      <c r="SFL381" s="208"/>
      <c r="SFM381" s="208"/>
      <c r="SFN381" s="208"/>
      <c r="SFO381" s="208"/>
      <c r="SFP381" s="208"/>
      <c r="SFQ381" s="208"/>
      <c r="SFR381" s="208"/>
      <c r="SFS381" s="208"/>
      <c r="SFT381" s="208"/>
      <c r="SFU381" s="208"/>
      <c r="SFV381" s="208"/>
      <c r="SFW381" s="208"/>
      <c r="SFX381" s="208"/>
      <c r="SFY381" s="208"/>
      <c r="SFZ381" s="208"/>
      <c r="SGA381" s="208"/>
      <c r="SGB381" s="208"/>
      <c r="SGC381" s="208"/>
      <c r="SGD381" s="208"/>
      <c r="SGE381" s="208"/>
      <c r="SGF381" s="208"/>
      <c r="SGG381" s="208"/>
      <c r="SGH381" s="208"/>
      <c r="SGI381" s="208"/>
      <c r="SGJ381" s="208"/>
      <c r="SGK381" s="208"/>
      <c r="SGL381" s="208"/>
      <c r="SGM381" s="208"/>
      <c r="SGN381" s="208"/>
      <c r="SGO381" s="208"/>
      <c r="SGP381" s="208"/>
      <c r="SGQ381" s="208"/>
      <c r="SGR381" s="208"/>
      <c r="SGS381" s="208"/>
      <c r="SGT381" s="208"/>
      <c r="SGU381" s="208"/>
      <c r="SGV381" s="208"/>
      <c r="SGW381" s="208"/>
      <c r="SGX381" s="208"/>
      <c r="SGY381" s="208"/>
      <c r="SGZ381" s="208"/>
      <c r="SHA381" s="208"/>
      <c r="SHB381" s="208"/>
      <c r="SHC381" s="208"/>
      <c r="SHD381" s="208"/>
      <c r="SHE381" s="208"/>
      <c r="SHF381" s="208"/>
      <c r="SHG381" s="208"/>
      <c r="SHH381" s="208"/>
      <c r="SHI381" s="208"/>
      <c r="SHJ381" s="208"/>
      <c r="SHK381" s="208"/>
      <c r="SHL381" s="208"/>
      <c r="SHM381" s="208"/>
      <c r="SHN381" s="208"/>
      <c r="SHO381" s="208"/>
      <c r="SHP381" s="208"/>
      <c r="SHQ381" s="208"/>
      <c r="SHR381" s="208"/>
      <c r="SHS381" s="208"/>
      <c r="SHT381" s="208"/>
      <c r="SHU381" s="208"/>
      <c r="SHV381" s="208"/>
      <c r="SHW381" s="208"/>
      <c r="SHX381" s="208"/>
      <c r="SHY381" s="208"/>
      <c r="SHZ381" s="208"/>
      <c r="SIA381" s="208"/>
      <c r="SIB381" s="208"/>
      <c r="SIC381" s="208"/>
      <c r="SID381" s="208"/>
      <c r="SIE381" s="208"/>
      <c r="SIF381" s="208"/>
      <c r="SIG381" s="208"/>
      <c r="SIH381" s="208"/>
      <c r="SII381" s="208"/>
      <c r="SIJ381" s="208"/>
      <c r="SIK381" s="208"/>
      <c r="SIL381" s="208"/>
      <c r="SIM381" s="208"/>
      <c r="SIN381" s="208"/>
      <c r="SIO381" s="208"/>
      <c r="SIP381" s="208"/>
      <c r="SIQ381" s="208"/>
      <c r="SIR381" s="208"/>
      <c r="SIS381" s="208"/>
      <c r="SIT381" s="208"/>
      <c r="SIU381" s="208"/>
      <c r="SIV381" s="208"/>
      <c r="SIW381" s="208"/>
      <c r="SIX381" s="208"/>
      <c r="SIY381" s="208"/>
      <c r="SIZ381" s="208"/>
      <c r="SJA381" s="208"/>
      <c r="SJB381" s="208"/>
      <c r="SJC381" s="208"/>
      <c r="SJD381" s="208"/>
      <c r="SJE381" s="208"/>
      <c r="SJF381" s="208"/>
      <c r="SJG381" s="208"/>
      <c r="SJH381" s="208"/>
      <c r="SJI381" s="208"/>
      <c r="SJJ381" s="208"/>
      <c r="SJK381" s="208"/>
      <c r="SJL381" s="208"/>
      <c r="SJM381" s="208"/>
      <c r="SJN381" s="208"/>
      <c r="SJO381" s="208"/>
      <c r="SJP381" s="208"/>
      <c r="SJQ381" s="208"/>
      <c r="SJR381" s="208"/>
      <c r="SJS381" s="208"/>
      <c r="SJT381" s="208"/>
      <c r="SJU381" s="208"/>
      <c r="SJV381" s="208"/>
      <c r="SJW381" s="208"/>
      <c r="SJX381" s="208"/>
      <c r="SJY381" s="208"/>
      <c r="SJZ381" s="208"/>
      <c r="SKA381" s="208"/>
      <c r="SKB381" s="208"/>
      <c r="SKC381" s="208"/>
      <c r="SKD381" s="208"/>
      <c r="SKE381" s="208"/>
      <c r="SKF381" s="208"/>
      <c r="SKG381" s="208"/>
      <c r="SKH381" s="208"/>
      <c r="SKI381" s="208"/>
      <c r="SKJ381" s="208"/>
      <c r="SKK381" s="208"/>
      <c r="SKL381" s="208"/>
      <c r="SKM381" s="208"/>
      <c r="SKN381" s="208"/>
      <c r="SKO381" s="208"/>
      <c r="SKP381" s="208"/>
      <c r="SKQ381" s="208"/>
      <c r="SKR381" s="208"/>
      <c r="SKS381" s="208"/>
      <c r="SKT381" s="208"/>
      <c r="SKU381" s="208"/>
      <c r="SKV381" s="208"/>
      <c r="SKW381" s="208"/>
      <c r="SKX381" s="208"/>
      <c r="SKY381" s="208"/>
      <c r="SKZ381" s="208"/>
      <c r="SLA381" s="208"/>
      <c r="SLB381" s="208"/>
      <c r="SLC381" s="208"/>
      <c r="SLD381" s="208"/>
      <c r="SLE381" s="208"/>
      <c r="SLF381" s="208"/>
      <c r="SLG381" s="208"/>
      <c r="SLH381" s="208"/>
      <c r="SLI381" s="208"/>
      <c r="SLJ381" s="208"/>
      <c r="SLK381" s="208"/>
      <c r="SLL381" s="208"/>
      <c r="SLM381" s="208"/>
      <c r="SLN381" s="208"/>
      <c r="SLO381" s="208"/>
      <c r="SLP381" s="208"/>
      <c r="SLQ381" s="208"/>
      <c r="SLR381" s="208"/>
      <c r="SLS381" s="208"/>
      <c r="SLT381" s="208"/>
      <c r="SLU381" s="208"/>
      <c r="SLV381" s="208"/>
      <c r="SLW381" s="208"/>
      <c r="SLX381" s="208"/>
      <c r="SLY381" s="208"/>
      <c r="SLZ381" s="208"/>
      <c r="SMA381" s="208"/>
      <c r="SMB381" s="208"/>
      <c r="SMC381" s="208"/>
      <c r="SMD381" s="208"/>
      <c r="SME381" s="208"/>
      <c r="SMF381" s="208"/>
      <c r="SMG381" s="208"/>
      <c r="SMH381" s="208"/>
      <c r="SMI381" s="208"/>
      <c r="SMJ381" s="208"/>
      <c r="SMK381" s="208"/>
      <c r="SML381" s="208"/>
      <c r="SMM381" s="208"/>
      <c r="SMN381" s="208"/>
      <c r="SMO381" s="208"/>
      <c r="SMP381" s="208"/>
      <c r="SMQ381" s="208"/>
      <c r="SMR381" s="208"/>
      <c r="SMS381" s="208"/>
      <c r="SMT381" s="208"/>
      <c r="SMU381" s="208"/>
      <c r="SMV381" s="208"/>
      <c r="SMW381" s="208"/>
      <c r="SMX381" s="208"/>
      <c r="SMY381" s="208"/>
      <c r="SMZ381" s="208"/>
      <c r="SNA381" s="208"/>
      <c r="SNB381" s="208"/>
      <c r="SNC381" s="208"/>
      <c r="SND381" s="208"/>
      <c r="SNE381" s="208"/>
      <c r="SNF381" s="208"/>
      <c r="SNG381" s="208"/>
      <c r="SNH381" s="208"/>
      <c r="SNI381" s="208"/>
      <c r="SNJ381" s="208"/>
      <c r="SNK381" s="208"/>
      <c r="SNL381" s="208"/>
      <c r="SNM381" s="208"/>
      <c r="SNN381" s="208"/>
      <c r="SNO381" s="208"/>
      <c r="SNP381" s="208"/>
      <c r="SNQ381" s="208"/>
      <c r="SNR381" s="208"/>
      <c r="SNS381" s="208"/>
      <c r="SNT381" s="208"/>
      <c r="SNU381" s="208"/>
      <c r="SNV381" s="208"/>
      <c r="SNW381" s="208"/>
      <c r="SNX381" s="208"/>
      <c r="SNY381" s="208"/>
      <c r="SNZ381" s="208"/>
      <c r="SOA381" s="208"/>
      <c r="SOB381" s="208"/>
      <c r="SOC381" s="208"/>
      <c r="SOD381" s="208"/>
      <c r="SOE381" s="208"/>
      <c r="SOF381" s="208"/>
      <c r="SOG381" s="208"/>
      <c r="SOH381" s="208"/>
      <c r="SOI381" s="208"/>
      <c r="SOJ381" s="208"/>
      <c r="SOK381" s="208"/>
      <c r="SOL381" s="208"/>
      <c r="SOM381" s="208"/>
      <c r="SON381" s="208"/>
      <c r="SOO381" s="208"/>
      <c r="SOP381" s="208"/>
      <c r="SOQ381" s="208"/>
      <c r="SOR381" s="208"/>
      <c r="SOS381" s="208"/>
      <c r="SOT381" s="208"/>
      <c r="SOU381" s="208"/>
      <c r="SOV381" s="208"/>
      <c r="SOW381" s="208"/>
      <c r="SOX381" s="208"/>
      <c r="SOY381" s="208"/>
      <c r="SOZ381" s="208"/>
      <c r="SPA381" s="208"/>
      <c r="SPB381" s="208"/>
      <c r="SPC381" s="208"/>
      <c r="SPD381" s="208"/>
      <c r="SPE381" s="208"/>
      <c r="SPF381" s="208"/>
      <c r="SPG381" s="208"/>
      <c r="SPH381" s="208"/>
      <c r="SPI381" s="208"/>
      <c r="SPJ381" s="208"/>
      <c r="SPK381" s="208"/>
      <c r="SPL381" s="208"/>
      <c r="SPM381" s="208"/>
      <c r="SPN381" s="208"/>
      <c r="SPO381" s="208"/>
      <c r="SPP381" s="208"/>
      <c r="SPQ381" s="208"/>
      <c r="SPR381" s="208"/>
      <c r="SPS381" s="208"/>
      <c r="SPT381" s="208"/>
      <c r="SPU381" s="208"/>
      <c r="SPV381" s="208"/>
      <c r="SPW381" s="208"/>
      <c r="SPX381" s="208"/>
      <c r="SPY381" s="208"/>
      <c r="SPZ381" s="208"/>
      <c r="SQA381" s="208"/>
      <c r="SQB381" s="208"/>
      <c r="SQC381" s="208"/>
      <c r="SQD381" s="208"/>
      <c r="SQE381" s="208"/>
      <c r="SQF381" s="208"/>
      <c r="SQG381" s="208"/>
      <c r="SQH381" s="208"/>
      <c r="SQI381" s="208"/>
      <c r="SQJ381" s="208"/>
      <c r="SQK381" s="208"/>
      <c r="SQL381" s="208"/>
      <c r="SQM381" s="208"/>
      <c r="SQN381" s="208"/>
      <c r="SQO381" s="208"/>
      <c r="SQP381" s="208"/>
      <c r="SQQ381" s="208"/>
      <c r="SQR381" s="208"/>
      <c r="SQS381" s="208"/>
      <c r="SQT381" s="208"/>
      <c r="SQU381" s="208"/>
      <c r="SQV381" s="208"/>
      <c r="SQW381" s="208"/>
      <c r="SQX381" s="208"/>
      <c r="SQY381" s="208"/>
      <c r="SQZ381" s="208"/>
      <c r="SRA381" s="208"/>
      <c r="SRB381" s="208"/>
      <c r="SRC381" s="208"/>
      <c r="SRD381" s="208"/>
      <c r="SRE381" s="208"/>
      <c r="SRF381" s="208"/>
      <c r="SRG381" s="208"/>
      <c r="SRH381" s="208"/>
      <c r="SRI381" s="208"/>
      <c r="SRJ381" s="208"/>
      <c r="SRK381" s="208"/>
      <c r="SRL381" s="208"/>
      <c r="SRM381" s="208"/>
      <c r="SRN381" s="208"/>
      <c r="SRO381" s="208"/>
      <c r="SRP381" s="208"/>
      <c r="SRQ381" s="208"/>
      <c r="SRR381" s="208"/>
      <c r="SRS381" s="208"/>
      <c r="SRT381" s="208"/>
      <c r="SRU381" s="208"/>
      <c r="SRV381" s="208"/>
      <c r="SRW381" s="208"/>
      <c r="SRX381" s="208"/>
      <c r="SRY381" s="208"/>
      <c r="SRZ381" s="208"/>
      <c r="SSA381" s="208"/>
      <c r="SSB381" s="208"/>
      <c r="SSC381" s="208"/>
      <c r="SSD381" s="208"/>
      <c r="SSE381" s="208"/>
      <c r="SSF381" s="208"/>
      <c r="SSG381" s="208"/>
      <c r="SSH381" s="208"/>
      <c r="SSI381" s="208"/>
      <c r="SSJ381" s="208"/>
      <c r="SSK381" s="208"/>
      <c r="SSL381" s="208"/>
      <c r="SSM381" s="208"/>
      <c r="SSN381" s="208"/>
      <c r="SSO381" s="208"/>
      <c r="SSP381" s="208"/>
      <c r="SSQ381" s="208"/>
      <c r="SSR381" s="208"/>
      <c r="SSS381" s="208"/>
      <c r="SST381" s="208"/>
      <c r="SSU381" s="208"/>
      <c r="SSV381" s="208"/>
      <c r="SSW381" s="208"/>
      <c r="SSX381" s="208"/>
      <c r="SSY381" s="208"/>
      <c r="SSZ381" s="208"/>
      <c r="STA381" s="208"/>
      <c r="STB381" s="208"/>
      <c r="STC381" s="208"/>
      <c r="STD381" s="208"/>
      <c r="STE381" s="208"/>
      <c r="STF381" s="208"/>
      <c r="STG381" s="208"/>
      <c r="STH381" s="208"/>
      <c r="STI381" s="208"/>
      <c r="STJ381" s="208"/>
      <c r="STK381" s="208"/>
      <c r="STL381" s="208"/>
      <c r="STM381" s="208"/>
      <c r="STN381" s="208"/>
      <c r="STO381" s="208"/>
      <c r="STP381" s="208"/>
      <c r="STQ381" s="208"/>
      <c r="STR381" s="208"/>
      <c r="STS381" s="208"/>
      <c r="STT381" s="208"/>
      <c r="STU381" s="208"/>
      <c r="STV381" s="208"/>
      <c r="STW381" s="208"/>
      <c r="STX381" s="208"/>
      <c r="STY381" s="208"/>
      <c r="STZ381" s="208"/>
      <c r="SUA381" s="208"/>
      <c r="SUB381" s="208"/>
      <c r="SUC381" s="208"/>
      <c r="SUD381" s="208"/>
      <c r="SUE381" s="208"/>
      <c r="SUF381" s="208"/>
      <c r="SUG381" s="208"/>
      <c r="SUH381" s="208"/>
      <c r="SUI381" s="208"/>
      <c r="SUJ381" s="208"/>
      <c r="SUK381" s="208"/>
      <c r="SUL381" s="208"/>
      <c r="SUM381" s="208"/>
      <c r="SUN381" s="208"/>
      <c r="SUO381" s="208"/>
      <c r="SUP381" s="208"/>
      <c r="SUQ381" s="208"/>
      <c r="SUR381" s="208"/>
      <c r="SUS381" s="208"/>
      <c r="SUT381" s="208"/>
      <c r="SUU381" s="208"/>
      <c r="SUV381" s="208"/>
      <c r="SUW381" s="208"/>
      <c r="SUX381" s="208"/>
      <c r="SUY381" s="208"/>
      <c r="SUZ381" s="208"/>
      <c r="SVA381" s="208"/>
      <c r="SVB381" s="208"/>
      <c r="SVC381" s="208"/>
      <c r="SVD381" s="208"/>
      <c r="SVE381" s="208"/>
      <c r="SVF381" s="208"/>
      <c r="SVG381" s="208"/>
      <c r="SVH381" s="208"/>
      <c r="SVI381" s="208"/>
      <c r="SVJ381" s="208"/>
      <c r="SVK381" s="208"/>
      <c r="SVL381" s="208"/>
      <c r="SVM381" s="208"/>
      <c r="SVN381" s="208"/>
      <c r="SVO381" s="208"/>
      <c r="SVP381" s="208"/>
      <c r="SVQ381" s="208"/>
      <c r="SVR381" s="208"/>
      <c r="SVS381" s="208"/>
      <c r="SVT381" s="208"/>
      <c r="SVU381" s="208"/>
      <c r="SVV381" s="208"/>
      <c r="SVW381" s="208"/>
      <c r="SVX381" s="208"/>
      <c r="SVY381" s="208"/>
      <c r="SVZ381" s="208"/>
      <c r="SWA381" s="208"/>
      <c r="SWB381" s="208"/>
      <c r="SWC381" s="208"/>
      <c r="SWD381" s="208"/>
      <c r="SWE381" s="208"/>
      <c r="SWF381" s="208"/>
      <c r="SWG381" s="208"/>
      <c r="SWH381" s="208"/>
      <c r="SWI381" s="208"/>
      <c r="SWJ381" s="208"/>
      <c r="SWK381" s="208"/>
      <c r="SWL381" s="208"/>
      <c r="SWM381" s="208"/>
      <c r="SWN381" s="208"/>
      <c r="SWO381" s="208"/>
      <c r="SWP381" s="208"/>
      <c r="SWQ381" s="208"/>
      <c r="SWR381" s="208"/>
      <c r="SWS381" s="208"/>
      <c r="SWT381" s="208"/>
      <c r="SWU381" s="208"/>
      <c r="SWV381" s="208"/>
      <c r="SWW381" s="208"/>
      <c r="SWX381" s="208"/>
      <c r="SWY381" s="208"/>
      <c r="SWZ381" s="208"/>
      <c r="SXA381" s="208"/>
      <c r="SXB381" s="208"/>
      <c r="SXC381" s="208"/>
      <c r="SXD381" s="208"/>
      <c r="SXE381" s="208"/>
      <c r="SXF381" s="208"/>
      <c r="SXG381" s="208"/>
      <c r="SXH381" s="208"/>
      <c r="SXI381" s="208"/>
      <c r="SXJ381" s="208"/>
      <c r="SXK381" s="208"/>
      <c r="SXL381" s="208"/>
      <c r="SXM381" s="208"/>
      <c r="SXN381" s="208"/>
      <c r="SXO381" s="208"/>
      <c r="SXP381" s="208"/>
      <c r="SXQ381" s="208"/>
      <c r="SXR381" s="208"/>
      <c r="SXS381" s="208"/>
      <c r="SXT381" s="208"/>
      <c r="SXU381" s="208"/>
      <c r="SXV381" s="208"/>
      <c r="SXW381" s="208"/>
      <c r="SXX381" s="208"/>
      <c r="SXY381" s="208"/>
      <c r="SXZ381" s="208"/>
      <c r="SYA381" s="208"/>
      <c r="SYB381" s="208"/>
      <c r="SYC381" s="208"/>
      <c r="SYD381" s="208"/>
      <c r="SYE381" s="208"/>
      <c r="SYF381" s="208"/>
      <c r="SYG381" s="208"/>
      <c r="SYH381" s="208"/>
      <c r="SYI381" s="208"/>
      <c r="SYJ381" s="208"/>
      <c r="SYK381" s="208"/>
      <c r="SYL381" s="208"/>
      <c r="SYM381" s="208"/>
      <c r="SYN381" s="208"/>
      <c r="SYO381" s="208"/>
      <c r="SYP381" s="208"/>
      <c r="SYQ381" s="208"/>
      <c r="SYR381" s="208"/>
      <c r="SYS381" s="208"/>
      <c r="SYT381" s="208"/>
      <c r="SYU381" s="208"/>
      <c r="SYV381" s="208"/>
      <c r="SYW381" s="208"/>
      <c r="SYX381" s="208"/>
      <c r="SYY381" s="208"/>
      <c r="SYZ381" s="208"/>
      <c r="SZA381" s="208"/>
      <c r="SZB381" s="208"/>
      <c r="SZC381" s="208"/>
      <c r="SZD381" s="208"/>
      <c r="SZE381" s="208"/>
      <c r="SZF381" s="208"/>
      <c r="SZG381" s="208"/>
      <c r="SZH381" s="208"/>
      <c r="SZI381" s="208"/>
      <c r="SZJ381" s="208"/>
      <c r="SZK381" s="208"/>
      <c r="SZL381" s="208"/>
      <c r="SZM381" s="208"/>
      <c r="SZN381" s="208"/>
      <c r="SZO381" s="208"/>
      <c r="SZP381" s="208"/>
      <c r="SZQ381" s="208"/>
      <c r="SZR381" s="208"/>
      <c r="SZS381" s="208"/>
      <c r="SZT381" s="208"/>
      <c r="SZU381" s="208"/>
      <c r="SZV381" s="208"/>
      <c r="SZW381" s="208"/>
      <c r="SZX381" s="208"/>
      <c r="SZY381" s="208"/>
      <c r="SZZ381" s="208"/>
      <c r="TAA381" s="208"/>
      <c r="TAB381" s="208"/>
      <c r="TAC381" s="208"/>
      <c r="TAD381" s="208"/>
      <c r="TAE381" s="208"/>
      <c r="TAF381" s="208"/>
      <c r="TAG381" s="208"/>
      <c r="TAH381" s="208"/>
      <c r="TAI381" s="208"/>
      <c r="TAJ381" s="208"/>
      <c r="TAK381" s="208"/>
      <c r="TAL381" s="208"/>
      <c r="TAM381" s="208"/>
      <c r="TAN381" s="208"/>
      <c r="TAO381" s="208"/>
      <c r="TAP381" s="208"/>
      <c r="TAQ381" s="208"/>
      <c r="TAR381" s="208"/>
      <c r="TAS381" s="208"/>
      <c r="TAT381" s="208"/>
      <c r="TAU381" s="208"/>
      <c r="TAV381" s="208"/>
      <c r="TAW381" s="208"/>
      <c r="TAX381" s="208"/>
      <c r="TAY381" s="208"/>
      <c r="TAZ381" s="208"/>
      <c r="TBA381" s="208"/>
      <c r="TBB381" s="208"/>
      <c r="TBC381" s="208"/>
      <c r="TBD381" s="208"/>
      <c r="TBE381" s="208"/>
      <c r="TBF381" s="208"/>
      <c r="TBG381" s="208"/>
      <c r="TBH381" s="208"/>
      <c r="TBI381" s="208"/>
      <c r="TBJ381" s="208"/>
      <c r="TBK381" s="208"/>
      <c r="TBL381" s="208"/>
      <c r="TBM381" s="208"/>
      <c r="TBN381" s="208"/>
      <c r="TBO381" s="208"/>
      <c r="TBP381" s="208"/>
      <c r="TBQ381" s="208"/>
      <c r="TBR381" s="208"/>
      <c r="TBS381" s="208"/>
      <c r="TBT381" s="208"/>
      <c r="TBU381" s="208"/>
      <c r="TBV381" s="208"/>
      <c r="TBW381" s="208"/>
      <c r="TBX381" s="208"/>
      <c r="TBY381" s="208"/>
      <c r="TBZ381" s="208"/>
      <c r="TCA381" s="208"/>
      <c r="TCB381" s="208"/>
      <c r="TCC381" s="208"/>
      <c r="TCD381" s="208"/>
      <c r="TCE381" s="208"/>
      <c r="TCF381" s="208"/>
      <c r="TCG381" s="208"/>
      <c r="TCH381" s="208"/>
      <c r="TCI381" s="208"/>
      <c r="TCJ381" s="208"/>
      <c r="TCK381" s="208"/>
      <c r="TCL381" s="208"/>
      <c r="TCM381" s="208"/>
      <c r="TCN381" s="208"/>
      <c r="TCO381" s="208"/>
      <c r="TCP381" s="208"/>
      <c r="TCQ381" s="208"/>
      <c r="TCR381" s="208"/>
      <c r="TCS381" s="208"/>
      <c r="TCT381" s="208"/>
      <c r="TCU381" s="208"/>
      <c r="TCV381" s="208"/>
      <c r="TCW381" s="208"/>
      <c r="TCX381" s="208"/>
      <c r="TCY381" s="208"/>
      <c r="TCZ381" s="208"/>
      <c r="TDA381" s="208"/>
      <c r="TDB381" s="208"/>
      <c r="TDC381" s="208"/>
      <c r="TDD381" s="208"/>
      <c r="TDE381" s="208"/>
      <c r="TDF381" s="208"/>
      <c r="TDG381" s="208"/>
      <c r="TDH381" s="208"/>
      <c r="TDI381" s="208"/>
      <c r="TDJ381" s="208"/>
      <c r="TDK381" s="208"/>
      <c r="TDL381" s="208"/>
      <c r="TDM381" s="208"/>
      <c r="TDN381" s="208"/>
      <c r="TDO381" s="208"/>
      <c r="TDP381" s="208"/>
      <c r="TDQ381" s="208"/>
      <c r="TDR381" s="208"/>
      <c r="TDS381" s="208"/>
      <c r="TDT381" s="208"/>
      <c r="TDU381" s="208"/>
      <c r="TDV381" s="208"/>
      <c r="TDW381" s="208"/>
      <c r="TDX381" s="208"/>
      <c r="TDY381" s="208"/>
      <c r="TDZ381" s="208"/>
      <c r="TEA381" s="208"/>
      <c r="TEB381" s="208"/>
      <c r="TEC381" s="208"/>
      <c r="TED381" s="208"/>
      <c r="TEE381" s="208"/>
      <c r="TEF381" s="208"/>
      <c r="TEG381" s="208"/>
      <c r="TEH381" s="208"/>
      <c r="TEI381" s="208"/>
      <c r="TEJ381" s="208"/>
      <c r="TEK381" s="208"/>
      <c r="TEL381" s="208"/>
      <c r="TEM381" s="208"/>
      <c r="TEN381" s="208"/>
      <c r="TEO381" s="208"/>
      <c r="TEP381" s="208"/>
      <c r="TEQ381" s="208"/>
      <c r="TER381" s="208"/>
      <c r="TES381" s="208"/>
      <c r="TET381" s="208"/>
      <c r="TEU381" s="208"/>
      <c r="TEV381" s="208"/>
      <c r="TEW381" s="208"/>
      <c r="TEX381" s="208"/>
      <c r="TEY381" s="208"/>
      <c r="TEZ381" s="208"/>
      <c r="TFA381" s="208"/>
      <c r="TFB381" s="208"/>
      <c r="TFC381" s="208"/>
      <c r="TFD381" s="208"/>
      <c r="TFE381" s="208"/>
      <c r="TFF381" s="208"/>
      <c r="TFG381" s="208"/>
      <c r="TFH381" s="208"/>
      <c r="TFI381" s="208"/>
      <c r="TFJ381" s="208"/>
      <c r="TFK381" s="208"/>
      <c r="TFL381" s="208"/>
      <c r="TFM381" s="208"/>
      <c r="TFN381" s="208"/>
      <c r="TFO381" s="208"/>
      <c r="TFP381" s="208"/>
      <c r="TFQ381" s="208"/>
      <c r="TFR381" s="208"/>
      <c r="TFS381" s="208"/>
      <c r="TFT381" s="208"/>
      <c r="TFU381" s="208"/>
      <c r="TFV381" s="208"/>
      <c r="TFW381" s="208"/>
      <c r="TFX381" s="208"/>
      <c r="TFY381" s="208"/>
      <c r="TFZ381" s="208"/>
      <c r="TGA381" s="208"/>
      <c r="TGB381" s="208"/>
      <c r="TGC381" s="208"/>
      <c r="TGD381" s="208"/>
      <c r="TGE381" s="208"/>
      <c r="TGF381" s="208"/>
      <c r="TGG381" s="208"/>
      <c r="TGH381" s="208"/>
      <c r="TGI381" s="208"/>
      <c r="TGJ381" s="208"/>
      <c r="TGK381" s="208"/>
      <c r="TGL381" s="208"/>
      <c r="TGM381" s="208"/>
      <c r="TGN381" s="208"/>
      <c r="TGO381" s="208"/>
      <c r="TGP381" s="208"/>
      <c r="TGQ381" s="208"/>
      <c r="TGR381" s="208"/>
      <c r="TGS381" s="208"/>
      <c r="TGT381" s="208"/>
      <c r="TGU381" s="208"/>
      <c r="TGV381" s="208"/>
      <c r="TGW381" s="208"/>
      <c r="TGX381" s="208"/>
      <c r="TGY381" s="208"/>
      <c r="TGZ381" s="208"/>
      <c r="THA381" s="208"/>
      <c r="THB381" s="208"/>
      <c r="THC381" s="208"/>
      <c r="THD381" s="208"/>
      <c r="THE381" s="208"/>
      <c r="THF381" s="208"/>
      <c r="THG381" s="208"/>
      <c r="THH381" s="208"/>
      <c r="THI381" s="208"/>
      <c r="THJ381" s="208"/>
      <c r="THK381" s="208"/>
      <c r="THL381" s="208"/>
      <c r="THM381" s="208"/>
      <c r="THN381" s="208"/>
      <c r="THO381" s="208"/>
      <c r="THP381" s="208"/>
      <c r="THQ381" s="208"/>
      <c r="THR381" s="208"/>
      <c r="THS381" s="208"/>
      <c r="THT381" s="208"/>
      <c r="THU381" s="208"/>
      <c r="THV381" s="208"/>
      <c r="THW381" s="208"/>
      <c r="THX381" s="208"/>
      <c r="THY381" s="208"/>
      <c r="THZ381" s="208"/>
      <c r="TIA381" s="208"/>
      <c r="TIB381" s="208"/>
      <c r="TIC381" s="208"/>
      <c r="TID381" s="208"/>
      <c r="TIE381" s="208"/>
      <c r="TIF381" s="208"/>
      <c r="TIG381" s="208"/>
      <c r="TIH381" s="208"/>
      <c r="TII381" s="208"/>
      <c r="TIJ381" s="208"/>
      <c r="TIK381" s="208"/>
      <c r="TIL381" s="208"/>
      <c r="TIM381" s="208"/>
      <c r="TIN381" s="208"/>
      <c r="TIO381" s="208"/>
      <c r="TIP381" s="208"/>
      <c r="TIQ381" s="208"/>
      <c r="TIR381" s="208"/>
      <c r="TIS381" s="208"/>
      <c r="TIT381" s="208"/>
      <c r="TIU381" s="208"/>
      <c r="TIV381" s="208"/>
      <c r="TIW381" s="208"/>
      <c r="TIX381" s="208"/>
      <c r="TIY381" s="208"/>
      <c r="TIZ381" s="208"/>
      <c r="TJA381" s="208"/>
      <c r="TJB381" s="208"/>
      <c r="TJC381" s="208"/>
      <c r="TJD381" s="208"/>
      <c r="TJE381" s="208"/>
      <c r="TJF381" s="208"/>
      <c r="TJG381" s="208"/>
      <c r="TJH381" s="208"/>
      <c r="TJI381" s="208"/>
      <c r="TJJ381" s="208"/>
      <c r="TJK381" s="208"/>
      <c r="TJL381" s="208"/>
      <c r="TJM381" s="208"/>
      <c r="TJN381" s="208"/>
      <c r="TJO381" s="208"/>
      <c r="TJP381" s="208"/>
      <c r="TJQ381" s="208"/>
      <c r="TJR381" s="208"/>
      <c r="TJS381" s="208"/>
      <c r="TJT381" s="208"/>
      <c r="TJU381" s="208"/>
      <c r="TJV381" s="208"/>
      <c r="TJW381" s="208"/>
      <c r="TJX381" s="208"/>
      <c r="TJY381" s="208"/>
      <c r="TJZ381" s="208"/>
      <c r="TKA381" s="208"/>
      <c r="TKB381" s="208"/>
      <c r="TKC381" s="208"/>
      <c r="TKD381" s="208"/>
      <c r="TKE381" s="208"/>
      <c r="TKF381" s="208"/>
      <c r="TKG381" s="208"/>
      <c r="TKH381" s="208"/>
      <c r="TKI381" s="208"/>
      <c r="TKJ381" s="208"/>
      <c r="TKK381" s="208"/>
      <c r="TKL381" s="208"/>
      <c r="TKM381" s="208"/>
      <c r="TKN381" s="208"/>
      <c r="TKO381" s="208"/>
      <c r="TKP381" s="208"/>
      <c r="TKQ381" s="208"/>
      <c r="TKR381" s="208"/>
      <c r="TKS381" s="208"/>
      <c r="TKT381" s="208"/>
      <c r="TKU381" s="208"/>
      <c r="TKV381" s="208"/>
      <c r="TKW381" s="208"/>
      <c r="TKX381" s="208"/>
      <c r="TKY381" s="208"/>
      <c r="TKZ381" s="208"/>
      <c r="TLA381" s="208"/>
      <c r="TLB381" s="208"/>
      <c r="TLC381" s="208"/>
      <c r="TLD381" s="208"/>
      <c r="TLE381" s="208"/>
      <c r="TLF381" s="208"/>
      <c r="TLG381" s="208"/>
      <c r="TLH381" s="208"/>
      <c r="TLI381" s="208"/>
      <c r="TLJ381" s="208"/>
      <c r="TLK381" s="208"/>
      <c r="TLL381" s="208"/>
      <c r="TLM381" s="208"/>
      <c r="TLN381" s="208"/>
      <c r="TLO381" s="208"/>
      <c r="TLP381" s="208"/>
      <c r="TLQ381" s="208"/>
      <c r="TLR381" s="208"/>
      <c r="TLS381" s="208"/>
      <c r="TLT381" s="208"/>
      <c r="TLU381" s="208"/>
      <c r="TLV381" s="208"/>
      <c r="TLW381" s="208"/>
      <c r="TLX381" s="208"/>
      <c r="TLY381" s="208"/>
      <c r="TLZ381" s="208"/>
      <c r="TMA381" s="208"/>
      <c r="TMB381" s="208"/>
      <c r="TMC381" s="208"/>
      <c r="TMD381" s="208"/>
      <c r="TME381" s="208"/>
      <c r="TMF381" s="208"/>
      <c r="TMG381" s="208"/>
      <c r="TMH381" s="208"/>
      <c r="TMI381" s="208"/>
      <c r="TMJ381" s="208"/>
      <c r="TMK381" s="208"/>
      <c r="TML381" s="208"/>
      <c r="TMM381" s="208"/>
      <c r="TMN381" s="208"/>
      <c r="TMO381" s="208"/>
      <c r="TMP381" s="208"/>
      <c r="TMQ381" s="208"/>
      <c r="TMR381" s="208"/>
      <c r="TMS381" s="208"/>
      <c r="TMT381" s="208"/>
      <c r="TMU381" s="208"/>
      <c r="TMV381" s="208"/>
      <c r="TMW381" s="208"/>
      <c r="TMX381" s="208"/>
      <c r="TMY381" s="208"/>
      <c r="TMZ381" s="208"/>
      <c r="TNA381" s="208"/>
      <c r="TNB381" s="208"/>
      <c r="TNC381" s="208"/>
      <c r="TND381" s="208"/>
      <c r="TNE381" s="208"/>
      <c r="TNF381" s="208"/>
      <c r="TNG381" s="208"/>
      <c r="TNH381" s="208"/>
      <c r="TNI381" s="208"/>
      <c r="TNJ381" s="208"/>
      <c r="TNK381" s="208"/>
      <c r="TNL381" s="208"/>
      <c r="TNM381" s="208"/>
      <c r="TNN381" s="208"/>
      <c r="TNO381" s="208"/>
      <c r="TNP381" s="208"/>
      <c r="TNQ381" s="208"/>
      <c r="TNR381" s="208"/>
      <c r="TNS381" s="208"/>
      <c r="TNT381" s="208"/>
      <c r="TNU381" s="208"/>
      <c r="TNV381" s="208"/>
      <c r="TNW381" s="208"/>
      <c r="TNX381" s="208"/>
      <c r="TNY381" s="208"/>
      <c r="TNZ381" s="208"/>
      <c r="TOA381" s="208"/>
      <c r="TOB381" s="208"/>
      <c r="TOC381" s="208"/>
      <c r="TOD381" s="208"/>
      <c r="TOE381" s="208"/>
      <c r="TOF381" s="208"/>
      <c r="TOG381" s="208"/>
      <c r="TOH381" s="208"/>
      <c r="TOI381" s="208"/>
      <c r="TOJ381" s="208"/>
      <c r="TOK381" s="208"/>
      <c r="TOL381" s="208"/>
      <c r="TOM381" s="208"/>
      <c r="TON381" s="208"/>
      <c r="TOO381" s="208"/>
      <c r="TOP381" s="208"/>
      <c r="TOQ381" s="208"/>
      <c r="TOR381" s="208"/>
      <c r="TOS381" s="208"/>
      <c r="TOT381" s="208"/>
      <c r="TOU381" s="208"/>
      <c r="TOV381" s="208"/>
      <c r="TOW381" s="208"/>
      <c r="TOX381" s="208"/>
      <c r="TOY381" s="208"/>
      <c r="TOZ381" s="208"/>
      <c r="TPA381" s="208"/>
      <c r="TPB381" s="208"/>
      <c r="TPC381" s="208"/>
      <c r="TPD381" s="208"/>
      <c r="TPE381" s="208"/>
      <c r="TPF381" s="208"/>
      <c r="TPG381" s="208"/>
      <c r="TPH381" s="208"/>
      <c r="TPI381" s="208"/>
      <c r="TPJ381" s="208"/>
      <c r="TPK381" s="208"/>
      <c r="TPL381" s="208"/>
      <c r="TPM381" s="208"/>
      <c r="TPN381" s="208"/>
      <c r="TPO381" s="208"/>
      <c r="TPP381" s="208"/>
      <c r="TPQ381" s="208"/>
      <c r="TPR381" s="208"/>
      <c r="TPS381" s="208"/>
      <c r="TPT381" s="208"/>
      <c r="TPU381" s="208"/>
      <c r="TPV381" s="208"/>
      <c r="TPW381" s="208"/>
      <c r="TPX381" s="208"/>
      <c r="TPY381" s="208"/>
      <c r="TPZ381" s="208"/>
      <c r="TQA381" s="208"/>
      <c r="TQB381" s="208"/>
      <c r="TQC381" s="208"/>
      <c r="TQD381" s="208"/>
      <c r="TQE381" s="208"/>
      <c r="TQF381" s="208"/>
      <c r="TQG381" s="208"/>
      <c r="TQH381" s="208"/>
      <c r="TQI381" s="208"/>
      <c r="TQJ381" s="208"/>
      <c r="TQK381" s="208"/>
      <c r="TQL381" s="208"/>
      <c r="TQM381" s="208"/>
      <c r="TQN381" s="208"/>
      <c r="TQO381" s="208"/>
      <c r="TQP381" s="208"/>
      <c r="TQQ381" s="208"/>
      <c r="TQR381" s="208"/>
      <c r="TQS381" s="208"/>
      <c r="TQT381" s="208"/>
      <c r="TQU381" s="208"/>
      <c r="TQV381" s="208"/>
      <c r="TQW381" s="208"/>
      <c r="TQX381" s="208"/>
      <c r="TQY381" s="208"/>
      <c r="TQZ381" s="208"/>
      <c r="TRA381" s="208"/>
      <c r="TRB381" s="208"/>
      <c r="TRC381" s="208"/>
      <c r="TRD381" s="208"/>
      <c r="TRE381" s="208"/>
      <c r="TRF381" s="208"/>
      <c r="TRG381" s="208"/>
      <c r="TRH381" s="208"/>
      <c r="TRI381" s="208"/>
      <c r="TRJ381" s="208"/>
      <c r="TRK381" s="208"/>
      <c r="TRL381" s="208"/>
      <c r="TRM381" s="208"/>
      <c r="TRN381" s="208"/>
      <c r="TRO381" s="208"/>
      <c r="TRP381" s="208"/>
      <c r="TRQ381" s="208"/>
      <c r="TRR381" s="208"/>
      <c r="TRS381" s="208"/>
      <c r="TRT381" s="208"/>
      <c r="TRU381" s="208"/>
      <c r="TRV381" s="208"/>
      <c r="TRW381" s="208"/>
      <c r="TRX381" s="208"/>
      <c r="TRY381" s="208"/>
      <c r="TRZ381" s="208"/>
      <c r="TSA381" s="208"/>
      <c r="TSB381" s="208"/>
      <c r="TSC381" s="208"/>
      <c r="TSD381" s="208"/>
      <c r="TSE381" s="208"/>
      <c r="TSF381" s="208"/>
      <c r="TSG381" s="208"/>
      <c r="TSH381" s="208"/>
      <c r="TSI381" s="208"/>
      <c r="TSJ381" s="208"/>
      <c r="TSK381" s="208"/>
      <c r="TSL381" s="208"/>
      <c r="TSM381" s="208"/>
      <c r="TSN381" s="208"/>
      <c r="TSO381" s="208"/>
      <c r="TSP381" s="208"/>
      <c r="TSQ381" s="208"/>
      <c r="TSR381" s="208"/>
      <c r="TSS381" s="208"/>
      <c r="TST381" s="208"/>
      <c r="TSU381" s="208"/>
      <c r="TSV381" s="208"/>
      <c r="TSW381" s="208"/>
      <c r="TSX381" s="208"/>
      <c r="TSY381" s="208"/>
      <c r="TSZ381" s="208"/>
      <c r="TTA381" s="208"/>
      <c r="TTB381" s="208"/>
      <c r="TTC381" s="208"/>
      <c r="TTD381" s="208"/>
      <c r="TTE381" s="208"/>
      <c r="TTF381" s="208"/>
      <c r="TTG381" s="208"/>
      <c r="TTH381" s="208"/>
      <c r="TTI381" s="208"/>
      <c r="TTJ381" s="208"/>
      <c r="TTK381" s="208"/>
      <c r="TTL381" s="208"/>
      <c r="TTM381" s="208"/>
      <c r="TTN381" s="208"/>
      <c r="TTO381" s="208"/>
      <c r="TTP381" s="208"/>
      <c r="TTQ381" s="208"/>
      <c r="TTR381" s="208"/>
      <c r="TTS381" s="208"/>
      <c r="TTT381" s="208"/>
      <c r="TTU381" s="208"/>
      <c r="TTV381" s="208"/>
      <c r="TTW381" s="208"/>
      <c r="TTX381" s="208"/>
      <c r="TTY381" s="208"/>
      <c r="TTZ381" s="208"/>
      <c r="TUA381" s="208"/>
      <c r="TUB381" s="208"/>
      <c r="TUC381" s="208"/>
      <c r="TUD381" s="208"/>
      <c r="TUE381" s="208"/>
      <c r="TUF381" s="208"/>
      <c r="TUG381" s="208"/>
      <c r="TUH381" s="208"/>
      <c r="TUI381" s="208"/>
      <c r="TUJ381" s="208"/>
      <c r="TUK381" s="208"/>
      <c r="TUL381" s="208"/>
      <c r="TUM381" s="208"/>
      <c r="TUN381" s="208"/>
      <c r="TUO381" s="208"/>
      <c r="TUP381" s="208"/>
      <c r="TUQ381" s="208"/>
      <c r="TUR381" s="208"/>
      <c r="TUS381" s="208"/>
      <c r="TUT381" s="208"/>
      <c r="TUU381" s="208"/>
      <c r="TUV381" s="208"/>
      <c r="TUW381" s="208"/>
      <c r="TUX381" s="208"/>
      <c r="TUY381" s="208"/>
      <c r="TUZ381" s="208"/>
      <c r="TVA381" s="208"/>
      <c r="TVB381" s="208"/>
      <c r="TVC381" s="208"/>
      <c r="TVD381" s="208"/>
      <c r="TVE381" s="208"/>
      <c r="TVF381" s="208"/>
      <c r="TVG381" s="208"/>
      <c r="TVH381" s="208"/>
      <c r="TVI381" s="208"/>
      <c r="TVJ381" s="208"/>
      <c r="TVK381" s="208"/>
      <c r="TVL381" s="208"/>
      <c r="TVM381" s="208"/>
      <c r="TVN381" s="208"/>
      <c r="TVO381" s="208"/>
      <c r="TVP381" s="208"/>
      <c r="TVQ381" s="208"/>
      <c r="TVR381" s="208"/>
      <c r="TVS381" s="208"/>
      <c r="TVT381" s="208"/>
      <c r="TVU381" s="208"/>
      <c r="TVV381" s="208"/>
      <c r="TVW381" s="208"/>
      <c r="TVX381" s="208"/>
      <c r="TVY381" s="208"/>
      <c r="TVZ381" s="208"/>
      <c r="TWA381" s="208"/>
      <c r="TWB381" s="208"/>
      <c r="TWC381" s="208"/>
      <c r="TWD381" s="208"/>
      <c r="TWE381" s="208"/>
      <c r="TWF381" s="208"/>
      <c r="TWG381" s="208"/>
      <c r="TWH381" s="208"/>
      <c r="TWI381" s="208"/>
      <c r="TWJ381" s="208"/>
      <c r="TWK381" s="208"/>
      <c r="TWL381" s="208"/>
      <c r="TWM381" s="208"/>
      <c r="TWN381" s="208"/>
      <c r="TWO381" s="208"/>
      <c r="TWP381" s="208"/>
      <c r="TWQ381" s="208"/>
      <c r="TWR381" s="208"/>
      <c r="TWS381" s="208"/>
      <c r="TWT381" s="208"/>
      <c r="TWU381" s="208"/>
      <c r="TWV381" s="208"/>
      <c r="TWW381" s="208"/>
      <c r="TWX381" s="208"/>
      <c r="TWY381" s="208"/>
      <c r="TWZ381" s="208"/>
      <c r="TXA381" s="208"/>
      <c r="TXB381" s="208"/>
      <c r="TXC381" s="208"/>
      <c r="TXD381" s="208"/>
      <c r="TXE381" s="208"/>
      <c r="TXF381" s="208"/>
      <c r="TXG381" s="208"/>
      <c r="TXH381" s="208"/>
      <c r="TXI381" s="208"/>
      <c r="TXJ381" s="208"/>
      <c r="TXK381" s="208"/>
      <c r="TXL381" s="208"/>
      <c r="TXM381" s="208"/>
      <c r="TXN381" s="208"/>
      <c r="TXO381" s="208"/>
      <c r="TXP381" s="208"/>
      <c r="TXQ381" s="208"/>
      <c r="TXR381" s="208"/>
      <c r="TXS381" s="208"/>
      <c r="TXT381" s="208"/>
      <c r="TXU381" s="208"/>
      <c r="TXV381" s="208"/>
      <c r="TXW381" s="208"/>
      <c r="TXX381" s="208"/>
      <c r="TXY381" s="208"/>
      <c r="TXZ381" s="208"/>
      <c r="TYA381" s="208"/>
      <c r="TYB381" s="208"/>
      <c r="TYC381" s="208"/>
      <c r="TYD381" s="208"/>
      <c r="TYE381" s="208"/>
      <c r="TYF381" s="208"/>
      <c r="TYG381" s="208"/>
      <c r="TYH381" s="208"/>
      <c r="TYI381" s="208"/>
      <c r="TYJ381" s="208"/>
      <c r="TYK381" s="208"/>
      <c r="TYL381" s="208"/>
      <c r="TYM381" s="208"/>
      <c r="TYN381" s="208"/>
      <c r="TYO381" s="208"/>
      <c r="TYP381" s="208"/>
      <c r="TYQ381" s="208"/>
      <c r="TYR381" s="208"/>
      <c r="TYS381" s="208"/>
      <c r="TYT381" s="208"/>
      <c r="TYU381" s="208"/>
      <c r="TYV381" s="208"/>
      <c r="TYW381" s="208"/>
      <c r="TYX381" s="208"/>
      <c r="TYY381" s="208"/>
      <c r="TYZ381" s="208"/>
      <c r="TZA381" s="208"/>
      <c r="TZB381" s="208"/>
      <c r="TZC381" s="208"/>
      <c r="TZD381" s="208"/>
      <c r="TZE381" s="208"/>
      <c r="TZF381" s="208"/>
      <c r="TZG381" s="208"/>
      <c r="TZH381" s="208"/>
      <c r="TZI381" s="208"/>
      <c r="TZJ381" s="208"/>
      <c r="TZK381" s="208"/>
      <c r="TZL381" s="208"/>
      <c r="TZM381" s="208"/>
      <c r="TZN381" s="208"/>
      <c r="TZO381" s="208"/>
      <c r="TZP381" s="208"/>
      <c r="TZQ381" s="208"/>
      <c r="TZR381" s="208"/>
      <c r="TZS381" s="208"/>
      <c r="TZT381" s="208"/>
      <c r="TZU381" s="208"/>
      <c r="TZV381" s="208"/>
      <c r="TZW381" s="208"/>
      <c r="TZX381" s="208"/>
      <c r="TZY381" s="208"/>
      <c r="TZZ381" s="208"/>
      <c r="UAA381" s="208"/>
      <c r="UAB381" s="208"/>
      <c r="UAC381" s="208"/>
      <c r="UAD381" s="208"/>
      <c r="UAE381" s="208"/>
      <c r="UAF381" s="208"/>
      <c r="UAG381" s="208"/>
      <c r="UAH381" s="208"/>
      <c r="UAI381" s="208"/>
      <c r="UAJ381" s="208"/>
      <c r="UAK381" s="208"/>
      <c r="UAL381" s="208"/>
      <c r="UAM381" s="208"/>
      <c r="UAN381" s="208"/>
      <c r="UAO381" s="208"/>
      <c r="UAP381" s="208"/>
      <c r="UAQ381" s="208"/>
      <c r="UAR381" s="208"/>
      <c r="UAS381" s="208"/>
      <c r="UAT381" s="208"/>
      <c r="UAU381" s="208"/>
      <c r="UAV381" s="208"/>
      <c r="UAW381" s="208"/>
      <c r="UAX381" s="208"/>
      <c r="UAY381" s="208"/>
      <c r="UAZ381" s="208"/>
      <c r="UBA381" s="208"/>
      <c r="UBB381" s="208"/>
      <c r="UBC381" s="208"/>
      <c r="UBD381" s="208"/>
      <c r="UBE381" s="208"/>
      <c r="UBF381" s="208"/>
      <c r="UBG381" s="208"/>
      <c r="UBH381" s="208"/>
      <c r="UBI381" s="208"/>
      <c r="UBJ381" s="208"/>
      <c r="UBK381" s="208"/>
      <c r="UBL381" s="208"/>
      <c r="UBM381" s="208"/>
      <c r="UBN381" s="208"/>
      <c r="UBO381" s="208"/>
      <c r="UBP381" s="208"/>
      <c r="UBQ381" s="208"/>
      <c r="UBR381" s="208"/>
      <c r="UBS381" s="208"/>
      <c r="UBT381" s="208"/>
      <c r="UBU381" s="208"/>
      <c r="UBV381" s="208"/>
      <c r="UBW381" s="208"/>
      <c r="UBX381" s="208"/>
      <c r="UBY381" s="208"/>
      <c r="UBZ381" s="208"/>
      <c r="UCA381" s="208"/>
      <c r="UCB381" s="208"/>
      <c r="UCC381" s="208"/>
      <c r="UCD381" s="208"/>
      <c r="UCE381" s="208"/>
      <c r="UCF381" s="208"/>
      <c r="UCG381" s="208"/>
      <c r="UCH381" s="208"/>
      <c r="UCI381" s="208"/>
      <c r="UCJ381" s="208"/>
      <c r="UCK381" s="208"/>
      <c r="UCL381" s="208"/>
      <c r="UCM381" s="208"/>
      <c r="UCN381" s="208"/>
      <c r="UCO381" s="208"/>
      <c r="UCP381" s="208"/>
      <c r="UCQ381" s="208"/>
      <c r="UCR381" s="208"/>
      <c r="UCS381" s="208"/>
      <c r="UCT381" s="208"/>
      <c r="UCU381" s="208"/>
      <c r="UCV381" s="208"/>
      <c r="UCW381" s="208"/>
      <c r="UCX381" s="208"/>
      <c r="UCY381" s="208"/>
      <c r="UCZ381" s="208"/>
      <c r="UDA381" s="208"/>
      <c r="UDB381" s="208"/>
      <c r="UDC381" s="208"/>
      <c r="UDD381" s="208"/>
      <c r="UDE381" s="208"/>
      <c r="UDF381" s="208"/>
      <c r="UDG381" s="208"/>
      <c r="UDH381" s="208"/>
      <c r="UDI381" s="208"/>
      <c r="UDJ381" s="208"/>
      <c r="UDK381" s="208"/>
      <c r="UDL381" s="208"/>
      <c r="UDM381" s="208"/>
      <c r="UDN381" s="208"/>
      <c r="UDO381" s="208"/>
      <c r="UDP381" s="208"/>
      <c r="UDQ381" s="208"/>
      <c r="UDR381" s="208"/>
      <c r="UDS381" s="208"/>
      <c r="UDT381" s="208"/>
      <c r="UDU381" s="208"/>
      <c r="UDV381" s="208"/>
      <c r="UDW381" s="208"/>
      <c r="UDX381" s="208"/>
      <c r="UDY381" s="208"/>
      <c r="UDZ381" s="208"/>
      <c r="UEA381" s="208"/>
      <c r="UEB381" s="208"/>
      <c r="UEC381" s="208"/>
      <c r="UED381" s="208"/>
      <c r="UEE381" s="208"/>
      <c r="UEF381" s="208"/>
      <c r="UEG381" s="208"/>
      <c r="UEH381" s="208"/>
      <c r="UEI381" s="208"/>
      <c r="UEJ381" s="208"/>
      <c r="UEK381" s="208"/>
      <c r="UEL381" s="208"/>
      <c r="UEM381" s="208"/>
      <c r="UEN381" s="208"/>
      <c r="UEO381" s="208"/>
      <c r="UEP381" s="208"/>
      <c r="UEQ381" s="208"/>
      <c r="UER381" s="208"/>
      <c r="UES381" s="208"/>
      <c r="UET381" s="208"/>
      <c r="UEU381" s="208"/>
      <c r="UEV381" s="208"/>
      <c r="UEW381" s="208"/>
      <c r="UEX381" s="208"/>
      <c r="UEY381" s="208"/>
      <c r="UEZ381" s="208"/>
      <c r="UFA381" s="208"/>
      <c r="UFB381" s="208"/>
      <c r="UFC381" s="208"/>
      <c r="UFD381" s="208"/>
      <c r="UFE381" s="208"/>
      <c r="UFF381" s="208"/>
      <c r="UFG381" s="208"/>
      <c r="UFH381" s="208"/>
      <c r="UFI381" s="208"/>
      <c r="UFJ381" s="208"/>
      <c r="UFK381" s="208"/>
      <c r="UFL381" s="208"/>
      <c r="UFM381" s="208"/>
      <c r="UFN381" s="208"/>
      <c r="UFO381" s="208"/>
      <c r="UFP381" s="208"/>
      <c r="UFQ381" s="208"/>
      <c r="UFR381" s="208"/>
      <c r="UFS381" s="208"/>
      <c r="UFT381" s="208"/>
      <c r="UFU381" s="208"/>
      <c r="UFV381" s="208"/>
      <c r="UFW381" s="208"/>
      <c r="UFX381" s="208"/>
      <c r="UFY381" s="208"/>
      <c r="UFZ381" s="208"/>
      <c r="UGA381" s="208"/>
      <c r="UGB381" s="208"/>
      <c r="UGC381" s="208"/>
      <c r="UGD381" s="208"/>
      <c r="UGE381" s="208"/>
      <c r="UGF381" s="208"/>
      <c r="UGG381" s="208"/>
      <c r="UGH381" s="208"/>
      <c r="UGI381" s="208"/>
      <c r="UGJ381" s="208"/>
      <c r="UGK381" s="208"/>
      <c r="UGL381" s="208"/>
      <c r="UGM381" s="208"/>
      <c r="UGN381" s="208"/>
      <c r="UGO381" s="208"/>
      <c r="UGP381" s="208"/>
      <c r="UGQ381" s="208"/>
      <c r="UGR381" s="208"/>
      <c r="UGS381" s="208"/>
      <c r="UGT381" s="208"/>
      <c r="UGU381" s="208"/>
      <c r="UGV381" s="208"/>
      <c r="UGW381" s="208"/>
      <c r="UGX381" s="208"/>
      <c r="UGY381" s="208"/>
      <c r="UGZ381" s="208"/>
      <c r="UHA381" s="208"/>
      <c r="UHB381" s="208"/>
      <c r="UHC381" s="208"/>
      <c r="UHD381" s="208"/>
      <c r="UHE381" s="208"/>
      <c r="UHF381" s="208"/>
      <c r="UHG381" s="208"/>
      <c r="UHH381" s="208"/>
      <c r="UHI381" s="208"/>
      <c r="UHJ381" s="208"/>
      <c r="UHK381" s="208"/>
      <c r="UHL381" s="208"/>
      <c r="UHM381" s="208"/>
      <c r="UHN381" s="208"/>
      <c r="UHO381" s="208"/>
      <c r="UHP381" s="208"/>
      <c r="UHQ381" s="208"/>
      <c r="UHR381" s="208"/>
      <c r="UHS381" s="208"/>
      <c r="UHT381" s="208"/>
      <c r="UHU381" s="208"/>
      <c r="UHV381" s="208"/>
      <c r="UHW381" s="208"/>
      <c r="UHX381" s="208"/>
      <c r="UHY381" s="208"/>
      <c r="UHZ381" s="208"/>
      <c r="UIA381" s="208"/>
      <c r="UIB381" s="208"/>
      <c r="UIC381" s="208"/>
      <c r="UID381" s="208"/>
      <c r="UIE381" s="208"/>
      <c r="UIF381" s="208"/>
      <c r="UIG381" s="208"/>
      <c r="UIH381" s="208"/>
      <c r="UII381" s="208"/>
      <c r="UIJ381" s="208"/>
      <c r="UIK381" s="208"/>
      <c r="UIL381" s="208"/>
      <c r="UIM381" s="208"/>
      <c r="UIN381" s="208"/>
      <c r="UIO381" s="208"/>
      <c r="UIP381" s="208"/>
      <c r="UIQ381" s="208"/>
      <c r="UIR381" s="208"/>
      <c r="UIS381" s="208"/>
      <c r="UIT381" s="208"/>
      <c r="UIU381" s="208"/>
      <c r="UIV381" s="208"/>
      <c r="UIW381" s="208"/>
      <c r="UIX381" s="208"/>
      <c r="UIY381" s="208"/>
      <c r="UIZ381" s="208"/>
      <c r="UJA381" s="208"/>
      <c r="UJB381" s="208"/>
      <c r="UJC381" s="208"/>
      <c r="UJD381" s="208"/>
      <c r="UJE381" s="208"/>
      <c r="UJF381" s="208"/>
      <c r="UJG381" s="208"/>
      <c r="UJH381" s="208"/>
      <c r="UJI381" s="208"/>
      <c r="UJJ381" s="208"/>
      <c r="UJK381" s="208"/>
      <c r="UJL381" s="208"/>
      <c r="UJM381" s="208"/>
      <c r="UJN381" s="208"/>
      <c r="UJO381" s="208"/>
      <c r="UJP381" s="208"/>
      <c r="UJQ381" s="208"/>
      <c r="UJR381" s="208"/>
      <c r="UJS381" s="208"/>
      <c r="UJT381" s="208"/>
      <c r="UJU381" s="208"/>
      <c r="UJV381" s="208"/>
      <c r="UJW381" s="208"/>
      <c r="UJX381" s="208"/>
      <c r="UJY381" s="208"/>
      <c r="UJZ381" s="208"/>
      <c r="UKA381" s="208"/>
      <c r="UKB381" s="208"/>
      <c r="UKC381" s="208"/>
      <c r="UKD381" s="208"/>
      <c r="UKE381" s="208"/>
      <c r="UKF381" s="208"/>
      <c r="UKG381" s="208"/>
      <c r="UKH381" s="208"/>
      <c r="UKI381" s="208"/>
      <c r="UKJ381" s="208"/>
      <c r="UKK381" s="208"/>
      <c r="UKL381" s="208"/>
      <c r="UKM381" s="208"/>
      <c r="UKN381" s="208"/>
      <c r="UKO381" s="208"/>
      <c r="UKP381" s="208"/>
      <c r="UKQ381" s="208"/>
      <c r="UKR381" s="208"/>
      <c r="UKS381" s="208"/>
      <c r="UKT381" s="208"/>
      <c r="UKU381" s="208"/>
      <c r="UKV381" s="208"/>
      <c r="UKW381" s="208"/>
      <c r="UKX381" s="208"/>
      <c r="UKY381" s="208"/>
      <c r="UKZ381" s="208"/>
      <c r="ULA381" s="208"/>
      <c r="ULB381" s="208"/>
      <c r="ULC381" s="208"/>
      <c r="ULD381" s="208"/>
      <c r="ULE381" s="208"/>
      <c r="ULF381" s="208"/>
      <c r="ULG381" s="208"/>
      <c r="ULH381" s="208"/>
      <c r="ULI381" s="208"/>
      <c r="ULJ381" s="208"/>
      <c r="ULK381" s="208"/>
      <c r="ULL381" s="208"/>
      <c r="ULM381" s="208"/>
      <c r="ULN381" s="208"/>
      <c r="ULO381" s="208"/>
      <c r="ULP381" s="208"/>
      <c r="ULQ381" s="208"/>
      <c r="ULR381" s="208"/>
      <c r="ULS381" s="208"/>
      <c r="ULT381" s="208"/>
      <c r="ULU381" s="208"/>
      <c r="ULV381" s="208"/>
      <c r="ULW381" s="208"/>
      <c r="ULX381" s="208"/>
      <c r="ULY381" s="208"/>
      <c r="ULZ381" s="208"/>
      <c r="UMA381" s="208"/>
      <c r="UMB381" s="208"/>
      <c r="UMC381" s="208"/>
      <c r="UMD381" s="208"/>
      <c r="UME381" s="208"/>
      <c r="UMF381" s="208"/>
      <c r="UMG381" s="208"/>
      <c r="UMH381" s="208"/>
      <c r="UMI381" s="208"/>
      <c r="UMJ381" s="208"/>
      <c r="UMK381" s="208"/>
      <c r="UML381" s="208"/>
      <c r="UMM381" s="208"/>
      <c r="UMN381" s="208"/>
      <c r="UMO381" s="208"/>
      <c r="UMP381" s="208"/>
      <c r="UMQ381" s="208"/>
      <c r="UMR381" s="208"/>
      <c r="UMS381" s="208"/>
      <c r="UMT381" s="208"/>
      <c r="UMU381" s="208"/>
      <c r="UMV381" s="208"/>
      <c r="UMW381" s="208"/>
      <c r="UMX381" s="208"/>
      <c r="UMY381" s="208"/>
      <c r="UMZ381" s="208"/>
      <c r="UNA381" s="208"/>
      <c r="UNB381" s="208"/>
      <c r="UNC381" s="208"/>
      <c r="UND381" s="208"/>
      <c r="UNE381" s="208"/>
      <c r="UNF381" s="208"/>
      <c r="UNG381" s="208"/>
      <c r="UNH381" s="208"/>
      <c r="UNI381" s="208"/>
      <c r="UNJ381" s="208"/>
      <c r="UNK381" s="208"/>
      <c r="UNL381" s="208"/>
      <c r="UNM381" s="208"/>
      <c r="UNN381" s="208"/>
      <c r="UNO381" s="208"/>
      <c r="UNP381" s="208"/>
      <c r="UNQ381" s="208"/>
      <c r="UNR381" s="208"/>
      <c r="UNS381" s="208"/>
      <c r="UNT381" s="208"/>
      <c r="UNU381" s="208"/>
      <c r="UNV381" s="208"/>
      <c r="UNW381" s="208"/>
      <c r="UNX381" s="208"/>
      <c r="UNY381" s="208"/>
      <c r="UNZ381" s="208"/>
      <c r="UOA381" s="208"/>
      <c r="UOB381" s="208"/>
      <c r="UOC381" s="208"/>
      <c r="UOD381" s="208"/>
      <c r="UOE381" s="208"/>
      <c r="UOF381" s="208"/>
      <c r="UOG381" s="208"/>
      <c r="UOH381" s="208"/>
      <c r="UOI381" s="208"/>
      <c r="UOJ381" s="208"/>
      <c r="UOK381" s="208"/>
      <c r="UOL381" s="208"/>
      <c r="UOM381" s="208"/>
      <c r="UON381" s="208"/>
      <c r="UOO381" s="208"/>
      <c r="UOP381" s="208"/>
      <c r="UOQ381" s="208"/>
      <c r="UOR381" s="208"/>
      <c r="UOS381" s="208"/>
      <c r="UOT381" s="208"/>
      <c r="UOU381" s="208"/>
      <c r="UOV381" s="208"/>
      <c r="UOW381" s="208"/>
      <c r="UOX381" s="208"/>
      <c r="UOY381" s="208"/>
      <c r="UOZ381" s="208"/>
      <c r="UPA381" s="208"/>
      <c r="UPB381" s="208"/>
      <c r="UPC381" s="208"/>
      <c r="UPD381" s="208"/>
      <c r="UPE381" s="208"/>
      <c r="UPF381" s="208"/>
      <c r="UPG381" s="208"/>
      <c r="UPH381" s="208"/>
      <c r="UPI381" s="208"/>
      <c r="UPJ381" s="208"/>
      <c r="UPK381" s="208"/>
      <c r="UPL381" s="208"/>
      <c r="UPM381" s="208"/>
      <c r="UPN381" s="208"/>
      <c r="UPO381" s="208"/>
      <c r="UPP381" s="208"/>
      <c r="UPQ381" s="208"/>
      <c r="UPR381" s="208"/>
      <c r="UPS381" s="208"/>
      <c r="UPT381" s="208"/>
      <c r="UPU381" s="208"/>
      <c r="UPV381" s="208"/>
      <c r="UPW381" s="208"/>
      <c r="UPX381" s="208"/>
      <c r="UPY381" s="208"/>
      <c r="UPZ381" s="208"/>
      <c r="UQA381" s="208"/>
      <c r="UQB381" s="208"/>
      <c r="UQC381" s="208"/>
      <c r="UQD381" s="208"/>
      <c r="UQE381" s="208"/>
      <c r="UQF381" s="208"/>
      <c r="UQG381" s="208"/>
      <c r="UQH381" s="208"/>
      <c r="UQI381" s="208"/>
      <c r="UQJ381" s="208"/>
      <c r="UQK381" s="208"/>
      <c r="UQL381" s="208"/>
      <c r="UQM381" s="208"/>
      <c r="UQN381" s="208"/>
      <c r="UQO381" s="208"/>
      <c r="UQP381" s="208"/>
      <c r="UQQ381" s="208"/>
      <c r="UQR381" s="208"/>
      <c r="UQS381" s="208"/>
      <c r="UQT381" s="208"/>
      <c r="UQU381" s="208"/>
      <c r="UQV381" s="208"/>
      <c r="UQW381" s="208"/>
      <c r="UQX381" s="208"/>
      <c r="UQY381" s="208"/>
      <c r="UQZ381" s="208"/>
      <c r="URA381" s="208"/>
      <c r="URB381" s="208"/>
      <c r="URC381" s="208"/>
      <c r="URD381" s="208"/>
      <c r="URE381" s="208"/>
      <c r="URF381" s="208"/>
      <c r="URG381" s="208"/>
      <c r="URH381" s="208"/>
      <c r="URI381" s="208"/>
      <c r="URJ381" s="208"/>
      <c r="URK381" s="208"/>
      <c r="URL381" s="208"/>
      <c r="URM381" s="208"/>
      <c r="URN381" s="208"/>
      <c r="URO381" s="208"/>
      <c r="URP381" s="208"/>
      <c r="URQ381" s="208"/>
      <c r="URR381" s="208"/>
      <c r="URS381" s="208"/>
      <c r="URT381" s="208"/>
      <c r="URU381" s="208"/>
      <c r="URV381" s="208"/>
      <c r="URW381" s="208"/>
      <c r="URX381" s="208"/>
      <c r="URY381" s="208"/>
      <c r="URZ381" s="208"/>
      <c r="USA381" s="208"/>
      <c r="USB381" s="208"/>
      <c r="USC381" s="208"/>
      <c r="USD381" s="208"/>
      <c r="USE381" s="208"/>
      <c r="USF381" s="208"/>
      <c r="USG381" s="208"/>
      <c r="USH381" s="208"/>
      <c r="USI381" s="208"/>
      <c r="USJ381" s="208"/>
      <c r="USK381" s="208"/>
      <c r="USL381" s="208"/>
      <c r="USM381" s="208"/>
      <c r="USN381" s="208"/>
      <c r="USO381" s="208"/>
      <c r="USP381" s="208"/>
      <c r="USQ381" s="208"/>
      <c r="USR381" s="208"/>
      <c r="USS381" s="208"/>
      <c r="UST381" s="208"/>
      <c r="USU381" s="208"/>
      <c r="USV381" s="208"/>
      <c r="USW381" s="208"/>
      <c r="USX381" s="208"/>
      <c r="USY381" s="208"/>
      <c r="USZ381" s="208"/>
      <c r="UTA381" s="208"/>
      <c r="UTB381" s="208"/>
      <c r="UTC381" s="208"/>
      <c r="UTD381" s="208"/>
      <c r="UTE381" s="208"/>
      <c r="UTF381" s="208"/>
      <c r="UTG381" s="208"/>
      <c r="UTH381" s="208"/>
      <c r="UTI381" s="208"/>
      <c r="UTJ381" s="208"/>
      <c r="UTK381" s="208"/>
      <c r="UTL381" s="208"/>
      <c r="UTM381" s="208"/>
      <c r="UTN381" s="208"/>
      <c r="UTO381" s="208"/>
      <c r="UTP381" s="208"/>
      <c r="UTQ381" s="208"/>
      <c r="UTR381" s="208"/>
      <c r="UTS381" s="208"/>
      <c r="UTT381" s="208"/>
      <c r="UTU381" s="208"/>
      <c r="UTV381" s="208"/>
      <c r="UTW381" s="208"/>
      <c r="UTX381" s="208"/>
      <c r="UTY381" s="208"/>
      <c r="UTZ381" s="208"/>
      <c r="UUA381" s="208"/>
      <c r="UUB381" s="208"/>
      <c r="UUC381" s="208"/>
      <c r="UUD381" s="208"/>
      <c r="UUE381" s="208"/>
      <c r="UUF381" s="208"/>
      <c r="UUG381" s="208"/>
      <c r="UUH381" s="208"/>
      <c r="UUI381" s="208"/>
      <c r="UUJ381" s="208"/>
      <c r="UUK381" s="208"/>
      <c r="UUL381" s="208"/>
      <c r="UUM381" s="208"/>
      <c r="UUN381" s="208"/>
      <c r="UUO381" s="208"/>
      <c r="UUP381" s="208"/>
      <c r="UUQ381" s="208"/>
      <c r="UUR381" s="208"/>
      <c r="UUS381" s="208"/>
      <c r="UUT381" s="208"/>
      <c r="UUU381" s="208"/>
      <c r="UUV381" s="208"/>
      <c r="UUW381" s="208"/>
      <c r="UUX381" s="208"/>
      <c r="UUY381" s="208"/>
      <c r="UUZ381" s="208"/>
      <c r="UVA381" s="208"/>
      <c r="UVB381" s="208"/>
      <c r="UVC381" s="208"/>
      <c r="UVD381" s="208"/>
      <c r="UVE381" s="208"/>
      <c r="UVF381" s="208"/>
      <c r="UVG381" s="208"/>
      <c r="UVH381" s="208"/>
      <c r="UVI381" s="208"/>
      <c r="UVJ381" s="208"/>
      <c r="UVK381" s="208"/>
      <c r="UVL381" s="208"/>
      <c r="UVM381" s="208"/>
      <c r="UVN381" s="208"/>
      <c r="UVO381" s="208"/>
      <c r="UVP381" s="208"/>
      <c r="UVQ381" s="208"/>
      <c r="UVR381" s="208"/>
      <c r="UVS381" s="208"/>
      <c r="UVT381" s="208"/>
      <c r="UVU381" s="208"/>
      <c r="UVV381" s="208"/>
      <c r="UVW381" s="208"/>
      <c r="UVX381" s="208"/>
      <c r="UVY381" s="208"/>
      <c r="UVZ381" s="208"/>
      <c r="UWA381" s="208"/>
      <c r="UWB381" s="208"/>
      <c r="UWC381" s="208"/>
      <c r="UWD381" s="208"/>
      <c r="UWE381" s="208"/>
      <c r="UWF381" s="208"/>
      <c r="UWG381" s="208"/>
      <c r="UWH381" s="208"/>
      <c r="UWI381" s="208"/>
      <c r="UWJ381" s="208"/>
      <c r="UWK381" s="208"/>
      <c r="UWL381" s="208"/>
      <c r="UWM381" s="208"/>
      <c r="UWN381" s="208"/>
      <c r="UWO381" s="208"/>
      <c r="UWP381" s="208"/>
      <c r="UWQ381" s="208"/>
      <c r="UWR381" s="208"/>
      <c r="UWS381" s="208"/>
      <c r="UWT381" s="208"/>
      <c r="UWU381" s="208"/>
      <c r="UWV381" s="208"/>
      <c r="UWW381" s="208"/>
      <c r="UWX381" s="208"/>
      <c r="UWY381" s="208"/>
      <c r="UWZ381" s="208"/>
      <c r="UXA381" s="208"/>
      <c r="UXB381" s="208"/>
      <c r="UXC381" s="208"/>
      <c r="UXD381" s="208"/>
      <c r="UXE381" s="208"/>
      <c r="UXF381" s="208"/>
      <c r="UXG381" s="208"/>
      <c r="UXH381" s="208"/>
      <c r="UXI381" s="208"/>
      <c r="UXJ381" s="208"/>
      <c r="UXK381" s="208"/>
      <c r="UXL381" s="208"/>
      <c r="UXM381" s="208"/>
      <c r="UXN381" s="208"/>
      <c r="UXO381" s="208"/>
      <c r="UXP381" s="208"/>
      <c r="UXQ381" s="208"/>
      <c r="UXR381" s="208"/>
      <c r="UXS381" s="208"/>
      <c r="UXT381" s="208"/>
      <c r="UXU381" s="208"/>
      <c r="UXV381" s="208"/>
      <c r="UXW381" s="208"/>
      <c r="UXX381" s="208"/>
      <c r="UXY381" s="208"/>
      <c r="UXZ381" s="208"/>
      <c r="UYA381" s="208"/>
      <c r="UYB381" s="208"/>
      <c r="UYC381" s="208"/>
      <c r="UYD381" s="208"/>
      <c r="UYE381" s="208"/>
      <c r="UYF381" s="208"/>
      <c r="UYG381" s="208"/>
      <c r="UYH381" s="208"/>
      <c r="UYI381" s="208"/>
      <c r="UYJ381" s="208"/>
      <c r="UYK381" s="208"/>
      <c r="UYL381" s="208"/>
      <c r="UYM381" s="208"/>
      <c r="UYN381" s="208"/>
      <c r="UYO381" s="208"/>
      <c r="UYP381" s="208"/>
      <c r="UYQ381" s="208"/>
      <c r="UYR381" s="208"/>
      <c r="UYS381" s="208"/>
      <c r="UYT381" s="208"/>
      <c r="UYU381" s="208"/>
      <c r="UYV381" s="208"/>
      <c r="UYW381" s="208"/>
      <c r="UYX381" s="208"/>
      <c r="UYY381" s="208"/>
      <c r="UYZ381" s="208"/>
      <c r="UZA381" s="208"/>
      <c r="UZB381" s="208"/>
      <c r="UZC381" s="208"/>
      <c r="UZD381" s="208"/>
      <c r="UZE381" s="208"/>
      <c r="UZF381" s="208"/>
      <c r="UZG381" s="208"/>
      <c r="UZH381" s="208"/>
      <c r="UZI381" s="208"/>
      <c r="UZJ381" s="208"/>
      <c r="UZK381" s="208"/>
      <c r="UZL381" s="208"/>
      <c r="UZM381" s="208"/>
      <c r="UZN381" s="208"/>
      <c r="UZO381" s="208"/>
      <c r="UZP381" s="208"/>
      <c r="UZQ381" s="208"/>
      <c r="UZR381" s="208"/>
      <c r="UZS381" s="208"/>
      <c r="UZT381" s="208"/>
      <c r="UZU381" s="208"/>
      <c r="UZV381" s="208"/>
      <c r="UZW381" s="208"/>
      <c r="UZX381" s="208"/>
      <c r="UZY381" s="208"/>
      <c r="UZZ381" s="208"/>
      <c r="VAA381" s="208"/>
      <c r="VAB381" s="208"/>
      <c r="VAC381" s="208"/>
      <c r="VAD381" s="208"/>
      <c r="VAE381" s="208"/>
      <c r="VAF381" s="208"/>
      <c r="VAG381" s="208"/>
      <c r="VAH381" s="208"/>
      <c r="VAI381" s="208"/>
      <c r="VAJ381" s="208"/>
      <c r="VAK381" s="208"/>
      <c r="VAL381" s="208"/>
      <c r="VAM381" s="208"/>
      <c r="VAN381" s="208"/>
      <c r="VAO381" s="208"/>
      <c r="VAP381" s="208"/>
      <c r="VAQ381" s="208"/>
      <c r="VAR381" s="208"/>
      <c r="VAS381" s="208"/>
      <c r="VAT381" s="208"/>
      <c r="VAU381" s="208"/>
      <c r="VAV381" s="208"/>
      <c r="VAW381" s="208"/>
      <c r="VAX381" s="208"/>
      <c r="VAY381" s="208"/>
      <c r="VAZ381" s="208"/>
      <c r="VBA381" s="208"/>
      <c r="VBB381" s="208"/>
      <c r="VBC381" s="208"/>
      <c r="VBD381" s="208"/>
      <c r="VBE381" s="208"/>
      <c r="VBF381" s="208"/>
      <c r="VBG381" s="208"/>
      <c r="VBH381" s="208"/>
      <c r="VBI381" s="208"/>
      <c r="VBJ381" s="208"/>
      <c r="VBK381" s="208"/>
      <c r="VBL381" s="208"/>
      <c r="VBM381" s="208"/>
      <c r="VBN381" s="208"/>
      <c r="VBO381" s="208"/>
      <c r="VBP381" s="208"/>
      <c r="VBQ381" s="208"/>
      <c r="VBR381" s="208"/>
      <c r="VBS381" s="208"/>
      <c r="VBT381" s="208"/>
      <c r="VBU381" s="208"/>
      <c r="VBV381" s="208"/>
      <c r="VBW381" s="208"/>
      <c r="VBX381" s="208"/>
      <c r="VBY381" s="208"/>
      <c r="VBZ381" s="208"/>
      <c r="VCA381" s="208"/>
      <c r="VCB381" s="208"/>
      <c r="VCC381" s="208"/>
      <c r="VCD381" s="208"/>
      <c r="VCE381" s="208"/>
      <c r="VCF381" s="208"/>
      <c r="VCG381" s="208"/>
      <c r="VCH381" s="208"/>
      <c r="VCI381" s="208"/>
      <c r="VCJ381" s="208"/>
      <c r="VCK381" s="208"/>
      <c r="VCL381" s="208"/>
      <c r="VCM381" s="208"/>
      <c r="VCN381" s="208"/>
      <c r="VCO381" s="208"/>
      <c r="VCP381" s="208"/>
      <c r="VCQ381" s="208"/>
      <c r="VCR381" s="208"/>
      <c r="VCS381" s="208"/>
      <c r="VCT381" s="208"/>
      <c r="VCU381" s="208"/>
      <c r="VCV381" s="208"/>
      <c r="VCW381" s="208"/>
      <c r="VCX381" s="208"/>
      <c r="VCY381" s="208"/>
      <c r="VCZ381" s="208"/>
      <c r="VDA381" s="208"/>
      <c r="VDB381" s="208"/>
      <c r="VDC381" s="208"/>
      <c r="VDD381" s="208"/>
      <c r="VDE381" s="208"/>
      <c r="VDF381" s="208"/>
      <c r="VDG381" s="208"/>
      <c r="VDH381" s="208"/>
      <c r="VDI381" s="208"/>
      <c r="VDJ381" s="208"/>
      <c r="VDK381" s="208"/>
      <c r="VDL381" s="208"/>
      <c r="VDM381" s="208"/>
      <c r="VDN381" s="208"/>
      <c r="VDO381" s="208"/>
      <c r="VDP381" s="208"/>
      <c r="VDQ381" s="208"/>
      <c r="VDR381" s="208"/>
      <c r="VDS381" s="208"/>
      <c r="VDT381" s="208"/>
      <c r="VDU381" s="208"/>
      <c r="VDV381" s="208"/>
      <c r="VDW381" s="208"/>
      <c r="VDX381" s="208"/>
      <c r="VDY381" s="208"/>
      <c r="VDZ381" s="208"/>
      <c r="VEA381" s="208"/>
      <c r="VEB381" s="208"/>
      <c r="VEC381" s="208"/>
      <c r="VED381" s="208"/>
      <c r="VEE381" s="208"/>
      <c r="VEF381" s="208"/>
      <c r="VEG381" s="208"/>
      <c r="VEH381" s="208"/>
      <c r="VEI381" s="208"/>
      <c r="VEJ381" s="208"/>
      <c r="VEK381" s="208"/>
      <c r="VEL381" s="208"/>
      <c r="VEM381" s="208"/>
      <c r="VEN381" s="208"/>
      <c r="VEO381" s="208"/>
      <c r="VEP381" s="208"/>
      <c r="VEQ381" s="208"/>
      <c r="VER381" s="208"/>
      <c r="VES381" s="208"/>
      <c r="VET381" s="208"/>
      <c r="VEU381" s="208"/>
      <c r="VEV381" s="208"/>
      <c r="VEW381" s="208"/>
      <c r="VEX381" s="208"/>
      <c r="VEY381" s="208"/>
      <c r="VEZ381" s="208"/>
      <c r="VFA381" s="208"/>
      <c r="VFB381" s="208"/>
      <c r="VFC381" s="208"/>
      <c r="VFD381" s="208"/>
      <c r="VFE381" s="208"/>
      <c r="VFF381" s="208"/>
      <c r="VFG381" s="208"/>
      <c r="VFH381" s="208"/>
      <c r="VFI381" s="208"/>
      <c r="VFJ381" s="208"/>
      <c r="VFK381" s="208"/>
      <c r="VFL381" s="208"/>
      <c r="VFM381" s="208"/>
      <c r="VFN381" s="208"/>
      <c r="VFO381" s="208"/>
      <c r="VFP381" s="208"/>
      <c r="VFQ381" s="208"/>
      <c r="VFR381" s="208"/>
      <c r="VFS381" s="208"/>
      <c r="VFT381" s="208"/>
      <c r="VFU381" s="208"/>
      <c r="VFV381" s="208"/>
      <c r="VFW381" s="208"/>
      <c r="VFX381" s="208"/>
      <c r="VFY381" s="208"/>
      <c r="VFZ381" s="208"/>
      <c r="VGA381" s="208"/>
      <c r="VGB381" s="208"/>
      <c r="VGC381" s="208"/>
      <c r="VGD381" s="208"/>
      <c r="VGE381" s="208"/>
      <c r="VGF381" s="208"/>
      <c r="VGG381" s="208"/>
      <c r="VGH381" s="208"/>
      <c r="VGI381" s="208"/>
      <c r="VGJ381" s="208"/>
      <c r="VGK381" s="208"/>
      <c r="VGL381" s="208"/>
      <c r="VGM381" s="208"/>
      <c r="VGN381" s="208"/>
      <c r="VGO381" s="208"/>
      <c r="VGP381" s="208"/>
      <c r="VGQ381" s="208"/>
      <c r="VGR381" s="208"/>
      <c r="VGS381" s="208"/>
      <c r="VGT381" s="208"/>
      <c r="VGU381" s="208"/>
      <c r="VGV381" s="208"/>
      <c r="VGW381" s="208"/>
      <c r="VGX381" s="208"/>
      <c r="VGY381" s="208"/>
      <c r="VGZ381" s="208"/>
      <c r="VHA381" s="208"/>
      <c r="VHB381" s="208"/>
      <c r="VHC381" s="208"/>
      <c r="VHD381" s="208"/>
      <c r="VHE381" s="208"/>
      <c r="VHF381" s="208"/>
      <c r="VHG381" s="208"/>
      <c r="VHH381" s="208"/>
      <c r="VHI381" s="208"/>
      <c r="VHJ381" s="208"/>
      <c r="VHK381" s="208"/>
      <c r="VHL381" s="208"/>
      <c r="VHM381" s="208"/>
      <c r="VHN381" s="208"/>
      <c r="VHO381" s="208"/>
      <c r="VHP381" s="208"/>
      <c r="VHQ381" s="208"/>
      <c r="VHR381" s="208"/>
      <c r="VHS381" s="208"/>
      <c r="VHT381" s="208"/>
      <c r="VHU381" s="208"/>
      <c r="VHV381" s="208"/>
      <c r="VHW381" s="208"/>
      <c r="VHX381" s="208"/>
      <c r="VHY381" s="208"/>
      <c r="VHZ381" s="208"/>
      <c r="VIA381" s="208"/>
      <c r="VIB381" s="208"/>
      <c r="VIC381" s="208"/>
      <c r="VID381" s="208"/>
      <c r="VIE381" s="208"/>
      <c r="VIF381" s="208"/>
      <c r="VIG381" s="208"/>
      <c r="VIH381" s="208"/>
      <c r="VII381" s="208"/>
      <c r="VIJ381" s="208"/>
      <c r="VIK381" s="208"/>
      <c r="VIL381" s="208"/>
      <c r="VIM381" s="208"/>
      <c r="VIN381" s="208"/>
      <c r="VIO381" s="208"/>
      <c r="VIP381" s="208"/>
      <c r="VIQ381" s="208"/>
      <c r="VIR381" s="208"/>
      <c r="VIS381" s="208"/>
      <c r="VIT381" s="208"/>
      <c r="VIU381" s="208"/>
      <c r="VIV381" s="208"/>
      <c r="VIW381" s="208"/>
      <c r="VIX381" s="208"/>
      <c r="VIY381" s="208"/>
      <c r="VIZ381" s="208"/>
      <c r="VJA381" s="208"/>
      <c r="VJB381" s="208"/>
      <c r="VJC381" s="208"/>
      <c r="VJD381" s="208"/>
      <c r="VJE381" s="208"/>
      <c r="VJF381" s="208"/>
      <c r="VJG381" s="208"/>
      <c r="VJH381" s="208"/>
      <c r="VJI381" s="208"/>
      <c r="VJJ381" s="208"/>
      <c r="VJK381" s="208"/>
      <c r="VJL381" s="208"/>
      <c r="VJM381" s="208"/>
      <c r="VJN381" s="208"/>
      <c r="VJO381" s="208"/>
      <c r="VJP381" s="208"/>
      <c r="VJQ381" s="208"/>
      <c r="VJR381" s="208"/>
      <c r="VJS381" s="208"/>
      <c r="VJT381" s="208"/>
      <c r="VJU381" s="208"/>
      <c r="VJV381" s="208"/>
      <c r="VJW381" s="208"/>
      <c r="VJX381" s="208"/>
      <c r="VJY381" s="208"/>
      <c r="VJZ381" s="208"/>
      <c r="VKA381" s="208"/>
      <c r="VKB381" s="208"/>
      <c r="VKC381" s="208"/>
      <c r="VKD381" s="208"/>
      <c r="VKE381" s="208"/>
      <c r="VKF381" s="208"/>
      <c r="VKG381" s="208"/>
      <c r="VKH381" s="208"/>
      <c r="VKI381" s="208"/>
      <c r="VKJ381" s="208"/>
      <c r="VKK381" s="208"/>
      <c r="VKL381" s="208"/>
      <c r="VKM381" s="208"/>
      <c r="VKN381" s="208"/>
      <c r="VKO381" s="208"/>
      <c r="VKP381" s="208"/>
      <c r="VKQ381" s="208"/>
      <c r="VKR381" s="208"/>
      <c r="VKS381" s="208"/>
      <c r="VKT381" s="208"/>
      <c r="VKU381" s="208"/>
      <c r="VKV381" s="208"/>
      <c r="VKW381" s="208"/>
      <c r="VKX381" s="208"/>
      <c r="VKY381" s="208"/>
      <c r="VKZ381" s="208"/>
      <c r="VLA381" s="208"/>
      <c r="VLB381" s="208"/>
      <c r="VLC381" s="208"/>
      <c r="VLD381" s="208"/>
      <c r="VLE381" s="208"/>
      <c r="VLF381" s="208"/>
      <c r="VLG381" s="208"/>
      <c r="VLH381" s="208"/>
      <c r="VLI381" s="208"/>
      <c r="VLJ381" s="208"/>
      <c r="VLK381" s="208"/>
      <c r="VLL381" s="208"/>
      <c r="VLM381" s="208"/>
      <c r="VLN381" s="208"/>
      <c r="VLO381" s="208"/>
      <c r="VLP381" s="208"/>
      <c r="VLQ381" s="208"/>
      <c r="VLR381" s="208"/>
      <c r="VLS381" s="208"/>
      <c r="VLT381" s="208"/>
      <c r="VLU381" s="208"/>
      <c r="VLV381" s="208"/>
      <c r="VLW381" s="208"/>
      <c r="VLX381" s="208"/>
      <c r="VLY381" s="208"/>
      <c r="VLZ381" s="208"/>
      <c r="VMA381" s="208"/>
      <c r="VMB381" s="208"/>
      <c r="VMC381" s="208"/>
      <c r="VMD381" s="208"/>
      <c r="VME381" s="208"/>
      <c r="VMF381" s="208"/>
      <c r="VMG381" s="208"/>
      <c r="VMH381" s="208"/>
      <c r="VMI381" s="208"/>
      <c r="VMJ381" s="208"/>
      <c r="VMK381" s="208"/>
      <c r="VML381" s="208"/>
      <c r="VMM381" s="208"/>
      <c r="VMN381" s="208"/>
      <c r="VMO381" s="208"/>
      <c r="VMP381" s="208"/>
      <c r="VMQ381" s="208"/>
      <c r="VMR381" s="208"/>
      <c r="VMS381" s="208"/>
      <c r="VMT381" s="208"/>
      <c r="VMU381" s="208"/>
      <c r="VMV381" s="208"/>
      <c r="VMW381" s="208"/>
      <c r="VMX381" s="208"/>
      <c r="VMY381" s="208"/>
      <c r="VMZ381" s="208"/>
      <c r="VNA381" s="208"/>
      <c r="VNB381" s="208"/>
      <c r="VNC381" s="208"/>
      <c r="VND381" s="208"/>
      <c r="VNE381" s="208"/>
      <c r="VNF381" s="208"/>
      <c r="VNG381" s="208"/>
      <c r="VNH381" s="208"/>
      <c r="VNI381" s="208"/>
      <c r="VNJ381" s="208"/>
      <c r="VNK381" s="208"/>
      <c r="VNL381" s="208"/>
      <c r="VNM381" s="208"/>
      <c r="VNN381" s="208"/>
      <c r="VNO381" s="208"/>
      <c r="VNP381" s="208"/>
      <c r="VNQ381" s="208"/>
      <c r="VNR381" s="208"/>
      <c r="VNS381" s="208"/>
      <c r="VNT381" s="208"/>
      <c r="VNU381" s="208"/>
      <c r="VNV381" s="208"/>
      <c r="VNW381" s="208"/>
      <c r="VNX381" s="208"/>
      <c r="VNY381" s="208"/>
      <c r="VNZ381" s="208"/>
      <c r="VOA381" s="208"/>
      <c r="VOB381" s="208"/>
      <c r="VOC381" s="208"/>
      <c r="VOD381" s="208"/>
      <c r="VOE381" s="208"/>
      <c r="VOF381" s="208"/>
      <c r="VOG381" s="208"/>
      <c r="VOH381" s="208"/>
      <c r="VOI381" s="208"/>
      <c r="VOJ381" s="208"/>
      <c r="VOK381" s="208"/>
      <c r="VOL381" s="208"/>
      <c r="VOM381" s="208"/>
      <c r="VON381" s="208"/>
      <c r="VOO381" s="208"/>
      <c r="VOP381" s="208"/>
      <c r="VOQ381" s="208"/>
      <c r="VOR381" s="208"/>
      <c r="VOS381" s="208"/>
      <c r="VOT381" s="208"/>
      <c r="VOU381" s="208"/>
      <c r="VOV381" s="208"/>
      <c r="VOW381" s="208"/>
      <c r="VOX381" s="208"/>
      <c r="VOY381" s="208"/>
      <c r="VOZ381" s="208"/>
      <c r="VPA381" s="208"/>
      <c r="VPB381" s="208"/>
      <c r="VPC381" s="208"/>
      <c r="VPD381" s="208"/>
      <c r="VPE381" s="208"/>
      <c r="VPF381" s="208"/>
      <c r="VPG381" s="208"/>
      <c r="VPH381" s="208"/>
      <c r="VPI381" s="208"/>
      <c r="VPJ381" s="208"/>
      <c r="VPK381" s="208"/>
      <c r="VPL381" s="208"/>
      <c r="VPM381" s="208"/>
      <c r="VPN381" s="208"/>
      <c r="VPO381" s="208"/>
      <c r="VPP381" s="208"/>
      <c r="VPQ381" s="208"/>
      <c r="VPR381" s="208"/>
      <c r="VPS381" s="208"/>
      <c r="VPT381" s="208"/>
      <c r="VPU381" s="208"/>
      <c r="VPV381" s="208"/>
      <c r="VPW381" s="208"/>
      <c r="VPX381" s="208"/>
      <c r="VPY381" s="208"/>
      <c r="VPZ381" s="208"/>
      <c r="VQA381" s="208"/>
      <c r="VQB381" s="208"/>
      <c r="VQC381" s="208"/>
      <c r="VQD381" s="208"/>
      <c r="VQE381" s="208"/>
      <c r="VQF381" s="208"/>
      <c r="VQG381" s="208"/>
      <c r="VQH381" s="208"/>
      <c r="VQI381" s="208"/>
      <c r="VQJ381" s="208"/>
      <c r="VQK381" s="208"/>
      <c r="VQL381" s="208"/>
      <c r="VQM381" s="208"/>
      <c r="VQN381" s="208"/>
      <c r="VQO381" s="208"/>
      <c r="VQP381" s="208"/>
      <c r="VQQ381" s="208"/>
      <c r="VQR381" s="208"/>
      <c r="VQS381" s="208"/>
      <c r="VQT381" s="208"/>
      <c r="VQU381" s="208"/>
      <c r="VQV381" s="208"/>
      <c r="VQW381" s="208"/>
      <c r="VQX381" s="208"/>
      <c r="VQY381" s="208"/>
      <c r="VQZ381" s="208"/>
      <c r="VRA381" s="208"/>
      <c r="VRB381" s="208"/>
      <c r="VRC381" s="208"/>
      <c r="VRD381" s="208"/>
      <c r="VRE381" s="208"/>
      <c r="VRF381" s="208"/>
      <c r="VRG381" s="208"/>
      <c r="VRH381" s="208"/>
      <c r="VRI381" s="208"/>
      <c r="VRJ381" s="208"/>
      <c r="VRK381" s="208"/>
      <c r="VRL381" s="208"/>
      <c r="VRM381" s="208"/>
      <c r="VRN381" s="208"/>
      <c r="VRO381" s="208"/>
      <c r="VRP381" s="208"/>
      <c r="VRQ381" s="208"/>
      <c r="VRR381" s="208"/>
      <c r="VRS381" s="208"/>
      <c r="VRT381" s="208"/>
      <c r="VRU381" s="208"/>
      <c r="VRV381" s="208"/>
      <c r="VRW381" s="208"/>
      <c r="VRX381" s="208"/>
      <c r="VRY381" s="208"/>
      <c r="VRZ381" s="208"/>
      <c r="VSA381" s="208"/>
      <c r="VSB381" s="208"/>
      <c r="VSC381" s="208"/>
      <c r="VSD381" s="208"/>
      <c r="VSE381" s="208"/>
      <c r="VSF381" s="208"/>
      <c r="VSG381" s="208"/>
      <c r="VSH381" s="208"/>
      <c r="VSI381" s="208"/>
      <c r="VSJ381" s="208"/>
      <c r="VSK381" s="208"/>
      <c r="VSL381" s="208"/>
      <c r="VSM381" s="208"/>
      <c r="VSN381" s="208"/>
      <c r="VSO381" s="208"/>
      <c r="VSP381" s="208"/>
      <c r="VSQ381" s="208"/>
      <c r="VSR381" s="208"/>
      <c r="VSS381" s="208"/>
      <c r="VST381" s="208"/>
      <c r="VSU381" s="208"/>
      <c r="VSV381" s="208"/>
      <c r="VSW381" s="208"/>
      <c r="VSX381" s="208"/>
      <c r="VSY381" s="208"/>
      <c r="VSZ381" s="208"/>
      <c r="VTA381" s="208"/>
      <c r="VTB381" s="208"/>
      <c r="VTC381" s="208"/>
      <c r="VTD381" s="208"/>
      <c r="VTE381" s="208"/>
      <c r="VTF381" s="208"/>
      <c r="VTG381" s="208"/>
      <c r="VTH381" s="208"/>
      <c r="VTI381" s="208"/>
      <c r="VTJ381" s="208"/>
      <c r="VTK381" s="208"/>
      <c r="VTL381" s="208"/>
      <c r="VTM381" s="208"/>
      <c r="VTN381" s="208"/>
      <c r="VTO381" s="208"/>
      <c r="VTP381" s="208"/>
      <c r="VTQ381" s="208"/>
      <c r="VTR381" s="208"/>
      <c r="VTS381" s="208"/>
      <c r="VTT381" s="208"/>
      <c r="VTU381" s="208"/>
      <c r="VTV381" s="208"/>
      <c r="VTW381" s="208"/>
      <c r="VTX381" s="208"/>
      <c r="VTY381" s="208"/>
      <c r="VTZ381" s="208"/>
      <c r="VUA381" s="208"/>
      <c r="VUB381" s="208"/>
      <c r="VUC381" s="208"/>
      <c r="VUD381" s="208"/>
      <c r="VUE381" s="208"/>
      <c r="VUF381" s="208"/>
      <c r="VUG381" s="208"/>
      <c r="VUH381" s="208"/>
      <c r="VUI381" s="208"/>
      <c r="VUJ381" s="208"/>
      <c r="VUK381" s="208"/>
      <c r="VUL381" s="208"/>
      <c r="VUM381" s="208"/>
      <c r="VUN381" s="208"/>
      <c r="VUO381" s="208"/>
      <c r="VUP381" s="208"/>
      <c r="VUQ381" s="208"/>
      <c r="VUR381" s="208"/>
      <c r="VUS381" s="208"/>
      <c r="VUT381" s="208"/>
      <c r="VUU381" s="208"/>
      <c r="VUV381" s="208"/>
      <c r="VUW381" s="208"/>
      <c r="VUX381" s="208"/>
      <c r="VUY381" s="208"/>
      <c r="VUZ381" s="208"/>
      <c r="VVA381" s="208"/>
      <c r="VVB381" s="208"/>
      <c r="VVC381" s="208"/>
      <c r="VVD381" s="208"/>
      <c r="VVE381" s="208"/>
      <c r="VVF381" s="208"/>
      <c r="VVG381" s="208"/>
      <c r="VVH381" s="208"/>
      <c r="VVI381" s="208"/>
      <c r="VVJ381" s="208"/>
      <c r="VVK381" s="208"/>
      <c r="VVL381" s="208"/>
      <c r="VVM381" s="208"/>
      <c r="VVN381" s="208"/>
      <c r="VVO381" s="208"/>
      <c r="VVP381" s="208"/>
      <c r="VVQ381" s="208"/>
      <c r="VVR381" s="208"/>
      <c r="VVS381" s="208"/>
      <c r="VVT381" s="208"/>
      <c r="VVU381" s="208"/>
      <c r="VVV381" s="208"/>
      <c r="VVW381" s="208"/>
      <c r="VVX381" s="208"/>
      <c r="VVY381" s="208"/>
      <c r="VVZ381" s="208"/>
      <c r="VWA381" s="208"/>
      <c r="VWB381" s="208"/>
      <c r="VWC381" s="208"/>
      <c r="VWD381" s="208"/>
      <c r="VWE381" s="208"/>
      <c r="VWF381" s="208"/>
      <c r="VWG381" s="208"/>
      <c r="VWH381" s="208"/>
      <c r="VWI381" s="208"/>
      <c r="VWJ381" s="208"/>
      <c r="VWK381" s="208"/>
      <c r="VWL381" s="208"/>
      <c r="VWM381" s="208"/>
      <c r="VWN381" s="208"/>
      <c r="VWO381" s="208"/>
      <c r="VWP381" s="208"/>
      <c r="VWQ381" s="208"/>
      <c r="VWR381" s="208"/>
      <c r="VWS381" s="208"/>
      <c r="VWT381" s="208"/>
      <c r="VWU381" s="208"/>
      <c r="VWV381" s="208"/>
      <c r="VWW381" s="208"/>
      <c r="VWX381" s="208"/>
      <c r="VWY381" s="208"/>
      <c r="VWZ381" s="208"/>
      <c r="VXA381" s="208"/>
      <c r="VXB381" s="208"/>
      <c r="VXC381" s="208"/>
      <c r="VXD381" s="208"/>
      <c r="VXE381" s="208"/>
      <c r="VXF381" s="208"/>
      <c r="VXG381" s="208"/>
      <c r="VXH381" s="208"/>
      <c r="VXI381" s="208"/>
      <c r="VXJ381" s="208"/>
      <c r="VXK381" s="208"/>
      <c r="VXL381" s="208"/>
      <c r="VXM381" s="208"/>
      <c r="VXN381" s="208"/>
      <c r="VXO381" s="208"/>
      <c r="VXP381" s="208"/>
      <c r="VXQ381" s="208"/>
      <c r="VXR381" s="208"/>
      <c r="VXS381" s="208"/>
      <c r="VXT381" s="208"/>
      <c r="VXU381" s="208"/>
      <c r="VXV381" s="208"/>
      <c r="VXW381" s="208"/>
      <c r="VXX381" s="208"/>
      <c r="VXY381" s="208"/>
      <c r="VXZ381" s="208"/>
      <c r="VYA381" s="208"/>
      <c r="VYB381" s="208"/>
      <c r="VYC381" s="208"/>
      <c r="VYD381" s="208"/>
      <c r="VYE381" s="208"/>
      <c r="VYF381" s="208"/>
      <c r="VYG381" s="208"/>
      <c r="VYH381" s="208"/>
      <c r="VYI381" s="208"/>
      <c r="VYJ381" s="208"/>
      <c r="VYK381" s="208"/>
      <c r="VYL381" s="208"/>
      <c r="VYM381" s="208"/>
      <c r="VYN381" s="208"/>
      <c r="VYO381" s="208"/>
      <c r="VYP381" s="208"/>
      <c r="VYQ381" s="208"/>
      <c r="VYR381" s="208"/>
      <c r="VYS381" s="208"/>
      <c r="VYT381" s="208"/>
      <c r="VYU381" s="208"/>
      <c r="VYV381" s="208"/>
      <c r="VYW381" s="208"/>
      <c r="VYX381" s="208"/>
      <c r="VYY381" s="208"/>
      <c r="VYZ381" s="208"/>
      <c r="VZA381" s="208"/>
      <c r="VZB381" s="208"/>
      <c r="VZC381" s="208"/>
      <c r="VZD381" s="208"/>
      <c r="VZE381" s="208"/>
      <c r="VZF381" s="208"/>
      <c r="VZG381" s="208"/>
      <c r="VZH381" s="208"/>
      <c r="VZI381" s="208"/>
      <c r="VZJ381" s="208"/>
      <c r="VZK381" s="208"/>
      <c r="VZL381" s="208"/>
      <c r="VZM381" s="208"/>
      <c r="VZN381" s="208"/>
      <c r="VZO381" s="208"/>
      <c r="VZP381" s="208"/>
      <c r="VZQ381" s="208"/>
      <c r="VZR381" s="208"/>
      <c r="VZS381" s="208"/>
      <c r="VZT381" s="208"/>
      <c r="VZU381" s="208"/>
      <c r="VZV381" s="208"/>
      <c r="VZW381" s="208"/>
      <c r="VZX381" s="208"/>
      <c r="VZY381" s="208"/>
      <c r="VZZ381" s="208"/>
      <c r="WAA381" s="208"/>
      <c r="WAB381" s="208"/>
      <c r="WAC381" s="208"/>
      <c r="WAD381" s="208"/>
      <c r="WAE381" s="208"/>
      <c r="WAF381" s="208"/>
      <c r="WAG381" s="208"/>
      <c r="WAH381" s="208"/>
      <c r="WAI381" s="208"/>
      <c r="WAJ381" s="208"/>
      <c r="WAK381" s="208"/>
      <c r="WAL381" s="208"/>
      <c r="WAM381" s="208"/>
      <c r="WAN381" s="208"/>
      <c r="WAO381" s="208"/>
      <c r="WAP381" s="208"/>
      <c r="WAQ381" s="208"/>
      <c r="WAR381" s="208"/>
      <c r="WAS381" s="208"/>
      <c r="WAT381" s="208"/>
      <c r="WAU381" s="208"/>
      <c r="WAV381" s="208"/>
      <c r="WAW381" s="208"/>
      <c r="WAX381" s="208"/>
      <c r="WAY381" s="208"/>
      <c r="WAZ381" s="208"/>
      <c r="WBA381" s="208"/>
      <c r="WBB381" s="208"/>
      <c r="WBC381" s="208"/>
      <c r="WBD381" s="208"/>
      <c r="WBE381" s="208"/>
      <c r="WBF381" s="208"/>
      <c r="WBG381" s="208"/>
      <c r="WBH381" s="208"/>
      <c r="WBI381" s="208"/>
      <c r="WBJ381" s="208"/>
      <c r="WBK381" s="208"/>
      <c r="WBL381" s="208"/>
      <c r="WBM381" s="208"/>
      <c r="WBN381" s="208"/>
      <c r="WBO381" s="208"/>
      <c r="WBP381" s="208"/>
      <c r="WBQ381" s="208"/>
      <c r="WBR381" s="208"/>
      <c r="WBS381" s="208"/>
      <c r="WBT381" s="208"/>
      <c r="WBU381" s="208"/>
      <c r="WBV381" s="208"/>
      <c r="WBW381" s="208"/>
      <c r="WBX381" s="208"/>
      <c r="WBY381" s="208"/>
      <c r="WBZ381" s="208"/>
      <c r="WCA381" s="208"/>
      <c r="WCB381" s="208"/>
      <c r="WCC381" s="208"/>
      <c r="WCD381" s="208"/>
      <c r="WCE381" s="208"/>
      <c r="WCF381" s="208"/>
      <c r="WCG381" s="208"/>
      <c r="WCH381" s="208"/>
      <c r="WCI381" s="208"/>
      <c r="WCJ381" s="208"/>
      <c r="WCK381" s="208"/>
      <c r="WCL381" s="208"/>
      <c r="WCM381" s="208"/>
      <c r="WCN381" s="208"/>
      <c r="WCO381" s="208"/>
      <c r="WCP381" s="208"/>
      <c r="WCQ381" s="208"/>
      <c r="WCR381" s="208"/>
      <c r="WCS381" s="208"/>
      <c r="WCT381" s="208"/>
      <c r="WCU381" s="208"/>
      <c r="WCV381" s="208"/>
      <c r="WCW381" s="208"/>
      <c r="WCX381" s="208"/>
      <c r="WCY381" s="208"/>
      <c r="WCZ381" s="208"/>
      <c r="WDA381" s="208"/>
      <c r="WDB381" s="208"/>
      <c r="WDC381" s="208"/>
      <c r="WDD381" s="208"/>
      <c r="WDE381" s="208"/>
      <c r="WDF381" s="208"/>
      <c r="WDG381" s="208"/>
      <c r="WDH381" s="208"/>
      <c r="WDI381" s="208"/>
      <c r="WDJ381" s="208"/>
      <c r="WDK381" s="208"/>
      <c r="WDL381" s="208"/>
      <c r="WDM381" s="208"/>
      <c r="WDN381" s="208"/>
      <c r="WDO381" s="208"/>
      <c r="WDP381" s="208"/>
      <c r="WDQ381" s="208"/>
      <c r="WDR381" s="208"/>
      <c r="WDS381" s="208"/>
      <c r="WDT381" s="208"/>
      <c r="WDU381" s="208"/>
      <c r="WDV381" s="208"/>
      <c r="WDW381" s="208"/>
      <c r="WDX381" s="208"/>
      <c r="WDY381" s="208"/>
      <c r="WDZ381" s="208"/>
      <c r="WEA381" s="208"/>
      <c r="WEB381" s="208"/>
      <c r="WEC381" s="208"/>
      <c r="WED381" s="208"/>
      <c r="WEE381" s="208"/>
      <c r="WEF381" s="208"/>
      <c r="WEG381" s="208"/>
      <c r="WEH381" s="208"/>
      <c r="WEI381" s="208"/>
      <c r="WEJ381" s="208"/>
      <c r="WEK381" s="208"/>
      <c r="WEL381" s="208"/>
      <c r="WEM381" s="208"/>
      <c r="WEN381" s="208"/>
      <c r="WEO381" s="208"/>
      <c r="WEP381" s="208"/>
      <c r="WEQ381" s="208"/>
      <c r="WER381" s="208"/>
      <c r="WES381" s="208"/>
      <c r="WET381" s="208"/>
      <c r="WEU381" s="208"/>
      <c r="WEV381" s="208"/>
      <c r="WEW381" s="208"/>
      <c r="WEX381" s="208"/>
      <c r="WEY381" s="208"/>
      <c r="WEZ381" s="208"/>
      <c r="WFA381" s="208"/>
      <c r="WFB381" s="208"/>
      <c r="WFC381" s="208"/>
      <c r="WFD381" s="208"/>
      <c r="WFE381" s="208"/>
      <c r="WFF381" s="208"/>
      <c r="WFG381" s="208"/>
      <c r="WFH381" s="208"/>
      <c r="WFI381" s="208"/>
      <c r="WFJ381" s="208"/>
      <c r="WFK381" s="208"/>
      <c r="WFL381" s="208"/>
      <c r="WFM381" s="208"/>
      <c r="WFN381" s="208"/>
      <c r="WFO381" s="208"/>
      <c r="WFP381" s="208"/>
      <c r="WFQ381" s="208"/>
      <c r="WFR381" s="208"/>
      <c r="WFS381" s="208"/>
      <c r="WFT381" s="208"/>
      <c r="WFU381" s="208"/>
      <c r="WFV381" s="208"/>
      <c r="WFW381" s="208"/>
      <c r="WFX381" s="208"/>
      <c r="WFY381" s="208"/>
      <c r="WFZ381" s="208"/>
      <c r="WGA381" s="208"/>
      <c r="WGB381" s="208"/>
      <c r="WGC381" s="208"/>
      <c r="WGD381" s="208"/>
      <c r="WGE381" s="208"/>
      <c r="WGF381" s="208"/>
      <c r="WGG381" s="208"/>
      <c r="WGH381" s="208"/>
      <c r="WGI381" s="208"/>
      <c r="WGJ381" s="208"/>
      <c r="WGK381" s="208"/>
      <c r="WGL381" s="208"/>
      <c r="WGM381" s="208"/>
      <c r="WGN381" s="208"/>
      <c r="WGO381" s="208"/>
      <c r="WGP381" s="208"/>
      <c r="WGQ381" s="208"/>
      <c r="WGR381" s="208"/>
      <c r="WGS381" s="208"/>
      <c r="WGT381" s="208"/>
      <c r="WGU381" s="208"/>
      <c r="WGV381" s="208"/>
      <c r="WGW381" s="208"/>
      <c r="WGX381" s="208"/>
      <c r="WGY381" s="208"/>
      <c r="WGZ381" s="208"/>
      <c r="WHA381" s="208"/>
      <c r="WHB381" s="208"/>
      <c r="WHC381" s="208"/>
      <c r="WHD381" s="208"/>
      <c r="WHE381" s="208"/>
      <c r="WHF381" s="208"/>
      <c r="WHG381" s="208"/>
      <c r="WHH381" s="208"/>
      <c r="WHI381" s="208"/>
      <c r="WHJ381" s="208"/>
      <c r="WHK381" s="208"/>
      <c r="WHL381" s="208"/>
      <c r="WHM381" s="208"/>
      <c r="WHN381" s="208"/>
      <c r="WHO381" s="208"/>
      <c r="WHP381" s="208"/>
      <c r="WHQ381" s="208"/>
      <c r="WHR381" s="208"/>
      <c r="WHS381" s="208"/>
      <c r="WHT381" s="208"/>
      <c r="WHU381" s="208"/>
      <c r="WHV381" s="208"/>
      <c r="WHW381" s="208"/>
      <c r="WHX381" s="208"/>
      <c r="WHY381" s="208"/>
      <c r="WHZ381" s="208"/>
      <c r="WIA381" s="208"/>
      <c r="WIB381" s="208"/>
      <c r="WIC381" s="208"/>
      <c r="WID381" s="208"/>
      <c r="WIE381" s="208"/>
      <c r="WIF381" s="208"/>
      <c r="WIG381" s="208"/>
      <c r="WIH381" s="208"/>
      <c r="WII381" s="208"/>
      <c r="WIJ381" s="208"/>
      <c r="WIK381" s="208"/>
      <c r="WIL381" s="208"/>
      <c r="WIM381" s="208"/>
      <c r="WIN381" s="208"/>
      <c r="WIO381" s="208"/>
      <c r="WIP381" s="208"/>
      <c r="WIQ381" s="208"/>
      <c r="WIR381" s="208"/>
      <c r="WIS381" s="208"/>
      <c r="WIT381" s="208"/>
      <c r="WIU381" s="208"/>
      <c r="WIV381" s="208"/>
      <c r="WIW381" s="208"/>
      <c r="WIX381" s="208"/>
      <c r="WIY381" s="208"/>
      <c r="WIZ381" s="208"/>
      <c r="WJA381" s="208"/>
      <c r="WJB381" s="208"/>
      <c r="WJC381" s="208"/>
      <c r="WJD381" s="208"/>
      <c r="WJE381" s="208"/>
      <c r="WJF381" s="208"/>
      <c r="WJG381" s="208"/>
      <c r="WJH381" s="208"/>
      <c r="WJI381" s="208"/>
      <c r="WJJ381" s="208"/>
      <c r="WJK381" s="208"/>
      <c r="WJL381" s="208"/>
      <c r="WJM381" s="208"/>
      <c r="WJN381" s="208"/>
      <c r="WJO381" s="208"/>
      <c r="WJP381" s="208"/>
      <c r="WJQ381" s="208"/>
      <c r="WJR381" s="208"/>
      <c r="WJS381" s="208"/>
      <c r="WJT381" s="208"/>
      <c r="WJU381" s="208"/>
      <c r="WJV381" s="208"/>
      <c r="WJW381" s="208"/>
      <c r="WJX381" s="208"/>
      <c r="WJY381" s="208"/>
      <c r="WJZ381" s="208"/>
      <c r="WKA381" s="208"/>
      <c r="WKB381" s="208"/>
      <c r="WKC381" s="208"/>
      <c r="WKD381" s="208"/>
      <c r="WKE381" s="208"/>
      <c r="WKF381" s="208"/>
      <c r="WKG381" s="208"/>
      <c r="WKH381" s="208"/>
      <c r="WKI381" s="208"/>
      <c r="WKJ381" s="208"/>
      <c r="WKK381" s="208"/>
      <c r="WKL381" s="208"/>
      <c r="WKM381" s="208"/>
      <c r="WKN381" s="208"/>
      <c r="WKO381" s="208"/>
      <c r="WKP381" s="208"/>
      <c r="WKQ381" s="208"/>
      <c r="WKR381" s="208"/>
      <c r="WKS381" s="208"/>
      <c r="WKT381" s="208"/>
      <c r="WKU381" s="208"/>
      <c r="WKV381" s="208"/>
      <c r="WKW381" s="208"/>
      <c r="WKX381" s="208"/>
      <c r="WKY381" s="208"/>
      <c r="WKZ381" s="208"/>
      <c r="WLA381" s="208"/>
      <c r="WLB381" s="208"/>
      <c r="WLC381" s="208"/>
      <c r="WLD381" s="208"/>
      <c r="WLE381" s="208"/>
      <c r="WLF381" s="208"/>
      <c r="WLG381" s="208"/>
      <c r="WLH381" s="208"/>
      <c r="WLI381" s="208"/>
      <c r="WLJ381" s="208"/>
      <c r="WLK381" s="208"/>
      <c r="WLL381" s="208"/>
      <c r="WLM381" s="208"/>
      <c r="WLN381" s="208"/>
      <c r="WLO381" s="208"/>
      <c r="WLP381" s="208"/>
      <c r="WLQ381" s="208"/>
      <c r="WLR381" s="208"/>
      <c r="WLS381" s="208"/>
      <c r="WLT381" s="208"/>
      <c r="WLU381" s="208"/>
      <c r="WLV381" s="208"/>
      <c r="WLW381" s="208"/>
      <c r="WLX381" s="208"/>
      <c r="WLY381" s="208"/>
      <c r="WLZ381" s="208"/>
      <c r="WMA381" s="208"/>
      <c r="WMB381" s="208"/>
      <c r="WMC381" s="208"/>
      <c r="WMD381" s="208"/>
      <c r="WME381" s="208"/>
      <c r="WMF381" s="208"/>
      <c r="WMG381" s="208"/>
      <c r="WMH381" s="208"/>
      <c r="WMI381" s="208"/>
      <c r="WMJ381" s="208"/>
      <c r="WMK381" s="208"/>
      <c r="WML381" s="208"/>
      <c r="WMM381" s="208"/>
      <c r="WMN381" s="208"/>
      <c r="WMO381" s="208"/>
      <c r="WMP381" s="208"/>
      <c r="WMQ381" s="208"/>
      <c r="WMR381" s="208"/>
      <c r="WMS381" s="208"/>
      <c r="WMT381" s="208"/>
      <c r="WMU381" s="208"/>
      <c r="WMV381" s="208"/>
      <c r="WMW381" s="208"/>
      <c r="WMX381" s="208"/>
      <c r="WMY381" s="208"/>
      <c r="WMZ381" s="208"/>
      <c r="WNA381" s="208"/>
      <c r="WNB381" s="208"/>
      <c r="WNC381" s="208"/>
      <c r="WND381" s="208"/>
      <c r="WNE381" s="208"/>
      <c r="WNF381" s="208"/>
      <c r="WNG381" s="208"/>
      <c r="WNH381" s="208"/>
      <c r="WNI381" s="208"/>
      <c r="WNJ381" s="208"/>
      <c r="WNK381" s="208"/>
      <c r="WNL381" s="208"/>
      <c r="WNM381" s="208"/>
      <c r="WNN381" s="208"/>
      <c r="WNO381" s="208"/>
      <c r="WNP381" s="208"/>
      <c r="WNQ381" s="208"/>
      <c r="WNR381" s="208"/>
      <c r="WNS381" s="208"/>
      <c r="WNT381" s="208"/>
      <c r="WNU381" s="208"/>
      <c r="WNV381" s="208"/>
      <c r="WNW381" s="208"/>
      <c r="WNX381" s="208"/>
      <c r="WNY381" s="208"/>
      <c r="WNZ381" s="208"/>
      <c r="WOA381" s="208"/>
      <c r="WOB381" s="208"/>
      <c r="WOC381" s="208"/>
      <c r="WOD381" s="208"/>
      <c r="WOE381" s="208"/>
      <c r="WOF381" s="208"/>
      <c r="WOG381" s="208"/>
      <c r="WOH381" s="208"/>
      <c r="WOI381" s="208"/>
      <c r="WOJ381" s="208"/>
      <c r="WOK381" s="208"/>
      <c r="WOL381" s="208"/>
      <c r="WOM381" s="208"/>
      <c r="WON381" s="208"/>
      <c r="WOO381" s="208"/>
      <c r="WOP381" s="208"/>
      <c r="WOQ381" s="208"/>
      <c r="WOR381" s="208"/>
      <c r="WOS381" s="208"/>
      <c r="WOT381" s="208"/>
      <c r="WOU381" s="208"/>
      <c r="WOV381" s="208"/>
      <c r="WOW381" s="208"/>
      <c r="WOX381" s="208"/>
      <c r="WOY381" s="208"/>
      <c r="WOZ381" s="208"/>
      <c r="WPA381" s="208"/>
      <c r="WPB381" s="208"/>
      <c r="WPC381" s="208"/>
      <c r="WPD381" s="208"/>
      <c r="WPE381" s="208"/>
      <c r="WPF381" s="208"/>
      <c r="WPG381" s="208"/>
      <c r="WPH381" s="208"/>
      <c r="WPI381" s="208"/>
      <c r="WPJ381" s="208"/>
      <c r="WPK381" s="208"/>
      <c r="WPL381" s="208"/>
      <c r="WPM381" s="208"/>
      <c r="WPN381" s="208"/>
      <c r="WPO381" s="208"/>
      <c r="WPP381" s="208"/>
      <c r="WPQ381" s="208"/>
      <c r="WPR381" s="208"/>
      <c r="WPS381" s="208"/>
      <c r="WPT381" s="208"/>
      <c r="WPU381" s="208"/>
      <c r="WPV381" s="208"/>
      <c r="WPW381" s="208"/>
      <c r="WPX381" s="208"/>
      <c r="WPY381" s="208"/>
      <c r="WPZ381" s="208"/>
      <c r="WQA381" s="208"/>
      <c r="WQB381" s="208"/>
      <c r="WQC381" s="208"/>
      <c r="WQD381" s="208"/>
      <c r="WQE381" s="208"/>
      <c r="WQF381" s="208"/>
      <c r="WQG381" s="208"/>
      <c r="WQH381" s="208"/>
      <c r="WQI381" s="208"/>
      <c r="WQJ381" s="208"/>
      <c r="WQK381" s="208"/>
      <c r="WQL381" s="208"/>
      <c r="WQM381" s="208"/>
      <c r="WQN381" s="208"/>
      <c r="WQO381" s="208"/>
      <c r="WQP381" s="208"/>
      <c r="WQQ381" s="208"/>
      <c r="WQR381" s="208"/>
      <c r="WQS381" s="208"/>
      <c r="WQT381" s="208"/>
      <c r="WQU381" s="208"/>
      <c r="WQV381" s="208"/>
      <c r="WQW381" s="208"/>
      <c r="WQX381" s="208"/>
      <c r="WQY381" s="208"/>
      <c r="WQZ381" s="208"/>
      <c r="WRA381" s="208"/>
      <c r="WRB381" s="208"/>
      <c r="WRC381" s="208"/>
      <c r="WRD381" s="208"/>
      <c r="WRE381" s="208"/>
      <c r="WRF381" s="208"/>
      <c r="WRG381" s="208"/>
      <c r="WRH381" s="208"/>
      <c r="WRI381" s="208"/>
      <c r="WRJ381" s="208"/>
      <c r="WRK381" s="208"/>
      <c r="WRL381" s="208"/>
      <c r="WRM381" s="208"/>
      <c r="WRN381" s="208"/>
      <c r="WRO381" s="208"/>
      <c r="WRP381" s="208"/>
      <c r="WRQ381" s="208"/>
      <c r="WRR381" s="208"/>
      <c r="WRS381" s="208"/>
      <c r="WRT381" s="208"/>
      <c r="WRU381" s="208"/>
      <c r="WRV381" s="208"/>
      <c r="WRW381" s="208"/>
      <c r="WRX381" s="208"/>
      <c r="WRY381" s="208"/>
      <c r="WRZ381" s="208"/>
      <c r="WSA381" s="208"/>
      <c r="WSB381" s="208"/>
      <c r="WSC381" s="208"/>
      <c r="WSD381" s="208"/>
      <c r="WSE381" s="208"/>
      <c r="WSF381" s="208"/>
      <c r="WSG381" s="208"/>
      <c r="WSH381" s="208"/>
      <c r="WSI381" s="208"/>
      <c r="WSJ381" s="208"/>
      <c r="WSK381" s="208"/>
      <c r="WSL381" s="208"/>
      <c r="WSM381" s="208"/>
      <c r="WSN381" s="208"/>
      <c r="WSO381" s="208"/>
      <c r="WSP381" s="208"/>
      <c r="WSQ381" s="208"/>
      <c r="WSR381" s="208"/>
      <c r="WSS381" s="208"/>
      <c r="WST381" s="208"/>
      <c r="WSU381" s="208"/>
      <c r="WSV381" s="208"/>
      <c r="WSW381" s="208"/>
      <c r="WSX381" s="208"/>
      <c r="WSY381" s="208"/>
      <c r="WSZ381" s="208"/>
      <c r="WTA381" s="208"/>
      <c r="WTB381" s="208"/>
      <c r="WTC381" s="208"/>
      <c r="WTD381" s="208"/>
      <c r="WTE381" s="208"/>
      <c r="WTF381" s="208"/>
      <c r="WTG381" s="208"/>
      <c r="WTH381" s="208"/>
      <c r="WTI381" s="208"/>
      <c r="WTJ381" s="208"/>
      <c r="WTK381" s="208"/>
      <c r="WTL381" s="208"/>
      <c r="WTM381" s="208"/>
      <c r="WTN381" s="208"/>
      <c r="WTO381" s="208"/>
      <c r="WTP381" s="208"/>
      <c r="WTQ381" s="208"/>
      <c r="WTR381" s="208"/>
      <c r="WTS381" s="208"/>
      <c r="WTT381" s="208"/>
      <c r="WTU381" s="208"/>
      <c r="WTV381" s="208"/>
      <c r="WTW381" s="208"/>
      <c r="WTX381" s="208"/>
      <c r="WTY381" s="208"/>
      <c r="WTZ381" s="208"/>
      <c r="WUA381" s="208"/>
      <c r="WUB381" s="208"/>
      <c r="WUC381" s="208"/>
      <c r="WUD381" s="208"/>
      <c r="WUE381" s="208"/>
      <c r="WUF381" s="208"/>
      <c r="WUG381" s="208"/>
      <c r="WUH381" s="208"/>
      <c r="WUI381" s="208"/>
      <c r="WUJ381" s="208"/>
      <c r="WUK381" s="208"/>
      <c r="WUL381" s="208"/>
      <c r="WUM381" s="208"/>
      <c r="WUN381" s="208"/>
      <c r="WUO381" s="208"/>
      <c r="WUP381" s="208"/>
      <c r="WUQ381" s="208"/>
      <c r="WUR381" s="208"/>
      <c r="WUS381" s="208"/>
      <c r="WUT381" s="208"/>
      <c r="WUU381" s="208"/>
      <c r="WUV381" s="208"/>
      <c r="WUW381" s="208"/>
      <c r="WUX381" s="208"/>
      <c r="WUY381" s="208"/>
      <c r="WUZ381" s="208"/>
      <c r="WVA381" s="208"/>
      <c r="WVB381" s="208"/>
      <c r="WVC381" s="208"/>
      <c r="WVD381" s="208"/>
      <c r="WVE381" s="208"/>
      <c r="WVF381" s="208"/>
      <c r="WVG381" s="208"/>
      <c r="WVH381" s="208"/>
      <c r="WVI381" s="208"/>
      <c r="WVJ381" s="208"/>
      <c r="WVK381" s="208"/>
      <c r="WVL381" s="208"/>
      <c r="WVM381" s="208"/>
      <c r="WVN381" s="208"/>
      <c r="WVO381" s="208"/>
      <c r="WVP381" s="208"/>
      <c r="WVQ381" s="208"/>
      <c r="WVR381" s="208"/>
      <c r="WVS381" s="208"/>
      <c r="WVT381" s="208"/>
      <c r="WVU381" s="208"/>
      <c r="WVV381" s="208"/>
      <c r="WVW381" s="208"/>
      <c r="WVX381" s="208"/>
      <c r="WVY381" s="208"/>
      <c r="WVZ381" s="208"/>
      <c r="WWA381" s="208"/>
      <c r="WWB381" s="208"/>
      <c r="WWC381" s="208"/>
      <c r="WWD381" s="208"/>
      <c r="WWE381" s="208"/>
      <c r="WWF381" s="208"/>
      <c r="WWG381" s="208"/>
      <c r="WWH381" s="208"/>
      <c r="WWI381" s="208"/>
      <c r="WWJ381" s="208"/>
      <c r="WWK381" s="208"/>
      <c r="WWL381" s="208"/>
      <c r="WWM381" s="208"/>
      <c r="WWN381" s="208"/>
      <c r="WWO381" s="208"/>
      <c r="WWP381" s="208"/>
      <c r="WWQ381" s="208"/>
      <c r="WWR381" s="208"/>
      <c r="WWS381" s="208"/>
      <c r="WWT381" s="208"/>
      <c r="WWU381" s="208"/>
      <c r="WWV381" s="208"/>
      <c r="WWW381" s="208"/>
      <c r="WWX381" s="208"/>
      <c r="WWY381" s="208"/>
      <c r="WWZ381" s="208"/>
      <c r="WXA381" s="208"/>
      <c r="WXB381" s="208"/>
      <c r="WXC381" s="208"/>
      <c r="WXD381" s="208"/>
      <c r="WXE381" s="208"/>
      <c r="WXF381" s="208"/>
      <c r="WXG381" s="208"/>
      <c r="WXH381" s="208"/>
      <c r="WXI381" s="208"/>
      <c r="WXJ381" s="208"/>
      <c r="WXK381" s="208"/>
      <c r="WXL381" s="208"/>
      <c r="WXM381" s="208"/>
      <c r="WXN381" s="208"/>
      <c r="WXO381" s="208"/>
      <c r="WXP381" s="208"/>
      <c r="WXQ381" s="208"/>
      <c r="WXR381" s="208"/>
      <c r="WXS381" s="208"/>
      <c r="WXT381" s="208"/>
      <c r="WXU381" s="208"/>
      <c r="WXV381" s="208"/>
      <c r="WXW381" s="208"/>
      <c r="WXX381" s="208"/>
      <c r="WXY381" s="208"/>
      <c r="WXZ381" s="208"/>
      <c r="WYA381" s="208"/>
      <c r="WYB381" s="208"/>
      <c r="WYC381" s="208"/>
      <c r="WYD381" s="208"/>
      <c r="WYE381" s="208"/>
      <c r="WYF381" s="208"/>
      <c r="WYG381" s="208"/>
      <c r="WYH381" s="208"/>
      <c r="WYI381" s="208"/>
      <c r="WYJ381" s="208"/>
      <c r="WYK381" s="208"/>
      <c r="WYL381" s="208"/>
      <c r="WYM381" s="208"/>
      <c r="WYN381" s="208"/>
      <c r="WYO381" s="208"/>
      <c r="WYP381" s="208"/>
      <c r="WYQ381" s="208"/>
      <c r="WYR381" s="208"/>
      <c r="WYS381" s="208"/>
      <c r="WYT381" s="208"/>
      <c r="WYU381" s="208"/>
      <c r="WYV381" s="208"/>
      <c r="WYW381" s="208"/>
      <c r="WYX381" s="208"/>
      <c r="WYY381" s="208"/>
      <c r="WYZ381" s="208"/>
      <c r="WZA381" s="208"/>
      <c r="WZB381" s="208"/>
      <c r="WZC381" s="208"/>
      <c r="WZD381" s="208"/>
      <c r="WZE381" s="208"/>
      <c r="WZF381" s="208"/>
      <c r="WZG381" s="208"/>
      <c r="WZH381" s="208"/>
      <c r="WZI381" s="208"/>
      <c r="WZJ381" s="208"/>
      <c r="WZK381" s="208"/>
      <c r="WZL381" s="208"/>
      <c r="WZM381" s="208"/>
      <c r="WZN381" s="208"/>
      <c r="WZO381" s="208"/>
      <c r="WZP381" s="208"/>
      <c r="WZQ381" s="208"/>
      <c r="WZR381" s="208"/>
      <c r="WZS381" s="208"/>
      <c r="WZT381" s="208"/>
      <c r="WZU381" s="208"/>
      <c r="WZV381" s="208"/>
      <c r="WZW381" s="208"/>
      <c r="WZX381" s="208"/>
      <c r="WZY381" s="208"/>
      <c r="WZZ381" s="208"/>
      <c r="XAA381" s="208"/>
      <c r="XAB381" s="208"/>
      <c r="XAC381" s="208"/>
      <c r="XAD381" s="208"/>
      <c r="XAE381" s="208"/>
      <c r="XAF381" s="208"/>
      <c r="XAG381" s="208"/>
      <c r="XAH381" s="208"/>
      <c r="XAI381" s="208"/>
      <c r="XAJ381" s="208"/>
      <c r="XAK381" s="208"/>
      <c r="XAL381" s="208"/>
      <c r="XAM381" s="208"/>
      <c r="XAN381" s="208"/>
      <c r="XAO381" s="208"/>
      <c r="XAP381" s="208"/>
      <c r="XAQ381" s="208"/>
      <c r="XAR381" s="208"/>
      <c r="XAS381" s="208"/>
      <c r="XAT381" s="208"/>
      <c r="XAU381" s="208"/>
      <c r="XAV381" s="208"/>
      <c r="XAW381" s="208"/>
      <c r="XAX381" s="208"/>
      <c r="XAY381" s="208"/>
      <c r="XAZ381" s="208"/>
      <c r="XBA381" s="208"/>
      <c r="XBB381" s="208"/>
      <c r="XBC381" s="208"/>
      <c r="XBD381" s="208"/>
      <c r="XBE381" s="208"/>
      <c r="XBF381" s="208"/>
      <c r="XBG381" s="208"/>
      <c r="XBH381" s="208"/>
      <c r="XBI381" s="208"/>
      <c r="XBJ381" s="208"/>
      <c r="XBK381" s="208"/>
      <c r="XBL381" s="208"/>
      <c r="XBM381" s="208"/>
      <c r="XBN381" s="208"/>
      <c r="XBO381" s="208"/>
      <c r="XBP381" s="208"/>
      <c r="XBQ381" s="208"/>
      <c r="XBR381" s="208"/>
      <c r="XBS381" s="208"/>
      <c r="XBT381" s="208"/>
      <c r="XBU381" s="208"/>
      <c r="XBV381" s="208"/>
      <c r="XBW381" s="208"/>
      <c r="XBX381" s="208"/>
      <c r="XBY381" s="208"/>
      <c r="XBZ381" s="208"/>
      <c r="XCA381" s="208"/>
      <c r="XCB381" s="208"/>
      <c r="XCC381" s="208"/>
      <c r="XCD381" s="208"/>
      <c r="XCE381" s="208"/>
      <c r="XCF381" s="208"/>
      <c r="XCG381" s="208"/>
      <c r="XCH381" s="208"/>
      <c r="XCI381" s="208"/>
      <c r="XCJ381" s="208"/>
      <c r="XCK381" s="208"/>
      <c r="XCL381" s="208"/>
      <c r="XCM381" s="208"/>
      <c r="XCN381" s="208"/>
      <c r="XCO381" s="208"/>
      <c r="XCP381" s="208"/>
      <c r="XCQ381" s="208"/>
      <c r="XCR381" s="208"/>
      <c r="XCS381" s="208"/>
      <c r="XCT381" s="208"/>
      <c r="XCU381" s="208"/>
      <c r="XCV381" s="208"/>
      <c r="XCW381" s="208"/>
      <c r="XCX381" s="208"/>
      <c r="XCY381" s="208"/>
      <c r="XCZ381" s="208"/>
      <c r="XDA381" s="215"/>
      <c r="XDB381" s="215"/>
      <c r="XDC381" s="215"/>
      <c r="XDD381" s="215"/>
      <c r="XDE381" s="215"/>
      <c r="XDF381" s="215"/>
      <c r="XDG381" s="215"/>
      <c r="XDH381" s="215"/>
      <c r="XDI381" s="215"/>
      <c r="XDJ381" s="215"/>
      <c r="XDK381" s="215"/>
      <c r="XDL381" s="215"/>
      <c r="XDM381" s="215"/>
      <c r="XDN381" s="215"/>
      <c r="XDO381" s="215"/>
      <c r="XDP381" s="215"/>
      <c r="XDQ381" s="215"/>
      <c r="XDR381" s="215"/>
      <c r="XDS381" s="215"/>
      <c r="XDT381" s="215"/>
      <c r="XDU381" s="215"/>
      <c r="XDV381" s="215"/>
      <c r="XDW381" s="215"/>
      <c r="XDX381" s="215"/>
      <c r="XDY381" s="215"/>
      <c r="XDZ381" s="215"/>
      <c r="XEA381" s="215"/>
      <c r="XEB381" s="215"/>
      <c r="XEC381" s="215"/>
      <c r="XED381" s="215"/>
      <c r="XEE381" s="215"/>
      <c r="XEF381" s="215"/>
      <c r="XEG381" s="215"/>
      <c r="XEH381" s="215"/>
      <c r="XEI381" s="215"/>
      <c r="XEJ381" s="215"/>
      <c r="XEK381" s="215"/>
      <c r="XEL381" s="215"/>
      <c r="XEM381" s="215"/>
      <c r="XEN381" s="215"/>
      <c r="XEO381" s="212"/>
      <c r="XEP381" s="212"/>
      <c r="XEQ381" s="212"/>
      <c r="XER381" s="212"/>
      <c r="XES381" s="212"/>
      <c r="XET381" s="212"/>
      <c r="XEU381" s="212"/>
      <c r="XEV381" s="212"/>
    </row>
    <row r="382" spans="1:16376" s="209" customFormat="1" ht="18" hidden="1" customHeight="1">
      <c r="A382" s="201">
        <v>2050901</v>
      </c>
      <c r="B382" s="184" t="s">
        <v>398</v>
      </c>
      <c r="C382" s="185"/>
      <c r="D382" s="185"/>
      <c r="E382" s="199"/>
      <c r="F382" s="209">
        <f t="shared" si="5"/>
        <v>7</v>
      </c>
    </row>
    <row r="383" spans="1:16376" s="209" customFormat="1" ht="18" hidden="1" customHeight="1">
      <c r="A383" s="201">
        <v>2050902</v>
      </c>
      <c r="B383" s="184" t="s">
        <v>399</v>
      </c>
      <c r="C383" s="185"/>
      <c r="D383" s="185"/>
      <c r="E383" s="199"/>
      <c r="F383" s="209">
        <f t="shared" si="5"/>
        <v>7</v>
      </c>
    </row>
    <row r="384" spans="1:16376" s="209" customFormat="1" ht="18" hidden="1" customHeight="1">
      <c r="A384" s="201">
        <v>2050903</v>
      </c>
      <c r="B384" s="184" t="s">
        <v>400</v>
      </c>
      <c r="C384" s="185"/>
      <c r="D384" s="185"/>
      <c r="E384" s="199"/>
      <c r="F384" s="209">
        <f t="shared" si="5"/>
        <v>7</v>
      </c>
    </row>
    <row r="385" spans="1:6 16329:16376" s="209" customFormat="1" ht="18" hidden="1" customHeight="1">
      <c r="A385" s="201">
        <v>2050904</v>
      </c>
      <c r="B385" s="184" t="s">
        <v>401</v>
      </c>
      <c r="C385" s="185"/>
      <c r="D385" s="185"/>
      <c r="E385" s="199"/>
      <c r="F385" s="209">
        <f t="shared" si="5"/>
        <v>7</v>
      </c>
    </row>
    <row r="386" spans="1:6 16329:16376" s="209" customFormat="1" ht="18" hidden="1" customHeight="1">
      <c r="A386" s="201">
        <v>2050905</v>
      </c>
      <c r="B386" s="184" t="s">
        <v>402</v>
      </c>
      <c r="C386" s="185"/>
      <c r="D386" s="185"/>
      <c r="E386" s="199"/>
      <c r="F386" s="209">
        <f t="shared" si="5"/>
        <v>7</v>
      </c>
    </row>
    <row r="387" spans="1:6 16329:16376" s="209" customFormat="1" ht="18" hidden="1" customHeight="1">
      <c r="A387" s="201">
        <v>2050999</v>
      </c>
      <c r="B387" s="184" t="s">
        <v>403</v>
      </c>
      <c r="C387" s="185">
        <v>1956</v>
      </c>
      <c r="D387" s="185">
        <v>1957</v>
      </c>
      <c r="E387" s="199"/>
      <c r="F387" s="209">
        <f t="shared" si="5"/>
        <v>7</v>
      </c>
    </row>
    <row r="388" spans="1:6 16329:16376" s="208" customFormat="1" ht="18" customHeight="1">
      <c r="A388" s="201">
        <v>20599</v>
      </c>
      <c r="B388" s="184" t="s">
        <v>404</v>
      </c>
      <c r="C388" s="185">
        <v>321</v>
      </c>
      <c r="D388" s="185">
        <v>7716</v>
      </c>
      <c r="E388" s="199"/>
      <c r="F388" s="209">
        <f t="shared" si="5"/>
        <v>5</v>
      </c>
      <c r="XDA388" s="212"/>
      <c r="XDB388" s="212"/>
      <c r="XDC388" s="212"/>
      <c r="XDD388" s="212"/>
      <c r="XDE388" s="212"/>
      <c r="XDF388" s="212"/>
      <c r="XDG388" s="212"/>
      <c r="XDH388" s="212"/>
      <c r="XDI388" s="212"/>
      <c r="XDJ388" s="212"/>
      <c r="XDK388" s="212"/>
      <c r="XDL388" s="212"/>
      <c r="XDM388" s="212"/>
      <c r="XDN388" s="212"/>
      <c r="XDO388" s="212"/>
      <c r="XDP388" s="212"/>
      <c r="XDQ388" s="212"/>
      <c r="XDR388" s="212"/>
      <c r="XDS388" s="212"/>
      <c r="XDT388" s="212"/>
      <c r="XDU388" s="212"/>
      <c r="XDV388" s="212"/>
      <c r="XDW388" s="212"/>
      <c r="XDX388" s="212"/>
      <c r="XDY388" s="212"/>
      <c r="XDZ388" s="212"/>
      <c r="XEA388" s="212"/>
      <c r="XEB388" s="212"/>
      <c r="XEC388" s="212"/>
      <c r="XED388" s="212"/>
      <c r="XEE388" s="212"/>
      <c r="XEF388" s="212"/>
      <c r="XEG388" s="212"/>
      <c r="XEH388" s="212"/>
      <c r="XEI388" s="212"/>
      <c r="XEJ388" s="212"/>
      <c r="XEK388" s="212"/>
      <c r="XEL388" s="212"/>
      <c r="XEM388" s="212"/>
      <c r="XEN388" s="212"/>
      <c r="XEO388" s="212"/>
      <c r="XEP388" s="212"/>
      <c r="XEQ388" s="212"/>
      <c r="XER388" s="212"/>
      <c r="XES388" s="212"/>
      <c r="XET388" s="212"/>
      <c r="XEU388" s="212"/>
      <c r="XEV388" s="212"/>
    </row>
    <row r="389" spans="1:6 16329:16376" s="209" customFormat="1" ht="18" hidden="1" customHeight="1">
      <c r="A389" s="201">
        <v>2059999</v>
      </c>
      <c r="B389" s="184" t="s">
        <v>404</v>
      </c>
      <c r="C389" s="185">
        <v>321</v>
      </c>
      <c r="D389" s="185">
        <v>7716</v>
      </c>
      <c r="E389" s="199"/>
      <c r="F389" s="209">
        <f t="shared" ref="F389:F452" si="6">LEN(A389)</f>
        <v>7</v>
      </c>
    </row>
    <row r="390" spans="1:6 16329:16376" s="190" customFormat="1" ht="18" hidden="1" customHeight="1">
      <c r="A390" s="201">
        <v>206</v>
      </c>
      <c r="B390" s="184" t="s">
        <v>405</v>
      </c>
      <c r="C390" s="185">
        <v>6281</v>
      </c>
      <c r="D390" s="185">
        <f>3503+2000+9229</f>
        <v>14732</v>
      </c>
      <c r="E390" s="199"/>
      <c r="F390" s="209">
        <f t="shared" si="6"/>
        <v>3</v>
      </c>
      <c r="XDA390" s="194"/>
      <c r="XDB390" s="194"/>
      <c r="XDC390" s="194"/>
      <c r="XDD390" s="194"/>
      <c r="XDE390" s="194"/>
      <c r="XDF390" s="194"/>
      <c r="XDG390" s="194"/>
      <c r="XDH390" s="194"/>
      <c r="XDI390" s="194"/>
      <c r="XDJ390" s="194"/>
      <c r="XDK390" s="194"/>
      <c r="XDL390" s="194"/>
      <c r="XDM390" s="194"/>
      <c r="XDN390" s="194"/>
      <c r="XDO390" s="194"/>
      <c r="XDP390" s="194"/>
      <c r="XDQ390" s="194"/>
      <c r="XDR390" s="194"/>
      <c r="XDS390" s="194"/>
      <c r="XDT390" s="194"/>
      <c r="XDU390" s="194"/>
      <c r="XDV390" s="194"/>
      <c r="XDW390" s="194"/>
      <c r="XDX390" s="194"/>
      <c r="XDY390" s="194"/>
      <c r="XDZ390" s="194"/>
      <c r="XEA390" s="194"/>
      <c r="XEB390" s="194"/>
      <c r="XEC390" s="194"/>
      <c r="XED390" s="194"/>
      <c r="XEE390" s="194"/>
      <c r="XEF390" s="194"/>
      <c r="XEG390" s="194"/>
      <c r="XEH390" s="194"/>
      <c r="XEI390" s="194"/>
      <c r="XEJ390" s="194"/>
      <c r="XEK390" s="194"/>
      <c r="XEL390" s="194"/>
      <c r="XEM390" s="194"/>
      <c r="XEN390" s="194"/>
    </row>
    <row r="391" spans="1:6 16329:16376" s="208" customFormat="1" ht="18" customHeight="1">
      <c r="A391" s="201">
        <v>20601</v>
      </c>
      <c r="B391" s="184" t="s">
        <v>406</v>
      </c>
      <c r="C391" s="185">
        <v>3624</v>
      </c>
      <c r="D391" s="185">
        <v>3429</v>
      </c>
      <c r="E391" s="199"/>
      <c r="F391" s="209">
        <f t="shared" si="6"/>
        <v>5</v>
      </c>
      <c r="XDA391" s="212"/>
      <c r="XDB391" s="212"/>
      <c r="XDC391" s="212"/>
      <c r="XDD391" s="212"/>
      <c r="XDE391" s="212"/>
      <c r="XDF391" s="212"/>
      <c r="XDG391" s="212"/>
      <c r="XDH391" s="212"/>
      <c r="XDI391" s="212"/>
      <c r="XDJ391" s="212"/>
      <c r="XDK391" s="212"/>
      <c r="XDL391" s="212"/>
      <c r="XDM391" s="212"/>
      <c r="XDN391" s="212"/>
      <c r="XDO391" s="212"/>
      <c r="XDP391" s="212"/>
      <c r="XDQ391" s="212"/>
      <c r="XDR391" s="212"/>
      <c r="XDS391" s="212"/>
      <c r="XDT391" s="212"/>
      <c r="XDU391" s="212"/>
      <c r="XDV391" s="212"/>
      <c r="XDW391" s="212"/>
      <c r="XDX391" s="212"/>
      <c r="XDY391" s="212"/>
      <c r="XDZ391" s="212"/>
      <c r="XEA391" s="212"/>
      <c r="XEB391" s="212"/>
      <c r="XEC391" s="212"/>
      <c r="XED391" s="212"/>
      <c r="XEE391" s="212"/>
      <c r="XEF391" s="212"/>
      <c r="XEG391" s="212"/>
      <c r="XEH391" s="212"/>
      <c r="XEI391" s="212"/>
      <c r="XEJ391" s="212"/>
      <c r="XEK391" s="212"/>
      <c r="XEL391" s="212"/>
      <c r="XEM391" s="212"/>
      <c r="XEN391" s="212"/>
      <c r="XEO391" s="212"/>
      <c r="XEP391" s="212"/>
      <c r="XEQ391" s="212"/>
      <c r="XER391" s="212"/>
      <c r="XES391" s="212"/>
      <c r="XET391" s="212"/>
      <c r="XEU391" s="212"/>
      <c r="XEV391" s="212"/>
    </row>
    <row r="392" spans="1:6 16329:16376" s="209" customFormat="1" ht="18" hidden="1" customHeight="1">
      <c r="A392" s="201">
        <v>2060101</v>
      </c>
      <c r="B392" s="184" t="s">
        <v>165</v>
      </c>
      <c r="C392" s="185">
        <v>121</v>
      </c>
      <c r="D392" s="185">
        <v>258</v>
      </c>
      <c r="E392" s="199"/>
      <c r="F392" s="209">
        <f t="shared" si="6"/>
        <v>7</v>
      </c>
    </row>
    <row r="393" spans="1:6 16329:16376" s="209" customFormat="1" ht="18" hidden="1" customHeight="1">
      <c r="A393" s="201">
        <v>2060102</v>
      </c>
      <c r="B393" s="184" t="s">
        <v>166</v>
      </c>
      <c r="C393" s="185">
        <v>3325</v>
      </c>
      <c r="D393" s="185">
        <v>120</v>
      </c>
      <c r="E393" s="199"/>
      <c r="F393" s="209">
        <f t="shared" si="6"/>
        <v>7</v>
      </c>
    </row>
    <row r="394" spans="1:6 16329:16376" s="209" customFormat="1" ht="18" hidden="1" customHeight="1">
      <c r="A394" s="201">
        <v>2060103</v>
      </c>
      <c r="B394" s="184" t="s">
        <v>167</v>
      </c>
      <c r="C394" s="185"/>
      <c r="D394" s="185"/>
      <c r="E394" s="199"/>
      <c r="F394" s="209">
        <f t="shared" si="6"/>
        <v>7</v>
      </c>
    </row>
    <row r="395" spans="1:6 16329:16376" s="209" customFormat="1" ht="18" hidden="1" customHeight="1">
      <c r="A395" s="201">
        <v>2060199</v>
      </c>
      <c r="B395" s="184" t="s">
        <v>407</v>
      </c>
      <c r="C395" s="185">
        <v>178</v>
      </c>
      <c r="D395" s="185">
        <v>3051</v>
      </c>
      <c r="E395" s="199"/>
      <c r="F395" s="209">
        <f t="shared" si="6"/>
        <v>7</v>
      </c>
    </row>
    <row r="396" spans="1:6 16329:16376" s="208" customFormat="1" ht="18" customHeight="1">
      <c r="A396" s="201">
        <v>20602</v>
      </c>
      <c r="B396" s="184" t="s">
        <v>408</v>
      </c>
      <c r="C396" s="185"/>
      <c r="D396" s="185">
        <v>0</v>
      </c>
      <c r="E396" s="199"/>
      <c r="F396" s="209">
        <f t="shared" si="6"/>
        <v>5</v>
      </c>
      <c r="XDA396" s="212"/>
      <c r="XDB396" s="212"/>
      <c r="XDC396" s="212"/>
      <c r="XDD396" s="212"/>
      <c r="XDE396" s="212"/>
      <c r="XDF396" s="212"/>
      <c r="XDG396" s="212"/>
      <c r="XDH396" s="212"/>
      <c r="XDI396" s="212"/>
      <c r="XDJ396" s="212"/>
      <c r="XDK396" s="212"/>
      <c r="XDL396" s="212"/>
      <c r="XDM396" s="212"/>
      <c r="XDN396" s="212"/>
      <c r="XDO396" s="212"/>
      <c r="XDP396" s="212"/>
      <c r="XDQ396" s="212"/>
      <c r="XDR396" s="212"/>
      <c r="XDS396" s="212"/>
      <c r="XDT396" s="212"/>
      <c r="XDU396" s="212"/>
      <c r="XDV396" s="212"/>
      <c r="XDW396" s="212"/>
      <c r="XDX396" s="212"/>
      <c r="XDY396" s="212"/>
      <c r="XDZ396" s="212"/>
      <c r="XEA396" s="212"/>
      <c r="XEB396" s="212"/>
      <c r="XEC396" s="212"/>
      <c r="XED396" s="212"/>
      <c r="XEE396" s="212"/>
      <c r="XEF396" s="212"/>
      <c r="XEG396" s="212"/>
      <c r="XEH396" s="212"/>
      <c r="XEI396" s="212"/>
      <c r="XEJ396" s="212"/>
      <c r="XEK396" s="212"/>
      <c r="XEL396" s="212"/>
      <c r="XEM396" s="212"/>
      <c r="XEN396" s="212"/>
      <c r="XEO396" s="212"/>
      <c r="XEP396" s="212"/>
      <c r="XEQ396" s="212"/>
      <c r="XER396" s="212"/>
      <c r="XES396" s="212"/>
      <c r="XET396" s="212"/>
      <c r="XEU396" s="212"/>
      <c r="XEV396" s="212"/>
    </row>
    <row r="397" spans="1:6 16329:16376" s="209" customFormat="1" ht="18" hidden="1" customHeight="1">
      <c r="A397" s="201">
        <v>2060201</v>
      </c>
      <c r="B397" s="182" t="s">
        <v>409</v>
      </c>
      <c r="C397" s="183"/>
      <c r="D397" s="183"/>
      <c r="E397" s="199"/>
      <c r="F397" s="209">
        <f t="shared" si="6"/>
        <v>7</v>
      </c>
    </row>
    <row r="398" spans="1:6 16329:16376" s="209" customFormat="1" ht="18" hidden="1" customHeight="1">
      <c r="A398" s="201">
        <v>2060203</v>
      </c>
      <c r="B398" s="184" t="s">
        <v>410</v>
      </c>
      <c r="C398" s="185"/>
      <c r="D398" s="185"/>
      <c r="E398" s="199"/>
      <c r="F398" s="209">
        <f t="shared" si="6"/>
        <v>7</v>
      </c>
    </row>
    <row r="399" spans="1:6 16329:16376" s="209" customFormat="1" ht="18" hidden="1" customHeight="1">
      <c r="A399" s="201">
        <v>2060204</v>
      </c>
      <c r="B399" s="184" t="s">
        <v>411</v>
      </c>
      <c r="C399" s="185"/>
      <c r="D399" s="185"/>
      <c r="E399" s="199"/>
      <c r="F399" s="209">
        <f t="shared" si="6"/>
        <v>7</v>
      </c>
    </row>
    <row r="400" spans="1:6 16329:16376" s="209" customFormat="1" ht="18" hidden="1" customHeight="1">
      <c r="A400" s="201">
        <v>2060205</v>
      </c>
      <c r="B400" s="184" t="s">
        <v>412</v>
      </c>
      <c r="C400" s="185"/>
      <c r="D400" s="185"/>
      <c r="E400" s="199"/>
      <c r="F400" s="209">
        <f t="shared" si="6"/>
        <v>7</v>
      </c>
    </row>
    <row r="401" spans="1:6 16329:16376" s="209" customFormat="1" ht="18" hidden="1" customHeight="1">
      <c r="A401" s="201">
        <v>2060206</v>
      </c>
      <c r="B401" s="184" t="s">
        <v>413</v>
      </c>
      <c r="C401" s="185"/>
      <c r="D401" s="185"/>
      <c r="E401" s="199"/>
      <c r="F401" s="209">
        <f t="shared" si="6"/>
        <v>7</v>
      </c>
    </row>
    <row r="402" spans="1:6 16329:16376" s="209" customFormat="1" ht="18" hidden="1" customHeight="1">
      <c r="A402" s="201">
        <v>2060207</v>
      </c>
      <c r="B402" s="184" t="s">
        <v>414</v>
      </c>
      <c r="C402" s="185"/>
      <c r="D402" s="185"/>
      <c r="E402" s="199"/>
      <c r="F402" s="209">
        <f t="shared" si="6"/>
        <v>7</v>
      </c>
    </row>
    <row r="403" spans="1:6 16329:16376" s="209" customFormat="1" ht="18" hidden="1" customHeight="1">
      <c r="A403" s="201">
        <v>2060208</v>
      </c>
      <c r="B403" s="184" t="s">
        <v>415</v>
      </c>
      <c r="C403" s="185"/>
      <c r="D403" s="185"/>
      <c r="E403" s="199"/>
      <c r="F403" s="209">
        <f t="shared" si="6"/>
        <v>7</v>
      </c>
    </row>
    <row r="404" spans="1:6 16329:16376" s="209" customFormat="1" ht="18" hidden="1" customHeight="1">
      <c r="A404" s="201">
        <v>2060299</v>
      </c>
      <c r="B404" s="184" t="s">
        <v>416</v>
      </c>
      <c r="C404" s="185"/>
      <c r="D404" s="185"/>
      <c r="E404" s="199"/>
      <c r="F404" s="209">
        <f t="shared" si="6"/>
        <v>7</v>
      </c>
    </row>
    <row r="405" spans="1:6 16329:16376" s="208" customFormat="1" ht="18" customHeight="1">
      <c r="A405" s="201">
        <v>20603</v>
      </c>
      <c r="B405" s="184" t="s">
        <v>417</v>
      </c>
      <c r="C405" s="185"/>
      <c r="D405" s="185">
        <v>0</v>
      </c>
      <c r="E405" s="199"/>
      <c r="F405" s="209">
        <f t="shared" si="6"/>
        <v>5</v>
      </c>
      <c r="XDA405" s="212"/>
      <c r="XDB405" s="212"/>
      <c r="XDC405" s="212"/>
      <c r="XDD405" s="212"/>
      <c r="XDE405" s="212"/>
      <c r="XDF405" s="212"/>
      <c r="XDG405" s="212"/>
      <c r="XDH405" s="212"/>
      <c r="XDI405" s="212"/>
      <c r="XDJ405" s="212"/>
      <c r="XDK405" s="212"/>
      <c r="XDL405" s="212"/>
      <c r="XDM405" s="212"/>
      <c r="XDN405" s="212"/>
      <c r="XDO405" s="212"/>
      <c r="XDP405" s="212"/>
      <c r="XDQ405" s="212"/>
      <c r="XDR405" s="212"/>
      <c r="XDS405" s="212"/>
      <c r="XDT405" s="212"/>
      <c r="XDU405" s="212"/>
      <c r="XDV405" s="212"/>
      <c r="XDW405" s="212"/>
      <c r="XDX405" s="212"/>
      <c r="XDY405" s="212"/>
      <c r="XDZ405" s="212"/>
      <c r="XEA405" s="212"/>
      <c r="XEB405" s="212"/>
      <c r="XEC405" s="212"/>
      <c r="XED405" s="212"/>
      <c r="XEE405" s="212"/>
      <c r="XEF405" s="212"/>
      <c r="XEG405" s="212"/>
      <c r="XEH405" s="212"/>
      <c r="XEI405" s="212"/>
      <c r="XEJ405" s="212"/>
      <c r="XEK405" s="212"/>
      <c r="XEL405" s="212"/>
      <c r="XEM405" s="212"/>
      <c r="XEN405" s="212"/>
      <c r="XEO405" s="212"/>
      <c r="XEP405" s="212"/>
      <c r="XEQ405" s="212"/>
      <c r="XER405" s="212"/>
      <c r="XES405" s="212"/>
      <c r="XET405" s="212"/>
      <c r="XEU405" s="212"/>
      <c r="XEV405" s="212"/>
    </row>
    <row r="406" spans="1:6 16329:16376" s="209" customFormat="1" ht="18" hidden="1" customHeight="1">
      <c r="A406" s="201">
        <v>2060301</v>
      </c>
      <c r="B406" s="184" t="s">
        <v>409</v>
      </c>
      <c r="C406" s="185"/>
      <c r="D406" s="185"/>
      <c r="E406" s="199"/>
      <c r="F406" s="209">
        <f t="shared" si="6"/>
        <v>7</v>
      </c>
    </row>
    <row r="407" spans="1:6 16329:16376" s="209" customFormat="1" ht="18" hidden="1" customHeight="1">
      <c r="A407" s="201">
        <v>2060302</v>
      </c>
      <c r="B407" s="184" t="s">
        <v>418</v>
      </c>
      <c r="C407" s="185"/>
      <c r="D407" s="185"/>
      <c r="E407" s="199"/>
      <c r="F407" s="209">
        <f t="shared" si="6"/>
        <v>7</v>
      </c>
    </row>
    <row r="408" spans="1:6 16329:16376" s="209" customFormat="1" ht="18" hidden="1" customHeight="1">
      <c r="A408" s="201">
        <v>2060303</v>
      </c>
      <c r="B408" s="184" t="s">
        <v>419</v>
      </c>
      <c r="C408" s="185"/>
      <c r="D408" s="185"/>
      <c r="E408" s="199"/>
      <c r="F408" s="209">
        <f t="shared" si="6"/>
        <v>7</v>
      </c>
    </row>
    <row r="409" spans="1:6 16329:16376" s="209" customFormat="1" ht="18" hidden="1" customHeight="1">
      <c r="A409" s="201">
        <v>2060304</v>
      </c>
      <c r="B409" s="184" t="s">
        <v>420</v>
      </c>
      <c r="C409" s="185"/>
      <c r="D409" s="185"/>
      <c r="E409" s="199"/>
      <c r="F409" s="209">
        <f t="shared" si="6"/>
        <v>7</v>
      </c>
    </row>
    <row r="410" spans="1:6 16329:16376" s="209" customFormat="1" ht="18" hidden="1" customHeight="1">
      <c r="A410" s="201">
        <v>2060399</v>
      </c>
      <c r="B410" s="184" t="s">
        <v>421</v>
      </c>
      <c r="C410" s="185"/>
      <c r="D410" s="185"/>
      <c r="E410" s="199"/>
      <c r="F410" s="209">
        <f t="shared" si="6"/>
        <v>7</v>
      </c>
    </row>
    <row r="411" spans="1:6 16329:16376" s="208" customFormat="1" ht="18" customHeight="1">
      <c r="A411" s="201">
        <v>20604</v>
      </c>
      <c r="B411" s="184" t="s">
        <v>422</v>
      </c>
      <c r="C411" s="185">
        <v>24</v>
      </c>
      <c r="D411" s="185">
        <v>0</v>
      </c>
      <c r="E411" s="199"/>
      <c r="F411" s="209">
        <f t="shared" si="6"/>
        <v>5</v>
      </c>
      <c r="XDA411" s="212"/>
      <c r="XDB411" s="212"/>
      <c r="XDC411" s="212"/>
      <c r="XDD411" s="212"/>
      <c r="XDE411" s="212"/>
      <c r="XDF411" s="212"/>
      <c r="XDG411" s="212"/>
      <c r="XDH411" s="212"/>
      <c r="XDI411" s="212"/>
      <c r="XDJ411" s="212"/>
      <c r="XDK411" s="212"/>
      <c r="XDL411" s="212"/>
      <c r="XDM411" s="212"/>
      <c r="XDN411" s="212"/>
      <c r="XDO411" s="212"/>
      <c r="XDP411" s="212"/>
      <c r="XDQ411" s="212"/>
      <c r="XDR411" s="212"/>
      <c r="XDS411" s="212"/>
      <c r="XDT411" s="212"/>
      <c r="XDU411" s="212"/>
      <c r="XDV411" s="212"/>
      <c r="XDW411" s="212"/>
      <c r="XDX411" s="212"/>
      <c r="XDY411" s="212"/>
      <c r="XDZ411" s="212"/>
      <c r="XEA411" s="212"/>
      <c r="XEB411" s="212"/>
      <c r="XEC411" s="212"/>
      <c r="XED411" s="212"/>
      <c r="XEE411" s="212"/>
      <c r="XEF411" s="212"/>
      <c r="XEG411" s="212"/>
      <c r="XEH411" s="212"/>
      <c r="XEI411" s="212"/>
      <c r="XEJ411" s="212"/>
      <c r="XEK411" s="212"/>
      <c r="XEL411" s="212"/>
      <c r="XEM411" s="212"/>
      <c r="XEN411" s="212"/>
      <c r="XEO411" s="212"/>
      <c r="XEP411" s="212"/>
      <c r="XEQ411" s="212"/>
      <c r="XER411" s="212"/>
      <c r="XES411" s="212"/>
      <c r="XET411" s="212"/>
      <c r="XEU411" s="212"/>
      <c r="XEV411" s="212"/>
    </row>
    <row r="412" spans="1:6 16329:16376" s="209" customFormat="1" ht="18" hidden="1" customHeight="1">
      <c r="A412" s="201">
        <v>2060401</v>
      </c>
      <c r="B412" s="184" t="s">
        <v>409</v>
      </c>
      <c r="C412" s="185"/>
      <c r="D412" s="185"/>
      <c r="E412" s="199"/>
      <c r="F412" s="209">
        <f t="shared" si="6"/>
        <v>7</v>
      </c>
    </row>
    <row r="413" spans="1:6 16329:16376" s="209" customFormat="1" ht="18" hidden="1" customHeight="1">
      <c r="A413" s="201">
        <v>2060404</v>
      </c>
      <c r="B413" s="184" t="s">
        <v>423</v>
      </c>
      <c r="C413" s="185">
        <v>24</v>
      </c>
      <c r="D413" s="185"/>
      <c r="E413" s="199"/>
      <c r="F413" s="209">
        <f t="shared" si="6"/>
        <v>7</v>
      </c>
    </row>
    <row r="414" spans="1:6 16329:16376" s="209" customFormat="1" ht="18" hidden="1" customHeight="1">
      <c r="A414" s="201">
        <v>2060405</v>
      </c>
      <c r="B414" s="184" t="s">
        <v>424</v>
      </c>
      <c r="C414" s="185"/>
      <c r="D414" s="185"/>
      <c r="E414" s="199"/>
      <c r="F414" s="209">
        <f t="shared" si="6"/>
        <v>7</v>
      </c>
    </row>
    <row r="415" spans="1:6 16329:16376" s="209" customFormat="1" ht="18" hidden="1" customHeight="1">
      <c r="A415" s="201">
        <v>2060499</v>
      </c>
      <c r="B415" s="184" t="s">
        <v>425</v>
      </c>
      <c r="C415" s="185"/>
      <c r="D415" s="185"/>
      <c r="E415" s="199"/>
      <c r="F415" s="209">
        <f t="shared" si="6"/>
        <v>7</v>
      </c>
    </row>
    <row r="416" spans="1:6 16329:16376" s="208" customFormat="1" ht="18" customHeight="1">
      <c r="A416" s="201">
        <v>20605</v>
      </c>
      <c r="B416" s="184" t="s">
        <v>426</v>
      </c>
      <c r="C416" s="185">
        <v>4</v>
      </c>
      <c r="D416" s="185">
        <v>1074</v>
      </c>
      <c r="E416" s="199"/>
      <c r="F416" s="209">
        <f t="shared" si="6"/>
        <v>5</v>
      </c>
      <c r="XDA416" s="212"/>
      <c r="XDB416" s="212"/>
      <c r="XDC416" s="212"/>
      <c r="XDD416" s="212"/>
      <c r="XDE416" s="212"/>
      <c r="XDF416" s="212"/>
      <c r="XDG416" s="212"/>
      <c r="XDH416" s="212"/>
      <c r="XDI416" s="212"/>
      <c r="XDJ416" s="212"/>
      <c r="XDK416" s="212"/>
      <c r="XDL416" s="212"/>
      <c r="XDM416" s="212"/>
      <c r="XDN416" s="212"/>
      <c r="XDO416" s="212"/>
      <c r="XDP416" s="212"/>
      <c r="XDQ416" s="212"/>
      <c r="XDR416" s="212"/>
      <c r="XDS416" s="212"/>
      <c r="XDT416" s="212"/>
      <c r="XDU416" s="212"/>
      <c r="XDV416" s="212"/>
      <c r="XDW416" s="212"/>
      <c r="XDX416" s="212"/>
      <c r="XDY416" s="212"/>
      <c r="XDZ416" s="212"/>
      <c r="XEA416" s="212"/>
      <c r="XEB416" s="212"/>
      <c r="XEC416" s="212"/>
      <c r="XED416" s="212"/>
      <c r="XEE416" s="212"/>
      <c r="XEF416" s="212"/>
      <c r="XEG416" s="212"/>
      <c r="XEH416" s="212"/>
      <c r="XEI416" s="212"/>
      <c r="XEJ416" s="212"/>
      <c r="XEK416" s="212"/>
      <c r="XEL416" s="212"/>
      <c r="XEM416" s="212"/>
      <c r="XEN416" s="212"/>
      <c r="XEO416" s="212"/>
      <c r="XEP416" s="212"/>
      <c r="XEQ416" s="212"/>
      <c r="XER416" s="212"/>
      <c r="XES416" s="212"/>
      <c r="XET416" s="212"/>
      <c r="XEU416" s="212"/>
      <c r="XEV416" s="212"/>
    </row>
    <row r="417" spans="1:6 16329:16376" s="209" customFormat="1" ht="18" hidden="1" customHeight="1">
      <c r="A417" s="201">
        <v>2060501</v>
      </c>
      <c r="B417" s="184" t="s">
        <v>409</v>
      </c>
      <c r="C417" s="185"/>
      <c r="D417" s="185"/>
      <c r="E417" s="199"/>
      <c r="F417" s="209">
        <f t="shared" si="6"/>
        <v>7</v>
      </c>
    </row>
    <row r="418" spans="1:6 16329:16376" s="209" customFormat="1" ht="18" hidden="1" customHeight="1">
      <c r="A418" s="201">
        <v>2060502</v>
      </c>
      <c r="B418" s="184" t="s">
        <v>427</v>
      </c>
      <c r="C418" s="185"/>
      <c r="D418" s="185"/>
      <c r="E418" s="199"/>
      <c r="F418" s="209">
        <f t="shared" si="6"/>
        <v>7</v>
      </c>
    </row>
    <row r="419" spans="1:6 16329:16376" s="209" customFormat="1" ht="18" hidden="1" customHeight="1">
      <c r="A419" s="201">
        <v>2060503</v>
      </c>
      <c r="B419" s="184" t="s">
        <v>428</v>
      </c>
      <c r="C419" s="185"/>
      <c r="D419" s="185"/>
      <c r="E419" s="199"/>
      <c r="F419" s="209">
        <f t="shared" si="6"/>
        <v>7</v>
      </c>
    </row>
    <row r="420" spans="1:6 16329:16376" s="209" customFormat="1" ht="18" hidden="1" customHeight="1">
      <c r="A420" s="201">
        <v>2060599</v>
      </c>
      <c r="B420" s="184" t="s">
        <v>429</v>
      </c>
      <c r="C420" s="185">
        <v>4</v>
      </c>
      <c r="D420" s="185">
        <v>1074</v>
      </c>
      <c r="E420" s="199"/>
      <c r="F420" s="209">
        <f t="shared" si="6"/>
        <v>7</v>
      </c>
    </row>
    <row r="421" spans="1:6 16329:16376" s="208" customFormat="1" ht="18" customHeight="1">
      <c r="A421" s="201">
        <v>20606</v>
      </c>
      <c r="B421" s="184" t="s">
        <v>430</v>
      </c>
      <c r="C421" s="185"/>
      <c r="D421" s="185">
        <v>0</v>
      </c>
      <c r="E421" s="199"/>
      <c r="F421" s="209">
        <f t="shared" si="6"/>
        <v>5</v>
      </c>
      <c r="XDA421" s="212"/>
      <c r="XDB421" s="212"/>
      <c r="XDC421" s="212"/>
      <c r="XDD421" s="212"/>
      <c r="XDE421" s="212"/>
      <c r="XDF421" s="212"/>
      <c r="XDG421" s="212"/>
      <c r="XDH421" s="212"/>
      <c r="XDI421" s="212"/>
      <c r="XDJ421" s="212"/>
      <c r="XDK421" s="212"/>
      <c r="XDL421" s="212"/>
      <c r="XDM421" s="212"/>
      <c r="XDN421" s="212"/>
      <c r="XDO421" s="212"/>
      <c r="XDP421" s="212"/>
      <c r="XDQ421" s="212"/>
      <c r="XDR421" s="212"/>
      <c r="XDS421" s="212"/>
      <c r="XDT421" s="212"/>
      <c r="XDU421" s="212"/>
      <c r="XDV421" s="212"/>
      <c r="XDW421" s="212"/>
      <c r="XDX421" s="212"/>
      <c r="XDY421" s="212"/>
      <c r="XDZ421" s="212"/>
      <c r="XEA421" s="212"/>
      <c r="XEB421" s="212"/>
      <c r="XEC421" s="212"/>
      <c r="XED421" s="212"/>
      <c r="XEE421" s="212"/>
      <c r="XEF421" s="212"/>
      <c r="XEG421" s="212"/>
      <c r="XEH421" s="212"/>
      <c r="XEI421" s="212"/>
      <c r="XEJ421" s="212"/>
      <c r="XEK421" s="212"/>
      <c r="XEL421" s="212"/>
      <c r="XEM421" s="212"/>
      <c r="XEN421" s="212"/>
      <c r="XEO421" s="212"/>
      <c r="XEP421" s="212"/>
      <c r="XEQ421" s="212"/>
      <c r="XER421" s="212"/>
      <c r="XES421" s="212"/>
      <c r="XET421" s="212"/>
      <c r="XEU421" s="212"/>
      <c r="XEV421" s="212"/>
    </row>
    <row r="422" spans="1:6 16329:16376" s="209" customFormat="1" ht="18" hidden="1" customHeight="1">
      <c r="A422" s="201">
        <v>2060601</v>
      </c>
      <c r="B422" s="184" t="s">
        <v>431</v>
      </c>
      <c r="C422" s="185"/>
      <c r="D422" s="185"/>
      <c r="E422" s="199"/>
      <c r="F422" s="209">
        <f t="shared" si="6"/>
        <v>7</v>
      </c>
    </row>
    <row r="423" spans="1:6 16329:16376" s="209" customFormat="1" ht="18" hidden="1" customHeight="1">
      <c r="A423" s="201">
        <v>2060602</v>
      </c>
      <c r="B423" s="184" t="s">
        <v>432</v>
      </c>
      <c r="C423" s="185"/>
      <c r="D423" s="185"/>
      <c r="E423" s="199"/>
      <c r="F423" s="209">
        <f t="shared" si="6"/>
        <v>7</v>
      </c>
    </row>
    <row r="424" spans="1:6 16329:16376" s="209" customFormat="1" ht="18" hidden="1" customHeight="1">
      <c r="A424" s="201">
        <v>2060603</v>
      </c>
      <c r="B424" s="184" t="s">
        <v>433</v>
      </c>
      <c r="C424" s="185"/>
      <c r="D424" s="185"/>
      <c r="E424" s="199"/>
      <c r="F424" s="209">
        <f t="shared" si="6"/>
        <v>7</v>
      </c>
    </row>
    <row r="425" spans="1:6 16329:16376" s="209" customFormat="1" ht="18" hidden="1" customHeight="1">
      <c r="A425" s="201">
        <v>2060699</v>
      </c>
      <c r="B425" s="184" t="s">
        <v>434</v>
      </c>
      <c r="C425" s="185"/>
      <c r="D425" s="185"/>
      <c r="E425" s="199"/>
      <c r="F425" s="209">
        <f t="shared" si="6"/>
        <v>7</v>
      </c>
    </row>
    <row r="426" spans="1:6 16329:16376" s="208" customFormat="1" ht="18" customHeight="1">
      <c r="A426" s="201">
        <v>20607</v>
      </c>
      <c r="B426" s="184" t="s">
        <v>435</v>
      </c>
      <c r="C426" s="185">
        <v>894</v>
      </c>
      <c r="D426" s="185">
        <v>1000</v>
      </c>
      <c r="E426" s="199"/>
      <c r="F426" s="209">
        <f t="shared" si="6"/>
        <v>5</v>
      </c>
      <c r="XDA426" s="212"/>
      <c r="XDB426" s="212"/>
      <c r="XDC426" s="212"/>
      <c r="XDD426" s="212"/>
      <c r="XDE426" s="212"/>
      <c r="XDF426" s="212"/>
      <c r="XDG426" s="212"/>
      <c r="XDH426" s="212"/>
      <c r="XDI426" s="212"/>
      <c r="XDJ426" s="212"/>
      <c r="XDK426" s="212"/>
      <c r="XDL426" s="212"/>
      <c r="XDM426" s="212"/>
      <c r="XDN426" s="212"/>
      <c r="XDO426" s="212"/>
      <c r="XDP426" s="212"/>
      <c r="XDQ426" s="212"/>
      <c r="XDR426" s="212"/>
      <c r="XDS426" s="212"/>
      <c r="XDT426" s="212"/>
      <c r="XDU426" s="212"/>
      <c r="XDV426" s="212"/>
      <c r="XDW426" s="212"/>
      <c r="XDX426" s="212"/>
      <c r="XDY426" s="212"/>
      <c r="XDZ426" s="212"/>
      <c r="XEA426" s="212"/>
      <c r="XEB426" s="212"/>
      <c r="XEC426" s="212"/>
      <c r="XED426" s="212"/>
      <c r="XEE426" s="212"/>
      <c r="XEF426" s="212"/>
      <c r="XEG426" s="212"/>
      <c r="XEH426" s="212"/>
      <c r="XEI426" s="212"/>
      <c r="XEJ426" s="212"/>
      <c r="XEK426" s="212"/>
      <c r="XEL426" s="212"/>
      <c r="XEM426" s="212"/>
      <c r="XEN426" s="212"/>
      <c r="XEO426" s="212"/>
      <c r="XEP426" s="212"/>
      <c r="XEQ426" s="212"/>
      <c r="XER426" s="212"/>
      <c r="XES426" s="212"/>
      <c r="XET426" s="212"/>
      <c r="XEU426" s="212"/>
      <c r="XEV426" s="212"/>
    </row>
    <row r="427" spans="1:6 16329:16376" s="209" customFormat="1" ht="18" hidden="1" customHeight="1">
      <c r="A427" s="201">
        <v>2060701</v>
      </c>
      <c r="B427" s="184" t="s">
        <v>409</v>
      </c>
      <c r="C427" s="185"/>
      <c r="D427" s="185"/>
      <c r="E427" s="199"/>
      <c r="F427" s="209">
        <f t="shared" si="6"/>
        <v>7</v>
      </c>
    </row>
    <row r="428" spans="1:6 16329:16376" s="209" customFormat="1" ht="18" hidden="1" customHeight="1">
      <c r="A428" s="201">
        <v>2060702</v>
      </c>
      <c r="B428" s="184" t="s">
        <v>436</v>
      </c>
      <c r="C428" s="185">
        <v>44</v>
      </c>
      <c r="D428" s="185"/>
      <c r="E428" s="199"/>
      <c r="F428" s="209">
        <f t="shared" si="6"/>
        <v>7</v>
      </c>
    </row>
    <row r="429" spans="1:6 16329:16376" s="209" customFormat="1" ht="18" hidden="1" customHeight="1">
      <c r="A429" s="201">
        <v>2060703</v>
      </c>
      <c r="B429" s="184" t="s">
        <v>437</v>
      </c>
      <c r="C429" s="185">
        <v>80</v>
      </c>
      <c r="D429" s="185"/>
      <c r="E429" s="199"/>
      <c r="F429" s="209">
        <f t="shared" si="6"/>
        <v>7</v>
      </c>
    </row>
    <row r="430" spans="1:6 16329:16376" s="209" customFormat="1" ht="18" hidden="1" customHeight="1">
      <c r="A430" s="201">
        <v>2060704</v>
      </c>
      <c r="B430" s="184" t="s">
        <v>438</v>
      </c>
      <c r="C430" s="185"/>
      <c r="D430" s="185"/>
      <c r="E430" s="199"/>
      <c r="F430" s="209">
        <f t="shared" si="6"/>
        <v>7</v>
      </c>
    </row>
    <row r="431" spans="1:6 16329:16376" s="209" customFormat="1" ht="18" hidden="1" customHeight="1">
      <c r="A431" s="201">
        <v>2060705</v>
      </c>
      <c r="B431" s="184" t="s">
        <v>439</v>
      </c>
      <c r="C431" s="185">
        <v>10</v>
      </c>
      <c r="D431" s="185"/>
      <c r="E431" s="199"/>
      <c r="F431" s="209">
        <f t="shared" si="6"/>
        <v>7</v>
      </c>
    </row>
    <row r="432" spans="1:6 16329:16376" s="209" customFormat="1" ht="18" hidden="1" customHeight="1">
      <c r="A432" s="201">
        <v>2060799</v>
      </c>
      <c r="B432" s="184" t="s">
        <v>440</v>
      </c>
      <c r="C432" s="185">
        <v>760</v>
      </c>
      <c r="D432" s="185">
        <v>1000</v>
      </c>
      <c r="E432" s="199"/>
      <c r="F432" s="209">
        <f t="shared" si="6"/>
        <v>7</v>
      </c>
    </row>
    <row r="433" spans="1:6 16329:16376" s="208" customFormat="1" ht="18" customHeight="1">
      <c r="A433" s="201">
        <v>20608</v>
      </c>
      <c r="B433" s="184" t="s">
        <v>441</v>
      </c>
      <c r="C433" s="185"/>
      <c r="D433" s="185">
        <v>0</v>
      </c>
      <c r="E433" s="199"/>
      <c r="F433" s="209">
        <f t="shared" si="6"/>
        <v>5</v>
      </c>
      <c r="XDA433" s="212"/>
      <c r="XDB433" s="212"/>
      <c r="XDC433" s="212"/>
      <c r="XDD433" s="212"/>
      <c r="XDE433" s="212"/>
      <c r="XDF433" s="212"/>
      <c r="XDG433" s="212"/>
      <c r="XDH433" s="212"/>
      <c r="XDI433" s="212"/>
      <c r="XDJ433" s="212"/>
      <c r="XDK433" s="212"/>
      <c r="XDL433" s="212"/>
      <c r="XDM433" s="212"/>
      <c r="XDN433" s="212"/>
      <c r="XDO433" s="212"/>
      <c r="XDP433" s="212"/>
      <c r="XDQ433" s="212"/>
      <c r="XDR433" s="212"/>
      <c r="XDS433" s="212"/>
      <c r="XDT433" s="212"/>
      <c r="XDU433" s="212"/>
      <c r="XDV433" s="212"/>
      <c r="XDW433" s="212"/>
      <c r="XDX433" s="212"/>
      <c r="XDY433" s="212"/>
      <c r="XDZ433" s="212"/>
      <c r="XEA433" s="212"/>
      <c r="XEB433" s="212"/>
      <c r="XEC433" s="212"/>
      <c r="XED433" s="212"/>
      <c r="XEE433" s="212"/>
      <c r="XEF433" s="212"/>
      <c r="XEG433" s="212"/>
      <c r="XEH433" s="212"/>
      <c r="XEI433" s="212"/>
      <c r="XEJ433" s="212"/>
      <c r="XEK433" s="212"/>
      <c r="XEL433" s="212"/>
      <c r="XEM433" s="212"/>
      <c r="XEN433" s="212"/>
      <c r="XEO433" s="212"/>
      <c r="XEP433" s="212"/>
      <c r="XEQ433" s="212"/>
      <c r="XER433" s="212"/>
      <c r="XES433" s="212"/>
      <c r="XET433" s="212"/>
      <c r="XEU433" s="212"/>
      <c r="XEV433" s="212"/>
    </row>
    <row r="434" spans="1:6 16329:16376" s="209" customFormat="1" ht="18" hidden="1" customHeight="1">
      <c r="A434" s="201">
        <v>2060801</v>
      </c>
      <c r="B434" s="184" t="s">
        <v>442</v>
      </c>
      <c r="C434" s="185"/>
      <c r="D434" s="185"/>
      <c r="E434" s="199"/>
      <c r="F434" s="209">
        <f t="shared" si="6"/>
        <v>7</v>
      </c>
    </row>
    <row r="435" spans="1:6 16329:16376" s="209" customFormat="1" ht="18" hidden="1" customHeight="1">
      <c r="A435" s="201">
        <v>2060802</v>
      </c>
      <c r="B435" s="184" t="s">
        <v>443</v>
      </c>
      <c r="C435" s="185"/>
      <c r="D435" s="185"/>
      <c r="E435" s="199"/>
      <c r="F435" s="209">
        <f t="shared" si="6"/>
        <v>7</v>
      </c>
    </row>
    <row r="436" spans="1:6 16329:16376" s="209" customFormat="1" ht="18" hidden="1" customHeight="1">
      <c r="A436" s="201">
        <v>2060899</v>
      </c>
      <c r="B436" s="184" t="s">
        <v>444</v>
      </c>
      <c r="C436" s="185"/>
      <c r="D436" s="185"/>
      <c r="E436" s="199"/>
      <c r="F436" s="209">
        <f t="shared" si="6"/>
        <v>7</v>
      </c>
    </row>
    <row r="437" spans="1:6 16329:16376" s="208" customFormat="1" ht="18" customHeight="1">
      <c r="A437" s="201">
        <v>20609</v>
      </c>
      <c r="B437" s="184" t="s">
        <v>445</v>
      </c>
      <c r="C437" s="185"/>
      <c r="D437" s="185">
        <v>0</v>
      </c>
      <c r="E437" s="199"/>
      <c r="F437" s="209">
        <f t="shared" si="6"/>
        <v>5</v>
      </c>
      <c r="XDA437" s="212"/>
      <c r="XDB437" s="212"/>
      <c r="XDC437" s="212"/>
      <c r="XDD437" s="212"/>
      <c r="XDE437" s="212"/>
      <c r="XDF437" s="212"/>
      <c r="XDG437" s="212"/>
      <c r="XDH437" s="212"/>
      <c r="XDI437" s="212"/>
      <c r="XDJ437" s="212"/>
      <c r="XDK437" s="212"/>
      <c r="XDL437" s="212"/>
      <c r="XDM437" s="212"/>
      <c r="XDN437" s="212"/>
      <c r="XDO437" s="212"/>
      <c r="XDP437" s="212"/>
      <c r="XDQ437" s="212"/>
      <c r="XDR437" s="212"/>
      <c r="XDS437" s="212"/>
      <c r="XDT437" s="212"/>
      <c r="XDU437" s="212"/>
      <c r="XDV437" s="212"/>
      <c r="XDW437" s="212"/>
      <c r="XDX437" s="212"/>
      <c r="XDY437" s="212"/>
      <c r="XDZ437" s="212"/>
      <c r="XEA437" s="212"/>
      <c r="XEB437" s="212"/>
      <c r="XEC437" s="212"/>
      <c r="XED437" s="212"/>
      <c r="XEE437" s="212"/>
      <c r="XEF437" s="212"/>
      <c r="XEG437" s="212"/>
      <c r="XEH437" s="212"/>
      <c r="XEI437" s="212"/>
      <c r="XEJ437" s="212"/>
      <c r="XEK437" s="212"/>
      <c r="XEL437" s="212"/>
      <c r="XEM437" s="212"/>
      <c r="XEN437" s="212"/>
      <c r="XEO437" s="212"/>
      <c r="XEP437" s="212"/>
      <c r="XEQ437" s="212"/>
      <c r="XER437" s="212"/>
      <c r="XES437" s="212"/>
      <c r="XET437" s="212"/>
      <c r="XEU437" s="212"/>
      <c r="XEV437" s="212"/>
    </row>
    <row r="438" spans="1:6 16329:16376" s="209" customFormat="1" ht="18" hidden="1" customHeight="1">
      <c r="A438" s="201">
        <v>2060901</v>
      </c>
      <c r="B438" s="184" t="s">
        <v>446</v>
      </c>
      <c r="C438" s="185"/>
      <c r="D438" s="185"/>
      <c r="E438" s="199"/>
      <c r="F438" s="209">
        <f t="shared" si="6"/>
        <v>7</v>
      </c>
    </row>
    <row r="439" spans="1:6 16329:16376" s="209" customFormat="1" ht="18" hidden="1" customHeight="1">
      <c r="A439" s="201">
        <v>2060902</v>
      </c>
      <c r="B439" s="184" t="s">
        <v>447</v>
      </c>
      <c r="C439" s="185"/>
      <c r="D439" s="185"/>
      <c r="E439" s="199"/>
      <c r="F439" s="209">
        <f t="shared" si="6"/>
        <v>7</v>
      </c>
    </row>
    <row r="440" spans="1:6 16329:16376" s="209" customFormat="1" ht="18" hidden="1" customHeight="1">
      <c r="A440" s="201">
        <v>2060999</v>
      </c>
      <c r="B440" s="184" t="s">
        <v>448</v>
      </c>
      <c r="C440" s="185"/>
      <c r="D440" s="185"/>
      <c r="E440" s="199"/>
      <c r="F440" s="209">
        <f t="shared" si="6"/>
        <v>7</v>
      </c>
    </row>
    <row r="441" spans="1:6 16329:16376" s="208" customFormat="1" ht="18" customHeight="1">
      <c r="A441" s="201">
        <v>20699</v>
      </c>
      <c r="B441" s="184" t="s">
        <v>449</v>
      </c>
      <c r="C441" s="185">
        <v>1735</v>
      </c>
      <c r="D441" s="185">
        <v>9229</v>
      </c>
      <c r="E441" s="199"/>
      <c r="F441" s="209">
        <f t="shared" si="6"/>
        <v>5</v>
      </c>
      <c r="XDA441" s="212"/>
      <c r="XDB441" s="212"/>
      <c r="XDC441" s="212"/>
      <c r="XDD441" s="212"/>
      <c r="XDE441" s="212"/>
      <c r="XDF441" s="212"/>
      <c r="XDG441" s="212"/>
      <c r="XDH441" s="212"/>
      <c r="XDI441" s="212"/>
      <c r="XDJ441" s="212"/>
      <c r="XDK441" s="212"/>
      <c r="XDL441" s="212"/>
      <c r="XDM441" s="212"/>
      <c r="XDN441" s="212"/>
      <c r="XDO441" s="212"/>
      <c r="XDP441" s="212"/>
      <c r="XDQ441" s="212"/>
      <c r="XDR441" s="212"/>
      <c r="XDS441" s="212"/>
      <c r="XDT441" s="212"/>
      <c r="XDU441" s="212"/>
      <c r="XDV441" s="212"/>
      <c r="XDW441" s="212"/>
      <c r="XDX441" s="212"/>
      <c r="XDY441" s="212"/>
      <c r="XDZ441" s="212"/>
      <c r="XEA441" s="212"/>
      <c r="XEB441" s="212"/>
      <c r="XEC441" s="212"/>
      <c r="XED441" s="212"/>
      <c r="XEE441" s="212"/>
      <c r="XEF441" s="212"/>
      <c r="XEG441" s="212"/>
      <c r="XEH441" s="212"/>
      <c r="XEI441" s="212"/>
      <c r="XEJ441" s="212"/>
      <c r="XEK441" s="212"/>
      <c r="XEL441" s="212"/>
      <c r="XEM441" s="212"/>
      <c r="XEN441" s="212"/>
      <c r="XEO441" s="212"/>
      <c r="XEP441" s="212"/>
      <c r="XEQ441" s="212"/>
      <c r="XER441" s="212"/>
      <c r="XES441" s="212"/>
      <c r="XET441" s="212"/>
      <c r="XEU441" s="212"/>
      <c r="XEV441" s="212"/>
    </row>
    <row r="442" spans="1:6 16329:16376" s="209" customFormat="1" ht="18" hidden="1" customHeight="1">
      <c r="A442" s="201">
        <v>2069901</v>
      </c>
      <c r="B442" s="184" t="s">
        <v>450</v>
      </c>
      <c r="C442" s="185"/>
      <c r="D442" s="185"/>
      <c r="E442" s="199"/>
      <c r="F442" s="209">
        <f t="shared" si="6"/>
        <v>7</v>
      </c>
    </row>
    <row r="443" spans="1:6 16329:16376" s="209" customFormat="1" ht="18" hidden="1" customHeight="1">
      <c r="A443" s="201">
        <v>2069902</v>
      </c>
      <c r="B443" s="184" t="s">
        <v>451</v>
      </c>
      <c r="C443" s="185"/>
      <c r="D443" s="185"/>
      <c r="E443" s="199"/>
      <c r="F443" s="209">
        <f t="shared" si="6"/>
        <v>7</v>
      </c>
    </row>
    <row r="444" spans="1:6 16329:16376" s="209" customFormat="1" ht="18" hidden="1" customHeight="1">
      <c r="A444" s="201">
        <v>2069903</v>
      </c>
      <c r="B444" s="184" t="s">
        <v>452</v>
      </c>
      <c r="C444" s="185"/>
      <c r="D444" s="185"/>
      <c r="E444" s="199"/>
      <c r="F444" s="209">
        <f t="shared" si="6"/>
        <v>7</v>
      </c>
    </row>
    <row r="445" spans="1:6 16329:16376" s="209" customFormat="1" ht="18" hidden="1" customHeight="1">
      <c r="A445" s="201">
        <v>2069999</v>
      </c>
      <c r="B445" s="184" t="s">
        <v>453</v>
      </c>
      <c r="C445" s="185">
        <v>1735</v>
      </c>
      <c r="D445" s="185">
        <v>9229</v>
      </c>
      <c r="E445" s="199"/>
      <c r="F445" s="209">
        <f t="shared" si="6"/>
        <v>7</v>
      </c>
    </row>
    <row r="446" spans="1:6 16329:16376" s="190" customFormat="1" ht="18" hidden="1" customHeight="1">
      <c r="A446" s="201">
        <v>207</v>
      </c>
      <c r="B446" s="184" t="s">
        <v>454</v>
      </c>
      <c r="C446" s="185">
        <v>13048</v>
      </c>
      <c r="D446" s="185">
        <f>6288+4000+2000+2015</f>
        <v>14303</v>
      </c>
      <c r="E446" s="199"/>
      <c r="F446" s="209">
        <f t="shared" si="6"/>
        <v>3</v>
      </c>
      <c r="XDA446" s="194"/>
      <c r="XDB446" s="194"/>
      <c r="XDC446" s="194"/>
      <c r="XDD446" s="194"/>
      <c r="XDE446" s="194"/>
      <c r="XDF446" s="194"/>
      <c r="XDG446" s="194"/>
      <c r="XDH446" s="194"/>
      <c r="XDI446" s="194"/>
      <c r="XDJ446" s="194"/>
      <c r="XDK446" s="194"/>
      <c r="XDL446" s="194"/>
      <c r="XDM446" s="194"/>
      <c r="XDN446" s="194"/>
      <c r="XDO446" s="194"/>
      <c r="XDP446" s="194"/>
      <c r="XDQ446" s="194"/>
      <c r="XDR446" s="194"/>
      <c r="XDS446" s="194"/>
      <c r="XDT446" s="194"/>
      <c r="XDU446" s="194"/>
      <c r="XDV446" s="194"/>
      <c r="XDW446" s="194"/>
      <c r="XDX446" s="194"/>
      <c r="XDY446" s="194"/>
      <c r="XDZ446" s="194"/>
      <c r="XEA446" s="194"/>
      <c r="XEB446" s="194"/>
      <c r="XEC446" s="194"/>
      <c r="XED446" s="194"/>
      <c r="XEE446" s="194"/>
      <c r="XEF446" s="194"/>
      <c r="XEG446" s="194"/>
      <c r="XEH446" s="194"/>
      <c r="XEI446" s="194"/>
      <c r="XEJ446" s="194"/>
      <c r="XEK446" s="194"/>
      <c r="XEL446" s="194"/>
      <c r="XEM446" s="194"/>
      <c r="XEN446" s="194"/>
    </row>
    <row r="447" spans="1:6 16329:16376" s="208" customFormat="1" ht="18" customHeight="1">
      <c r="A447" s="201">
        <v>20701</v>
      </c>
      <c r="B447" s="184" t="s">
        <v>455</v>
      </c>
      <c r="C447" s="185">
        <v>10233</v>
      </c>
      <c r="D447" s="185">
        <f>3791+4000+2000</f>
        <v>9791</v>
      </c>
      <c r="E447" s="199"/>
      <c r="F447" s="209">
        <f t="shared" si="6"/>
        <v>5</v>
      </c>
      <c r="XDA447" s="212"/>
      <c r="XDB447" s="212"/>
      <c r="XDC447" s="212"/>
      <c r="XDD447" s="212"/>
      <c r="XDE447" s="212"/>
      <c r="XDF447" s="212"/>
      <c r="XDG447" s="212"/>
      <c r="XDH447" s="212"/>
      <c r="XDI447" s="212"/>
      <c r="XDJ447" s="212"/>
      <c r="XDK447" s="212"/>
      <c r="XDL447" s="212"/>
      <c r="XDM447" s="212"/>
      <c r="XDN447" s="212"/>
      <c r="XDO447" s="212"/>
      <c r="XDP447" s="212"/>
      <c r="XDQ447" s="212"/>
      <c r="XDR447" s="212"/>
      <c r="XDS447" s="212"/>
      <c r="XDT447" s="212"/>
      <c r="XDU447" s="212"/>
      <c r="XDV447" s="212"/>
      <c r="XDW447" s="212"/>
      <c r="XDX447" s="212"/>
      <c r="XDY447" s="212"/>
      <c r="XDZ447" s="212"/>
      <c r="XEA447" s="212"/>
      <c r="XEB447" s="212"/>
      <c r="XEC447" s="212"/>
      <c r="XED447" s="212"/>
      <c r="XEE447" s="212"/>
      <c r="XEF447" s="212"/>
      <c r="XEG447" s="212"/>
      <c r="XEH447" s="212"/>
      <c r="XEI447" s="212"/>
      <c r="XEJ447" s="212"/>
      <c r="XEK447" s="212"/>
      <c r="XEL447" s="212"/>
      <c r="XEM447" s="212"/>
      <c r="XEN447" s="212"/>
      <c r="XEO447" s="212"/>
      <c r="XEP447" s="212"/>
      <c r="XEQ447" s="212"/>
      <c r="XER447" s="212"/>
      <c r="XES447" s="212"/>
      <c r="XET447" s="212"/>
      <c r="XEU447" s="212"/>
      <c r="XEV447" s="212"/>
    </row>
    <row r="448" spans="1:6 16329:16376" s="209" customFormat="1" ht="18" hidden="1" customHeight="1">
      <c r="A448" s="201">
        <v>2070101</v>
      </c>
      <c r="B448" s="184" t="s">
        <v>165</v>
      </c>
      <c r="C448" s="185">
        <v>539</v>
      </c>
      <c r="D448" s="185">
        <v>423</v>
      </c>
      <c r="E448" s="199"/>
      <c r="F448" s="209">
        <f t="shared" si="6"/>
        <v>7</v>
      </c>
    </row>
    <row r="449" spans="1:6 16329:16376" s="209" customFormat="1" ht="18" hidden="1" customHeight="1">
      <c r="A449" s="201">
        <v>2070102</v>
      </c>
      <c r="B449" s="184" t="s">
        <v>166</v>
      </c>
      <c r="C449" s="185">
        <v>4901</v>
      </c>
      <c r="D449" s="185">
        <v>4291</v>
      </c>
      <c r="E449" s="199"/>
      <c r="F449" s="209">
        <f t="shared" si="6"/>
        <v>7</v>
      </c>
    </row>
    <row r="450" spans="1:6 16329:16376" s="209" customFormat="1" ht="18" hidden="1" customHeight="1">
      <c r="A450" s="201">
        <v>2070103</v>
      </c>
      <c r="B450" s="184" t="s">
        <v>167</v>
      </c>
      <c r="C450" s="185"/>
      <c r="D450" s="185"/>
      <c r="E450" s="199"/>
      <c r="F450" s="209">
        <f t="shared" si="6"/>
        <v>7</v>
      </c>
    </row>
    <row r="451" spans="1:6 16329:16376" s="209" customFormat="1" ht="18" hidden="1" customHeight="1">
      <c r="A451" s="201">
        <v>2070104</v>
      </c>
      <c r="B451" s="184" t="s">
        <v>456</v>
      </c>
      <c r="C451" s="185">
        <v>105</v>
      </c>
      <c r="D451" s="185">
        <v>40</v>
      </c>
      <c r="E451" s="199"/>
      <c r="F451" s="209">
        <f t="shared" si="6"/>
        <v>7</v>
      </c>
    </row>
    <row r="452" spans="1:6 16329:16376" s="209" customFormat="1" ht="18" hidden="1" customHeight="1">
      <c r="A452" s="201">
        <v>2070105</v>
      </c>
      <c r="B452" s="184" t="s">
        <v>457</v>
      </c>
      <c r="C452" s="185">
        <v>60</v>
      </c>
      <c r="D452" s="185">
        <v>155</v>
      </c>
      <c r="E452" s="199"/>
      <c r="F452" s="209">
        <f t="shared" si="6"/>
        <v>7</v>
      </c>
    </row>
    <row r="453" spans="1:6 16329:16376" s="209" customFormat="1" ht="18" hidden="1" customHeight="1">
      <c r="A453" s="201">
        <v>2070106</v>
      </c>
      <c r="B453" s="182" t="s">
        <v>458</v>
      </c>
      <c r="C453" s="183"/>
      <c r="D453" s="183">
        <v>50</v>
      </c>
      <c r="E453" s="199"/>
      <c r="F453" s="209">
        <f t="shared" ref="F453:F516" si="7">LEN(A453)</f>
        <v>7</v>
      </c>
    </row>
    <row r="454" spans="1:6 16329:16376" s="209" customFormat="1" ht="18" hidden="1" customHeight="1">
      <c r="A454" s="201">
        <v>2070107</v>
      </c>
      <c r="B454" s="184" t="s">
        <v>459</v>
      </c>
      <c r="C454" s="185"/>
      <c r="D454" s="185"/>
      <c r="E454" s="199"/>
      <c r="F454" s="209">
        <f t="shared" si="7"/>
        <v>7</v>
      </c>
    </row>
    <row r="455" spans="1:6 16329:16376" s="209" customFormat="1" ht="18" hidden="1" customHeight="1">
      <c r="A455" s="201">
        <v>2070108</v>
      </c>
      <c r="B455" s="184" t="s">
        <v>460</v>
      </c>
      <c r="C455" s="185">
        <v>121</v>
      </c>
      <c r="D455" s="185">
        <v>99</v>
      </c>
      <c r="E455" s="199"/>
      <c r="F455" s="209">
        <f t="shared" si="7"/>
        <v>7</v>
      </c>
    </row>
    <row r="456" spans="1:6 16329:16376" s="209" customFormat="1" ht="18" hidden="1" customHeight="1">
      <c r="A456" s="201">
        <v>2070109</v>
      </c>
      <c r="B456" s="184" t="s">
        <v>461</v>
      </c>
      <c r="C456" s="185">
        <v>109</v>
      </c>
      <c r="D456" s="185">
        <v>121</v>
      </c>
      <c r="E456" s="199"/>
      <c r="F456" s="209">
        <f t="shared" si="7"/>
        <v>7</v>
      </c>
    </row>
    <row r="457" spans="1:6 16329:16376" s="209" customFormat="1" ht="18" hidden="1" customHeight="1">
      <c r="A457" s="201">
        <v>2070110</v>
      </c>
      <c r="B457" s="184" t="s">
        <v>462</v>
      </c>
      <c r="C457" s="185"/>
      <c r="D457" s="185">
        <v>165</v>
      </c>
      <c r="E457" s="199"/>
      <c r="F457" s="209">
        <f t="shared" si="7"/>
        <v>7</v>
      </c>
    </row>
    <row r="458" spans="1:6 16329:16376" s="209" customFormat="1" ht="18" hidden="1" customHeight="1">
      <c r="A458" s="201">
        <v>2070111</v>
      </c>
      <c r="B458" s="184" t="s">
        <v>463</v>
      </c>
      <c r="C458" s="185"/>
      <c r="D458" s="185"/>
      <c r="E458" s="199"/>
      <c r="F458" s="209">
        <f t="shared" si="7"/>
        <v>7</v>
      </c>
    </row>
    <row r="459" spans="1:6 16329:16376" s="209" customFormat="1" ht="18" hidden="1" customHeight="1">
      <c r="A459" s="201">
        <v>2070112</v>
      </c>
      <c r="B459" s="184" t="s">
        <v>464</v>
      </c>
      <c r="C459" s="185">
        <v>20</v>
      </c>
      <c r="D459" s="185">
        <v>223</v>
      </c>
      <c r="E459" s="199"/>
      <c r="F459" s="209">
        <f t="shared" si="7"/>
        <v>7</v>
      </c>
    </row>
    <row r="460" spans="1:6 16329:16376" s="209" customFormat="1" ht="18" hidden="1" customHeight="1">
      <c r="A460" s="201">
        <v>2070113</v>
      </c>
      <c r="B460" s="184" t="s">
        <v>465</v>
      </c>
      <c r="C460" s="185"/>
      <c r="D460" s="185"/>
      <c r="E460" s="199"/>
      <c r="F460" s="209">
        <f t="shared" si="7"/>
        <v>7</v>
      </c>
    </row>
    <row r="461" spans="1:6 16329:16376" s="209" customFormat="1" ht="18" hidden="1" customHeight="1">
      <c r="A461" s="201">
        <v>2070114</v>
      </c>
      <c r="B461" s="184" t="s">
        <v>466</v>
      </c>
      <c r="C461" s="185">
        <v>1100</v>
      </c>
      <c r="D461" s="185">
        <v>2000</v>
      </c>
      <c r="E461" s="199"/>
      <c r="F461" s="209">
        <f t="shared" si="7"/>
        <v>7</v>
      </c>
    </row>
    <row r="462" spans="1:6 16329:16376" s="209" customFormat="1" ht="18" hidden="1" customHeight="1">
      <c r="A462" s="201">
        <v>2070199</v>
      </c>
      <c r="B462" s="184" t="s">
        <v>467</v>
      </c>
      <c r="C462" s="185">
        <v>3278</v>
      </c>
      <c r="D462" s="185">
        <v>2224</v>
      </c>
      <c r="E462" s="199"/>
      <c r="F462" s="209">
        <f t="shared" si="7"/>
        <v>7</v>
      </c>
    </row>
    <row r="463" spans="1:6 16329:16376" s="208" customFormat="1" ht="18" customHeight="1">
      <c r="A463" s="201">
        <v>20702</v>
      </c>
      <c r="B463" s="184" t="s">
        <v>468</v>
      </c>
      <c r="C463" s="185">
        <v>589</v>
      </c>
      <c r="D463" s="185">
        <v>380</v>
      </c>
      <c r="E463" s="199"/>
      <c r="F463" s="209">
        <f t="shared" si="7"/>
        <v>5</v>
      </c>
      <c r="XDA463" s="212"/>
      <c r="XDB463" s="212"/>
      <c r="XDC463" s="212"/>
      <c r="XDD463" s="212"/>
      <c r="XDE463" s="212"/>
      <c r="XDF463" s="212"/>
      <c r="XDG463" s="212"/>
      <c r="XDH463" s="212"/>
      <c r="XDI463" s="212"/>
      <c r="XDJ463" s="212"/>
      <c r="XDK463" s="212"/>
      <c r="XDL463" s="212"/>
      <c r="XDM463" s="212"/>
      <c r="XDN463" s="212"/>
      <c r="XDO463" s="212"/>
      <c r="XDP463" s="212"/>
      <c r="XDQ463" s="212"/>
      <c r="XDR463" s="212"/>
      <c r="XDS463" s="212"/>
      <c r="XDT463" s="212"/>
      <c r="XDU463" s="212"/>
      <c r="XDV463" s="212"/>
      <c r="XDW463" s="212"/>
      <c r="XDX463" s="212"/>
      <c r="XDY463" s="212"/>
      <c r="XDZ463" s="212"/>
      <c r="XEA463" s="212"/>
      <c r="XEB463" s="212"/>
      <c r="XEC463" s="212"/>
      <c r="XED463" s="212"/>
      <c r="XEE463" s="212"/>
      <c r="XEF463" s="212"/>
      <c r="XEG463" s="212"/>
      <c r="XEH463" s="212"/>
      <c r="XEI463" s="212"/>
      <c r="XEJ463" s="212"/>
      <c r="XEK463" s="212"/>
      <c r="XEL463" s="212"/>
      <c r="XEM463" s="212"/>
      <c r="XEN463" s="212"/>
      <c r="XEO463" s="212"/>
      <c r="XEP463" s="212"/>
      <c r="XEQ463" s="212"/>
      <c r="XER463" s="212"/>
      <c r="XES463" s="212"/>
      <c r="XET463" s="212"/>
      <c r="XEU463" s="212"/>
      <c r="XEV463" s="212"/>
    </row>
    <row r="464" spans="1:6 16329:16376" s="209" customFormat="1" ht="18" hidden="1" customHeight="1">
      <c r="A464" s="201">
        <v>2070201</v>
      </c>
      <c r="B464" s="184" t="s">
        <v>165</v>
      </c>
      <c r="C464" s="185"/>
      <c r="D464" s="185"/>
      <c r="E464" s="199"/>
      <c r="F464" s="209">
        <f t="shared" si="7"/>
        <v>7</v>
      </c>
    </row>
    <row r="465" spans="1:6 16329:16376" s="209" customFormat="1" ht="18" hidden="1" customHeight="1">
      <c r="A465" s="201">
        <v>2070202</v>
      </c>
      <c r="B465" s="184" t="s">
        <v>166</v>
      </c>
      <c r="C465" s="185">
        <v>105</v>
      </c>
      <c r="D465" s="185"/>
      <c r="E465" s="199"/>
      <c r="F465" s="209">
        <f t="shared" si="7"/>
        <v>7</v>
      </c>
    </row>
    <row r="466" spans="1:6 16329:16376" s="209" customFormat="1" ht="18" hidden="1" customHeight="1">
      <c r="A466" s="201">
        <v>2070203</v>
      </c>
      <c r="B466" s="184" t="s">
        <v>167</v>
      </c>
      <c r="C466" s="185"/>
      <c r="D466" s="185"/>
      <c r="E466" s="199"/>
      <c r="F466" s="209">
        <f t="shared" si="7"/>
        <v>7</v>
      </c>
    </row>
    <row r="467" spans="1:6 16329:16376" s="209" customFormat="1" ht="18" hidden="1" customHeight="1">
      <c r="A467" s="201">
        <v>2070204</v>
      </c>
      <c r="B467" s="184" t="s">
        <v>469</v>
      </c>
      <c r="C467" s="185"/>
      <c r="D467" s="185"/>
      <c r="E467" s="199"/>
      <c r="F467" s="209">
        <f t="shared" si="7"/>
        <v>7</v>
      </c>
    </row>
    <row r="468" spans="1:6 16329:16376" s="209" customFormat="1" ht="18" hidden="1" customHeight="1">
      <c r="A468" s="201">
        <v>2070205</v>
      </c>
      <c r="B468" s="184" t="s">
        <v>470</v>
      </c>
      <c r="C468" s="185">
        <v>174</v>
      </c>
      <c r="D468" s="185">
        <v>100</v>
      </c>
      <c r="E468" s="199"/>
      <c r="F468" s="209">
        <f t="shared" si="7"/>
        <v>7</v>
      </c>
    </row>
    <row r="469" spans="1:6 16329:16376" s="209" customFormat="1" ht="18" hidden="1" customHeight="1">
      <c r="A469" s="201">
        <v>2070206</v>
      </c>
      <c r="B469" s="184" t="s">
        <v>471</v>
      </c>
      <c r="C469" s="185"/>
      <c r="D469" s="185"/>
      <c r="E469" s="199"/>
      <c r="F469" s="209">
        <f t="shared" si="7"/>
        <v>7</v>
      </c>
    </row>
    <row r="470" spans="1:6 16329:16376" s="209" customFormat="1" ht="18" hidden="1" customHeight="1">
      <c r="A470" s="201">
        <v>2070299</v>
      </c>
      <c r="B470" s="184" t="s">
        <v>472</v>
      </c>
      <c r="C470" s="185">
        <v>310</v>
      </c>
      <c r="D470" s="185">
        <v>280</v>
      </c>
      <c r="E470" s="199"/>
      <c r="F470" s="209">
        <f t="shared" si="7"/>
        <v>7</v>
      </c>
    </row>
    <row r="471" spans="1:6 16329:16376" s="208" customFormat="1" ht="18" customHeight="1">
      <c r="A471" s="201">
        <v>20703</v>
      </c>
      <c r="B471" s="184" t="s">
        <v>473</v>
      </c>
      <c r="C471" s="185">
        <v>261</v>
      </c>
      <c r="D471" s="185">
        <v>100</v>
      </c>
      <c r="E471" s="199"/>
      <c r="F471" s="209">
        <f t="shared" si="7"/>
        <v>5</v>
      </c>
      <c r="XDA471" s="212"/>
      <c r="XDB471" s="212"/>
      <c r="XDC471" s="212"/>
      <c r="XDD471" s="212"/>
      <c r="XDE471" s="212"/>
      <c r="XDF471" s="212"/>
      <c r="XDG471" s="212"/>
      <c r="XDH471" s="212"/>
      <c r="XDI471" s="212"/>
      <c r="XDJ471" s="212"/>
      <c r="XDK471" s="212"/>
      <c r="XDL471" s="212"/>
      <c r="XDM471" s="212"/>
      <c r="XDN471" s="212"/>
      <c r="XDO471" s="212"/>
      <c r="XDP471" s="212"/>
      <c r="XDQ471" s="212"/>
      <c r="XDR471" s="212"/>
      <c r="XDS471" s="212"/>
      <c r="XDT471" s="212"/>
      <c r="XDU471" s="212"/>
      <c r="XDV471" s="212"/>
      <c r="XDW471" s="212"/>
      <c r="XDX471" s="212"/>
      <c r="XDY471" s="212"/>
      <c r="XDZ471" s="212"/>
      <c r="XEA471" s="212"/>
      <c r="XEB471" s="212"/>
      <c r="XEC471" s="212"/>
      <c r="XED471" s="212"/>
      <c r="XEE471" s="212"/>
      <c r="XEF471" s="212"/>
      <c r="XEG471" s="212"/>
      <c r="XEH471" s="212"/>
      <c r="XEI471" s="212"/>
      <c r="XEJ471" s="212"/>
      <c r="XEK471" s="212"/>
      <c r="XEL471" s="212"/>
      <c r="XEM471" s="212"/>
      <c r="XEN471" s="212"/>
      <c r="XEO471" s="212"/>
      <c r="XEP471" s="212"/>
      <c r="XEQ471" s="212"/>
      <c r="XER471" s="212"/>
      <c r="XES471" s="212"/>
      <c r="XET471" s="212"/>
      <c r="XEU471" s="212"/>
      <c r="XEV471" s="212"/>
    </row>
    <row r="472" spans="1:6 16329:16376" s="209" customFormat="1" ht="18" hidden="1" customHeight="1">
      <c r="A472" s="201">
        <v>2070301</v>
      </c>
      <c r="B472" s="184" t="s">
        <v>165</v>
      </c>
      <c r="C472" s="185">
        <v>3</v>
      </c>
      <c r="D472" s="185">
        <v>45</v>
      </c>
      <c r="E472" s="199"/>
      <c r="F472" s="209">
        <f t="shared" si="7"/>
        <v>7</v>
      </c>
    </row>
    <row r="473" spans="1:6 16329:16376" s="209" customFormat="1" ht="18" hidden="1" customHeight="1">
      <c r="A473" s="201">
        <v>2070302</v>
      </c>
      <c r="B473" s="184" t="s">
        <v>166</v>
      </c>
      <c r="C473" s="185"/>
      <c r="D473" s="185">
        <v>33</v>
      </c>
      <c r="E473" s="199"/>
      <c r="F473" s="209">
        <f t="shared" si="7"/>
        <v>7</v>
      </c>
    </row>
    <row r="474" spans="1:6 16329:16376" s="209" customFormat="1" ht="18" hidden="1" customHeight="1">
      <c r="A474" s="201">
        <v>2070303</v>
      </c>
      <c r="B474" s="184" t="s">
        <v>167</v>
      </c>
      <c r="C474" s="185"/>
      <c r="D474" s="185"/>
      <c r="E474" s="199"/>
      <c r="F474" s="209">
        <f t="shared" si="7"/>
        <v>7</v>
      </c>
    </row>
    <row r="475" spans="1:6 16329:16376" s="209" customFormat="1" ht="18" hidden="1" customHeight="1">
      <c r="A475" s="201">
        <v>2070304</v>
      </c>
      <c r="B475" s="184" t="s">
        <v>474</v>
      </c>
      <c r="C475" s="185"/>
      <c r="D475" s="185"/>
      <c r="E475" s="199"/>
      <c r="F475" s="209">
        <f t="shared" si="7"/>
        <v>7</v>
      </c>
    </row>
    <row r="476" spans="1:6 16329:16376" s="209" customFormat="1" ht="18" hidden="1" customHeight="1">
      <c r="A476" s="201">
        <v>2070305</v>
      </c>
      <c r="B476" s="184" t="s">
        <v>475</v>
      </c>
      <c r="C476" s="185">
        <v>35</v>
      </c>
      <c r="D476" s="185"/>
      <c r="E476" s="199"/>
      <c r="F476" s="209">
        <f t="shared" si="7"/>
        <v>7</v>
      </c>
    </row>
    <row r="477" spans="1:6 16329:16376" s="209" customFormat="1" ht="18" hidden="1" customHeight="1">
      <c r="A477" s="201">
        <v>2070306</v>
      </c>
      <c r="B477" s="184" t="s">
        <v>476</v>
      </c>
      <c r="C477" s="185"/>
      <c r="D477" s="185"/>
      <c r="E477" s="199"/>
      <c r="F477" s="209">
        <f t="shared" si="7"/>
        <v>7</v>
      </c>
    </row>
    <row r="478" spans="1:6 16329:16376" s="209" customFormat="1" ht="18" hidden="1" customHeight="1">
      <c r="A478" s="201">
        <v>2070307</v>
      </c>
      <c r="B478" s="184" t="s">
        <v>477</v>
      </c>
      <c r="C478" s="185">
        <v>90</v>
      </c>
      <c r="D478" s="185"/>
      <c r="E478" s="199"/>
      <c r="F478" s="209">
        <f t="shared" si="7"/>
        <v>7</v>
      </c>
    </row>
    <row r="479" spans="1:6 16329:16376" s="209" customFormat="1" ht="18" hidden="1" customHeight="1">
      <c r="A479" s="201">
        <v>2070308</v>
      </c>
      <c r="B479" s="184" t="s">
        <v>478</v>
      </c>
      <c r="C479" s="185">
        <v>83</v>
      </c>
      <c r="D479" s="185"/>
      <c r="E479" s="199"/>
      <c r="F479" s="209">
        <f t="shared" si="7"/>
        <v>7</v>
      </c>
    </row>
    <row r="480" spans="1:6 16329:16376" s="209" customFormat="1" ht="18" hidden="1" customHeight="1">
      <c r="A480" s="201">
        <v>2070309</v>
      </c>
      <c r="B480" s="184" t="s">
        <v>479</v>
      </c>
      <c r="C480" s="185"/>
      <c r="D480" s="185"/>
      <c r="E480" s="199"/>
      <c r="F480" s="209">
        <f t="shared" si="7"/>
        <v>7</v>
      </c>
    </row>
    <row r="481" spans="1:6 16329:16376" s="209" customFormat="1" ht="18" hidden="1" customHeight="1">
      <c r="A481" s="201">
        <v>2070399</v>
      </c>
      <c r="B481" s="184" t="s">
        <v>480</v>
      </c>
      <c r="C481" s="185">
        <v>50</v>
      </c>
      <c r="D481" s="185">
        <v>22</v>
      </c>
      <c r="E481" s="199"/>
      <c r="F481" s="209">
        <f t="shared" si="7"/>
        <v>7</v>
      </c>
    </row>
    <row r="482" spans="1:6 16329:16376" s="208" customFormat="1" ht="18" customHeight="1">
      <c r="A482" s="201">
        <v>20706</v>
      </c>
      <c r="B482" s="184" t="s">
        <v>481</v>
      </c>
      <c r="C482" s="185">
        <v>27</v>
      </c>
      <c r="D482" s="185">
        <v>91</v>
      </c>
      <c r="E482" s="199"/>
      <c r="F482" s="209">
        <f t="shared" si="7"/>
        <v>5</v>
      </c>
      <c r="XDA482" s="212"/>
      <c r="XDB482" s="212"/>
      <c r="XDC482" s="212"/>
      <c r="XDD482" s="212"/>
      <c r="XDE482" s="212"/>
      <c r="XDF482" s="212"/>
      <c r="XDG482" s="212"/>
      <c r="XDH482" s="212"/>
      <c r="XDI482" s="212"/>
      <c r="XDJ482" s="212"/>
      <c r="XDK482" s="212"/>
      <c r="XDL482" s="212"/>
      <c r="XDM482" s="212"/>
      <c r="XDN482" s="212"/>
      <c r="XDO482" s="212"/>
      <c r="XDP482" s="212"/>
      <c r="XDQ482" s="212"/>
      <c r="XDR482" s="212"/>
      <c r="XDS482" s="212"/>
      <c r="XDT482" s="212"/>
      <c r="XDU482" s="212"/>
      <c r="XDV482" s="212"/>
      <c r="XDW482" s="212"/>
      <c r="XDX482" s="212"/>
      <c r="XDY482" s="212"/>
      <c r="XDZ482" s="212"/>
      <c r="XEA482" s="212"/>
      <c r="XEB482" s="212"/>
      <c r="XEC482" s="212"/>
      <c r="XED482" s="212"/>
      <c r="XEE482" s="212"/>
      <c r="XEF482" s="212"/>
      <c r="XEG482" s="212"/>
      <c r="XEH482" s="212"/>
      <c r="XEI482" s="212"/>
      <c r="XEJ482" s="212"/>
      <c r="XEK482" s="212"/>
      <c r="XEL482" s="212"/>
      <c r="XEM482" s="212"/>
      <c r="XEN482" s="212"/>
      <c r="XEO482" s="212"/>
      <c r="XEP482" s="212"/>
      <c r="XEQ482" s="212"/>
      <c r="XER482" s="212"/>
      <c r="XES482" s="212"/>
      <c r="XET482" s="212"/>
      <c r="XEU482" s="212"/>
      <c r="XEV482" s="212"/>
    </row>
    <row r="483" spans="1:6 16329:16376" s="209" customFormat="1" ht="18" hidden="1" customHeight="1">
      <c r="A483" s="201">
        <v>2070601</v>
      </c>
      <c r="B483" s="184" t="s">
        <v>165</v>
      </c>
      <c r="C483" s="185"/>
      <c r="D483" s="185"/>
      <c r="E483" s="199"/>
      <c r="F483" s="209">
        <f t="shared" si="7"/>
        <v>7</v>
      </c>
    </row>
    <row r="484" spans="1:6 16329:16376" s="209" customFormat="1" ht="18" hidden="1" customHeight="1">
      <c r="A484" s="201">
        <v>2070602</v>
      </c>
      <c r="B484" s="184" t="s">
        <v>166</v>
      </c>
      <c r="C484" s="185"/>
      <c r="D484" s="185"/>
      <c r="E484" s="199"/>
      <c r="F484" s="209">
        <f t="shared" si="7"/>
        <v>7</v>
      </c>
    </row>
    <row r="485" spans="1:6 16329:16376" s="209" customFormat="1" ht="18" hidden="1" customHeight="1">
      <c r="A485" s="201">
        <v>2070603</v>
      </c>
      <c r="B485" s="184" t="s">
        <v>167</v>
      </c>
      <c r="C485" s="185"/>
      <c r="D485" s="185"/>
      <c r="E485" s="199"/>
      <c r="F485" s="209">
        <f t="shared" si="7"/>
        <v>7</v>
      </c>
    </row>
    <row r="486" spans="1:6 16329:16376" s="209" customFormat="1" ht="18" hidden="1" customHeight="1">
      <c r="A486" s="201">
        <v>2070604</v>
      </c>
      <c r="B486" s="184" t="s">
        <v>482</v>
      </c>
      <c r="C486" s="185"/>
      <c r="D486" s="185"/>
      <c r="E486" s="199"/>
      <c r="F486" s="209">
        <f t="shared" si="7"/>
        <v>7</v>
      </c>
    </row>
    <row r="487" spans="1:6 16329:16376" s="209" customFormat="1" ht="18" hidden="1" customHeight="1">
      <c r="A487" s="201">
        <v>2070605</v>
      </c>
      <c r="B487" s="184" t="s">
        <v>483</v>
      </c>
      <c r="C487" s="185"/>
      <c r="D487" s="185"/>
      <c r="E487" s="199"/>
      <c r="F487" s="209">
        <f t="shared" si="7"/>
        <v>7</v>
      </c>
    </row>
    <row r="488" spans="1:6 16329:16376" s="209" customFormat="1" ht="18" hidden="1" customHeight="1">
      <c r="A488" s="201">
        <v>2070606</v>
      </c>
      <c r="B488" s="184" t="s">
        <v>484</v>
      </c>
      <c r="C488" s="185"/>
      <c r="D488" s="185"/>
      <c r="E488" s="199"/>
      <c r="F488" s="209">
        <f t="shared" si="7"/>
        <v>7</v>
      </c>
    </row>
    <row r="489" spans="1:6 16329:16376" s="209" customFormat="1" ht="18" hidden="1" customHeight="1">
      <c r="A489" s="201">
        <v>2070607</v>
      </c>
      <c r="B489" s="184" t="s">
        <v>485</v>
      </c>
      <c r="C489" s="185">
        <v>5</v>
      </c>
      <c r="D489" s="185">
        <v>35</v>
      </c>
      <c r="E489" s="199"/>
      <c r="F489" s="209">
        <f t="shared" si="7"/>
        <v>7</v>
      </c>
    </row>
    <row r="490" spans="1:6 16329:16376" s="209" customFormat="1" ht="18" hidden="1" customHeight="1">
      <c r="A490" s="201">
        <v>2070699</v>
      </c>
      <c r="B490" s="184" t="s">
        <v>486</v>
      </c>
      <c r="C490" s="185">
        <v>22</v>
      </c>
      <c r="D490" s="185">
        <v>56</v>
      </c>
      <c r="E490" s="199"/>
      <c r="F490" s="209">
        <f t="shared" si="7"/>
        <v>7</v>
      </c>
    </row>
    <row r="491" spans="1:6 16329:16376" s="208" customFormat="1" ht="18" customHeight="1">
      <c r="A491" s="201">
        <v>20708</v>
      </c>
      <c r="B491" s="184" t="s">
        <v>487</v>
      </c>
      <c r="C491" s="185">
        <v>1329</v>
      </c>
      <c r="D491" s="185">
        <v>1511</v>
      </c>
      <c r="E491" s="199"/>
      <c r="F491" s="209">
        <f t="shared" si="7"/>
        <v>5</v>
      </c>
      <c r="XDA491" s="212"/>
      <c r="XDB491" s="212"/>
      <c r="XDC491" s="212"/>
      <c r="XDD491" s="212"/>
      <c r="XDE491" s="212"/>
      <c r="XDF491" s="212"/>
      <c r="XDG491" s="212"/>
      <c r="XDH491" s="212"/>
      <c r="XDI491" s="212"/>
      <c r="XDJ491" s="212"/>
      <c r="XDK491" s="212"/>
      <c r="XDL491" s="212"/>
      <c r="XDM491" s="212"/>
      <c r="XDN491" s="212"/>
      <c r="XDO491" s="212"/>
      <c r="XDP491" s="212"/>
      <c r="XDQ491" s="212"/>
      <c r="XDR491" s="212"/>
      <c r="XDS491" s="212"/>
      <c r="XDT491" s="212"/>
      <c r="XDU491" s="212"/>
      <c r="XDV491" s="212"/>
      <c r="XDW491" s="212"/>
      <c r="XDX491" s="212"/>
      <c r="XDY491" s="212"/>
      <c r="XDZ491" s="212"/>
      <c r="XEA491" s="212"/>
      <c r="XEB491" s="212"/>
      <c r="XEC491" s="212"/>
      <c r="XED491" s="212"/>
      <c r="XEE491" s="212"/>
      <c r="XEF491" s="212"/>
      <c r="XEG491" s="212"/>
      <c r="XEH491" s="212"/>
      <c r="XEI491" s="212"/>
      <c r="XEJ491" s="212"/>
      <c r="XEK491" s="212"/>
      <c r="XEL491" s="212"/>
      <c r="XEM491" s="212"/>
      <c r="XEN491" s="212"/>
      <c r="XEO491" s="212"/>
      <c r="XEP491" s="212"/>
      <c r="XEQ491" s="212"/>
      <c r="XER491" s="212"/>
      <c r="XES491" s="212"/>
      <c r="XET491" s="212"/>
      <c r="XEU491" s="212"/>
      <c r="XEV491" s="212"/>
    </row>
    <row r="492" spans="1:6 16329:16376" s="209" customFormat="1" ht="18" hidden="1" customHeight="1">
      <c r="A492" s="201">
        <v>2070801</v>
      </c>
      <c r="B492" s="184" t="s">
        <v>165</v>
      </c>
      <c r="C492" s="185">
        <v>658</v>
      </c>
      <c r="D492" s="185">
        <v>204</v>
      </c>
      <c r="E492" s="199"/>
      <c r="F492" s="209">
        <f t="shared" si="7"/>
        <v>7</v>
      </c>
    </row>
    <row r="493" spans="1:6 16329:16376" s="209" customFormat="1" ht="18" hidden="1" customHeight="1">
      <c r="A493" s="201">
        <v>2070802</v>
      </c>
      <c r="B493" s="184" t="s">
        <v>166</v>
      </c>
      <c r="C493" s="185">
        <v>562</v>
      </c>
      <c r="D493" s="185">
        <v>157</v>
      </c>
      <c r="E493" s="199"/>
      <c r="F493" s="209">
        <f t="shared" si="7"/>
        <v>7</v>
      </c>
    </row>
    <row r="494" spans="1:6 16329:16376" s="209" customFormat="1" ht="18" hidden="1" customHeight="1">
      <c r="A494" s="201">
        <v>2070803</v>
      </c>
      <c r="B494" s="184" t="s">
        <v>167</v>
      </c>
      <c r="C494" s="185"/>
      <c r="D494" s="185"/>
      <c r="E494" s="199"/>
      <c r="F494" s="209">
        <f t="shared" si="7"/>
        <v>7</v>
      </c>
    </row>
    <row r="495" spans="1:6 16329:16376" s="209" customFormat="1" ht="18" hidden="1" customHeight="1">
      <c r="A495" s="201">
        <v>2070806</v>
      </c>
      <c r="B495" s="184" t="s">
        <v>488</v>
      </c>
      <c r="C495" s="185"/>
      <c r="D495" s="185"/>
      <c r="E495" s="199"/>
      <c r="F495" s="209">
        <f t="shared" si="7"/>
        <v>7</v>
      </c>
    </row>
    <row r="496" spans="1:6 16329:16376" s="209" customFormat="1" ht="18" hidden="1" customHeight="1">
      <c r="A496" s="201">
        <v>2070807</v>
      </c>
      <c r="B496" s="184" t="s">
        <v>489</v>
      </c>
      <c r="C496" s="185"/>
      <c r="D496" s="185"/>
      <c r="E496" s="199"/>
      <c r="F496" s="209">
        <f t="shared" si="7"/>
        <v>7</v>
      </c>
    </row>
    <row r="497" spans="1:6 16329:16376" s="209" customFormat="1" ht="18" hidden="1" customHeight="1">
      <c r="A497" s="201">
        <v>2070808</v>
      </c>
      <c r="B497" s="184" t="s">
        <v>490</v>
      </c>
      <c r="C497" s="185">
        <v>97</v>
      </c>
      <c r="D497" s="185">
        <v>1030</v>
      </c>
      <c r="E497" s="199"/>
      <c r="F497" s="209">
        <f t="shared" si="7"/>
        <v>7</v>
      </c>
    </row>
    <row r="498" spans="1:6 16329:16376" s="209" customFormat="1" ht="18" hidden="1" customHeight="1">
      <c r="A498" s="201">
        <v>2070899</v>
      </c>
      <c r="B498" s="184" t="s">
        <v>491</v>
      </c>
      <c r="C498" s="185">
        <v>12</v>
      </c>
      <c r="D498" s="185">
        <v>120</v>
      </c>
      <c r="E498" s="199"/>
      <c r="F498" s="209">
        <f t="shared" si="7"/>
        <v>7</v>
      </c>
    </row>
    <row r="499" spans="1:6 16329:16376" s="208" customFormat="1" ht="18" customHeight="1">
      <c r="A499" s="201">
        <v>20799</v>
      </c>
      <c r="B499" s="184" t="s">
        <v>492</v>
      </c>
      <c r="C499" s="185">
        <v>609</v>
      </c>
      <c r="D499" s="185">
        <f>415+2015</f>
        <v>2430</v>
      </c>
      <c r="E499" s="199"/>
      <c r="F499" s="209">
        <f t="shared" si="7"/>
        <v>5</v>
      </c>
      <c r="XDA499" s="212"/>
      <c r="XDB499" s="212"/>
      <c r="XDC499" s="212"/>
      <c r="XDD499" s="212"/>
      <c r="XDE499" s="212"/>
      <c r="XDF499" s="212"/>
      <c r="XDG499" s="212"/>
      <c r="XDH499" s="212"/>
      <c r="XDI499" s="212"/>
      <c r="XDJ499" s="212"/>
      <c r="XDK499" s="212"/>
      <c r="XDL499" s="212"/>
      <c r="XDM499" s="212"/>
      <c r="XDN499" s="212"/>
      <c r="XDO499" s="212"/>
      <c r="XDP499" s="212"/>
      <c r="XDQ499" s="212"/>
      <c r="XDR499" s="212"/>
      <c r="XDS499" s="212"/>
      <c r="XDT499" s="212"/>
      <c r="XDU499" s="212"/>
      <c r="XDV499" s="212"/>
      <c r="XDW499" s="212"/>
      <c r="XDX499" s="212"/>
      <c r="XDY499" s="212"/>
      <c r="XDZ499" s="212"/>
      <c r="XEA499" s="212"/>
      <c r="XEB499" s="212"/>
      <c r="XEC499" s="212"/>
      <c r="XED499" s="212"/>
      <c r="XEE499" s="212"/>
      <c r="XEF499" s="212"/>
      <c r="XEG499" s="212"/>
      <c r="XEH499" s="212"/>
      <c r="XEI499" s="212"/>
      <c r="XEJ499" s="212"/>
      <c r="XEK499" s="212"/>
      <c r="XEL499" s="212"/>
      <c r="XEM499" s="212"/>
      <c r="XEN499" s="212"/>
      <c r="XEO499" s="212"/>
      <c r="XEP499" s="212"/>
      <c r="XEQ499" s="212"/>
      <c r="XER499" s="212"/>
      <c r="XES499" s="212"/>
      <c r="XET499" s="212"/>
      <c r="XEU499" s="212"/>
      <c r="XEV499" s="212"/>
    </row>
    <row r="500" spans="1:6 16329:16376" s="209" customFormat="1" ht="18" hidden="1" customHeight="1">
      <c r="A500" s="201">
        <v>2079902</v>
      </c>
      <c r="B500" s="184" t="s">
        <v>493</v>
      </c>
      <c r="C500" s="185">
        <v>1</v>
      </c>
      <c r="D500" s="185"/>
      <c r="E500" s="199"/>
      <c r="F500" s="209">
        <f t="shared" si="7"/>
        <v>7</v>
      </c>
    </row>
    <row r="501" spans="1:6 16329:16376" s="209" customFormat="1" ht="18" hidden="1" customHeight="1">
      <c r="A501" s="201">
        <v>2079903</v>
      </c>
      <c r="B501" s="184" t="s">
        <v>494</v>
      </c>
      <c r="C501" s="185">
        <v>16</v>
      </c>
      <c r="D501" s="185"/>
      <c r="E501" s="199"/>
      <c r="F501" s="209">
        <f t="shared" si="7"/>
        <v>7</v>
      </c>
    </row>
    <row r="502" spans="1:6 16329:16376" s="209" customFormat="1" ht="18" hidden="1" customHeight="1">
      <c r="A502" s="201">
        <v>2079999</v>
      </c>
      <c r="B502" s="184" t="s">
        <v>495</v>
      </c>
      <c r="C502" s="185">
        <v>592</v>
      </c>
      <c r="D502" s="185">
        <f>415+2015</f>
        <v>2430</v>
      </c>
      <c r="E502" s="199"/>
      <c r="F502" s="209">
        <f t="shared" si="7"/>
        <v>7</v>
      </c>
    </row>
    <row r="503" spans="1:6 16329:16376" s="190" customFormat="1" ht="18" hidden="1" customHeight="1">
      <c r="A503" s="201">
        <v>208</v>
      </c>
      <c r="B503" s="184" t="s">
        <v>496</v>
      </c>
      <c r="C503" s="185">
        <v>69064</v>
      </c>
      <c r="D503" s="185">
        <f>67006-5367</f>
        <v>61639</v>
      </c>
      <c r="E503" s="199"/>
      <c r="F503" s="209">
        <f t="shared" si="7"/>
        <v>3</v>
      </c>
      <c r="XDA503" s="216"/>
      <c r="XDB503" s="216"/>
      <c r="XDC503" s="216"/>
      <c r="XDD503" s="216"/>
      <c r="XDE503" s="216"/>
      <c r="XDF503" s="216"/>
      <c r="XDG503" s="216"/>
      <c r="XDH503" s="216"/>
      <c r="XDI503" s="216"/>
      <c r="XDJ503" s="216"/>
      <c r="XDK503" s="216"/>
      <c r="XDL503" s="216"/>
      <c r="XDM503" s="216"/>
      <c r="XDN503" s="216"/>
      <c r="XDO503" s="216"/>
      <c r="XDP503" s="216"/>
      <c r="XDQ503" s="216"/>
      <c r="XDR503" s="216"/>
      <c r="XDS503" s="216"/>
      <c r="XDT503" s="216"/>
      <c r="XDU503" s="216"/>
      <c r="XDV503" s="216"/>
      <c r="XDW503" s="216"/>
      <c r="XDX503" s="216"/>
      <c r="XDY503" s="216"/>
      <c r="XDZ503" s="216"/>
      <c r="XEA503" s="216"/>
      <c r="XEB503" s="216"/>
      <c r="XEC503" s="216"/>
      <c r="XED503" s="216"/>
      <c r="XEE503" s="216"/>
      <c r="XEF503" s="216"/>
      <c r="XEG503" s="216"/>
      <c r="XEH503" s="216"/>
      <c r="XEI503" s="216"/>
      <c r="XEJ503" s="216"/>
      <c r="XEK503" s="216"/>
      <c r="XEL503" s="216"/>
      <c r="XEM503" s="216"/>
      <c r="XEN503" s="216"/>
    </row>
    <row r="504" spans="1:6 16329:16376" s="208" customFormat="1" ht="18" customHeight="1">
      <c r="A504" s="201">
        <v>20801</v>
      </c>
      <c r="B504" s="184" t="s">
        <v>497</v>
      </c>
      <c r="C504" s="185">
        <v>2318</v>
      </c>
      <c r="D504" s="185">
        <v>1300</v>
      </c>
      <c r="E504" s="199"/>
      <c r="F504" s="209">
        <f t="shared" si="7"/>
        <v>5</v>
      </c>
      <c r="XDA504" s="212"/>
      <c r="XDB504" s="212"/>
      <c r="XDC504" s="212"/>
      <c r="XDD504" s="212"/>
      <c r="XDE504" s="212"/>
      <c r="XDF504" s="212"/>
      <c r="XDG504" s="212"/>
      <c r="XDH504" s="212"/>
      <c r="XDI504" s="212"/>
      <c r="XDJ504" s="212"/>
      <c r="XDK504" s="212"/>
      <c r="XDL504" s="212"/>
      <c r="XDM504" s="212"/>
      <c r="XDN504" s="212"/>
      <c r="XDO504" s="212"/>
      <c r="XDP504" s="212"/>
      <c r="XDQ504" s="212"/>
      <c r="XDR504" s="212"/>
      <c r="XDS504" s="212"/>
      <c r="XDT504" s="212"/>
      <c r="XDU504" s="212"/>
      <c r="XDV504" s="212"/>
      <c r="XDW504" s="212"/>
      <c r="XDX504" s="212"/>
      <c r="XDY504" s="212"/>
      <c r="XDZ504" s="212"/>
      <c r="XEA504" s="212"/>
      <c r="XEB504" s="212"/>
      <c r="XEC504" s="212"/>
      <c r="XED504" s="212"/>
      <c r="XEE504" s="212"/>
      <c r="XEF504" s="212"/>
      <c r="XEG504" s="212"/>
      <c r="XEH504" s="212"/>
      <c r="XEI504" s="212"/>
      <c r="XEJ504" s="212"/>
      <c r="XEK504" s="212"/>
      <c r="XEL504" s="212"/>
      <c r="XEM504" s="212"/>
      <c r="XEN504" s="212"/>
      <c r="XEO504" s="212"/>
      <c r="XEP504" s="212"/>
      <c r="XEQ504" s="212"/>
      <c r="XER504" s="212"/>
      <c r="XES504" s="212"/>
      <c r="XET504" s="212"/>
      <c r="XEU504" s="212"/>
      <c r="XEV504" s="212"/>
    </row>
    <row r="505" spans="1:6 16329:16376" s="209" customFormat="1" ht="18" hidden="1" customHeight="1">
      <c r="A505" s="201">
        <v>2080101</v>
      </c>
      <c r="B505" s="184" t="s">
        <v>165</v>
      </c>
      <c r="C505" s="185">
        <v>414</v>
      </c>
      <c r="D505" s="185">
        <v>503</v>
      </c>
      <c r="E505" s="199"/>
      <c r="F505" s="209">
        <f t="shared" si="7"/>
        <v>7</v>
      </c>
    </row>
    <row r="506" spans="1:6 16329:16376" s="209" customFormat="1" ht="18" hidden="1" customHeight="1">
      <c r="A506" s="201">
        <v>2080102</v>
      </c>
      <c r="B506" s="184" t="s">
        <v>166</v>
      </c>
      <c r="C506" s="185">
        <v>150</v>
      </c>
      <c r="D506" s="185">
        <v>154</v>
      </c>
      <c r="E506" s="199"/>
      <c r="F506" s="209">
        <f t="shared" si="7"/>
        <v>7</v>
      </c>
    </row>
    <row r="507" spans="1:6 16329:16376" s="209" customFormat="1" ht="18" hidden="1" customHeight="1">
      <c r="A507" s="201">
        <v>2080103</v>
      </c>
      <c r="B507" s="184" t="s">
        <v>167</v>
      </c>
      <c r="C507" s="185"/>
      <c r="D507" s="185"/>
      <c r="E507" s="199"/>
      <c r="F507" s="209">
        <f t="shared" si="7"/>
        <v>7</v>
      </c>
    </row>
    <row r="508" spans="1:6 16329:16376" s="209" customFormat="1" ht="18" hidden="1" customHeight="1">
      <c r="A508" s="201">
        <v>2080104</v>
      </c>
      <c r="B508" s="184" t="s">
        <v>498</v>
      </c>
      <c r="C508" s="185"/>
      <c r="D508" s="185"/>
      <c r="E508" s="199"/>
      <c r="F508" s="209">
        <f t="shared" si="7"/>
        <v>7</v>
      </c>
    </row>
    <row r="509" spans="1:6 16329:16376" s="209" customFormat="1" ht="18" hidden="1" customHeight="1">
      <c r="A509" s="201">
        <v>2080105</v>
      </c>
      <c r="B509" s="184" t="s">
        <v>499</v>
      </c>
      <c r="C509" s="185">
        <v>101</v>
      </c>
      <c r="D509" s="185">
        <v>101</v>
      </c>
      <c r="E509" s="199"/>
      <c r="F509" s="209">
        <f t="shared" si="7"/>
        <v>7</v>
      </c>
    </row>
    <row r="510" spans="1:6 16329:16376" s="209" customFormat="1" ht="18" hidden="1" customHeight="1">
      <c r="A510" s="201">
        <v>2080106</v>
      </c>
      <c r="B510" s="182" t="s">
        <v>500</v>
      </c>
      <c r="C510" s="183">
        <v>436</v>
      </c>
      <c r="D510" s="183">
        <v>142</v>
      </c>
      <c r="E510" s="199"/>
      <c r="F510" s="209">
        <f t="shared" si="7"/>
        <v>7</v>
      </c>
    </row>
    <row r="511" spans="1:6 16329:16376" s="209" customFormat="1" ht="18" hidden="1" customHeight="1">
      <c r="A511" s="201">
        <v>2080107</v>
      </c>
      <c r="B511" s="184" t="s">
        <v>501</v>
      </c>
      <c r="C511" s="185">
        <v>256</v>
      </c>
      <c r="D511" s="185">
        <v>341</v>
      </c>
      <c r="E511" s="199"/>
      <c r="F511" s="209">
        <f t="shared" si="7"/>
        <v>7</v>
      </c>
    </row>
    <row r="512" spans="1:6 16329:16376" s="209" customFormat="1" ht="18" hidden="1" customHeight="1">
      <c r="A512" s="201">
        <v>2080108</v>
      </c>
      <c r="B512" s="184" t="s">
        <v>206</v>
      </c>
      <c r="C512" s="185"/>
      <c r="D512" s="185"/>
      <c r="E512" s="199"/>
      <c r="F512" s="209">
        <f t="shared" si="7"/>
        <v>7</v>
      </c>
    </row>
    <row r="513" spans="1:6 16329:16376" s="209" customFormat="1" ht="18" hidden="1" customHeight="1">
      <c r="A513" s="201">
        <v>2080109</v>
      </c>
      <c r="B513" s="184" t="s">
        <v>502</v>
      </c>
      <c r="C513" s="185">
        <v>29</v>
      </c>
      <c r="D513" s="185">
        <v>47</v>
      </c>
      <c r="E513" s="199"/>
      <c r="F513" s="209">
        <f t="shared" si="7"/>
        <v>7</v>
      </c>
    </row>
    <row r="514" spans="1:6 16329:16376" s="209" customFormat="1" ht="18" hidden="1" customHeight="1">
      <c r="A514" s="201">
        <v>2080110</v>
      </c>
      <c r="B514" s="184" t="s">
        <v>503</v>
      </c>
      <c r="C514" s="185"/>
      <c r="D514" s="185"/>
      <c r="E514" s="199"/>
      <c r="F514" s="209">
        <f t="shared" si="7"/>
        <v>7</v>
      </c>
    </row>
    <row r="515" spans="1:6 16329:16376" s="209" customFormat="1" ht="18" hidden="1" customHeight="1">
      <c r="A515" s="201">
        <v>2080111</v>
      </c>
      <c r="B515" s="184" t="s">
        <v>504</v>
      </c>
      <c r="C515" s="185"/>
      <c r="D515" s="185"/>
      <c r="E515" s="199"/>
      <c r="F515" s="209">
        <f t="shared" si="7"/>
        <v>7</v>
      </c>
    </row>
    <row r="516" spans="1:6 16329:16376" s="209" customFormat="1" ht="18" hidden="1" customHeight="1">
      <c r="A516" s="201">
        <v>2080112</v>
      </c>
      <c r="B516" s="184" t="s">
        <v>505</v>
      </c>
      <c r="C516" s="185"/>
      <c r="D516" s="185"/>
      <c r="E516" s="199"/>
      <c r="F516" s="209">
        <f t="shared" si="7"/>
        <v>7</v>
      </c>
    </row>
    <row r="517" spans="1:6 16329:16376" s="209" customFormat="1" ht="18" hidden="1" customHeight="1">
      <c r="A517" s="201">
        <v>2080113</v>
      </c>
      <c r="B517" s="184" t="s">
        <v>506</v>
      </c>
      <c r="C517" s="185"/>
      <c r="D517" s="185"/>
      <c r="E517" s="199"/>
      <c r="F517" s="209">
        <f t="shared" ref="F517:F580" si="8">LEN(A517)</f>
        <v>7</v>
      </c>
    </row>
    <row r="518" spans="1:6 16329:16376" s="209" customFormat="1" ht="18" hidden="1" customHeight="1">
      <c r="A518" s="201">
        <v>2080114</v>
      </c>
      <c r="B518" s="184" t="s">
        <v>507</v>
      </c>
      <c r="C518" s="185"/>
      <c r="D518" s="185"/>
      <c r="E518" s="199"/>
      <c r="F518" s="209">
        <f t="shared" si="8"/>
        <v>7</v>
      </c>
    </row>
    <row r="519" spans="1:6 16329:16376" s="209" customFormat="1" ht="18" hidden="1" customHeight="1">
      <c r="A519" s="201">
        <v>2080115</v>
      </c>
      <c r="B519" s="184" t="s">
        <v>508</v>
      </c>
      <c r="C519" s="185"/>
      <c r="D519" s="185"/>
      <c r="E519" s="199"/>
      <c r="F519" s="209">
        <f t="shared" si="8"/>
        <v>7</v>
      </c>
    </row>
    <row r="520" spans="1:6 16329:16376" s="209" customFormat="1" ht="18" hidden="1" customHeight="1">
      <c r="A520" s="201">
        <v>2080116</v>
      </c>
      <c r="B520" s="184" t="s">
        <v>509</v>
      </c>
      <c r="C520" s="185"/>
      <c r="D520" s="185"/>
      <c r="E520" s="199"/>
      <c r="F520" s="209">
        <f t="shared" si="8"/>
        <v>7</v>
      </c>
    </row>
    <row r="521" spans="1:6 16329:16376" s="209" customFormat="1" ht="18" hidden="1" customHeight="1">
      <c r="A521" s="201">
        <v>2080150</v>
      </c>
      <c r="B521" s="184" t="s">
        <v>174</v>
      </c>
      <c r="C521" s="185"/>
      <c r="D521" s="185"/>
      <c r="E521" s="199"/>
      <c r="F521" s="209">
        <f t="shared" si="8"/>
        <v>7</v>
      </c>
    </row>
    <row r="522" spans="1:6 16329:16376" s="209" customFormat="1" ht="18" hidden="1" customHeight="1">
      <c r="A522" s="201">
        <v>2080199</v>
      </c>
      <c r="B522" s="184" t="s">
        <v>510</v>
      </c>
      <c r="C522" s="185">
        <v>932</v>
      </c>
      <c r="D522" s="185">
        <v>12</v>
      </c>
      <c r="E522" s="199"/>
      <c r="F522" s="209">
        <f t="shared" si="8"/>
        <v>7</v>
      </c>
    </row>
    <row r="523" spans="1:6 16329:16376" s="208" customFormat="1" ht="18" customHeight="1">
      <c r="A523" s="201">
        <v>20802</v>
      </c>
      <c r="B523" s="184" t="s">
        <v>511</v>
      </c>
      <c r="C523" s="185">
        <v>3479</v>
      </c>
      <c r="D523" s="185">
        <v>7257</v>
      </c>
      <c r="E523" s="199"/>
      <c r="F523" s="209">
        <f t="shared" si="8"/>
        <v>5</v>
      </c>
      <c r="XDA523" s="212"/>
      <c r="XDB523" s="212"/>
      <c r="XDC523" s="212"/>
      <c r="XDD523" s="212"/>
      <c r="XDE523" s="212"/>
      <c r="XDF523" s="212"/>
      <c r="XDG523" s="212"/>
      <c r="XDH523" s="212"/>
      <c r="XDI523" s="212"/>
      <c r="XDJ523" s="212"/>
      <c r="XDK523" s="212"/>
      <c r="XDL523" s="212"/>
      <c r="XDM523" s="212"/>
      <c r="XDN523" s="212"/>
      <c r="XDO523" s="212"/>
      <c r="XDP523" s="212"/>
      <c r="XDQ523" s="212"/>
      <c r="XDR523" s="212"/>
      <c r="XDS523" s="212"/>
      <c r="XDT523" s="212"/>
      <c r="XDU523" s="212"/>
      <c r="XDV523" s="212"/>
      <c r="XDW523" s="212"/>
      <c r="XDX523" s="212"/>
      <c r="XDY523" s="212"/>
      <c r="XDZ523" s="212"/>
      <c r="XEA523" s="212"/>
      <c r="XEB523" s="212"/>
      <c r="XEC523" s="212"/>
      <c r="XED523" s="212"/>
      <c r="XEE523" s="212"/>
      <c r="XEF523" s="212"/>
      <c r="XEG523" s="212"/>
      <c r="XEH523" s="212"/>
      <c r="XEI523" s="212"/>
      <c r="XEJ523" s="212"/>
      <c r="XEK523" s="212"/>
      <c r="XEL523" s="212"/>
      <c r="XEM523" s="212"/>
      <c r="XEN523" s="212"/>
      <c r="XEO523" s="212"/>
      <c r="XEP523" s="212"/>
      <c r="XEQ523" s="212"/>
      <c r="XER523" s="212"/>
      <c r="XES523" s="212"/>
      <c r="XET523" s="212"/>
      <c r="XEU523" s="212"/>
      <c r="XEV523" s="212"/>
    </row>
    <row r="524" spans="1:6 16329:16376" s="209" customFormat="1" ht="18" hidden="1" customHeight="1">
      <c r="A524" s="201">
        <v>2080201</v>
      </c>
      <c r="B524" s="184" t="s">
        <v>165</v>
      </c>
      <c r="C524" s="185">
        <v>761</v>
      </c>
      <c r="D524" s="185">
        <v>1686</v>
      </c>
      <c r="E524" s="199"/>
      <c r="F524" s="209">
        <f t="shared" si="8"/>
        <v>7</v>
      </c>
    </row>
    <row r="525" spans="1:6 16329:16376" s="209" customFormat="1" ht="18" hidden="1" customHeight="1">
      <c r="A525" s="201">
        <v>2080202</v>
      </c>
      <c r="B525" s="184" t="s">
        <v>166</v>
      </c>
      <c r="C525" s="185">
        <v>1329</v>
      </c>
      <c r="D525" s="185">
        <v>1891</v>
      </c>
      <c r="E525" s="199"/>
      <c r="F525" s="209">
        <f t="shared" si="8"/>
        <v>7</v>
      </c>
    </row>
    <row r="526" spans="1:6 16329:16376" s="209" customFormat="1" ht="18" hidden="1" customHeight="1">
      <c r="A526" s="201">
        <v>2080203</v>
      </c>
      <c r="B526" s="184" t="s">
        <v>167</v>
      </c>
      <c r="C526" s="185"/>
      <c r="D526" s="185"/>
      <c r="E526" s="199"/>
      <c r="F526" s="209">
        <f t="shared" si="8"/>
        <v>7</v>
      </c>
    </row>
    <row r="527" spans="1:6 16329:16376" s="209" customFormat="1" ht="18" hidden="1" customHeight="1">
      <c r="A527" s="201">
        <v>2080206</v>
      </c>
      <c r="B527" s="184" t="s">
        <v>512</v>
      </c>
      <c r="C527" s="185">
        <v>4</v>
      </c>
      <c r="D527" s="185"/>
      <c r="E527" s="199"/>
      <c r="F527" s="209">
        <f t="shared" si="8"/>
        <v>7</v>
      </c>
    </row>
    <row r="528" spans="1:6 16329:16376" s="209" customFormat="1" ht="18" hidden="1" customHeight="1">
      <c r="A528" s="201">
        <v>2080207</v>
      </c>
      <c r="B528" s="184" t="s">
        <v>513</v>
      </c>
      <c r="C528" s="185"/>
      <c r="D528" s="185"/>
      <c r="E528" s="199"/>
      <c r="F528" s="209">
        <f t="shared" si="8"/>
        <v>7</v>
      </c>
    </row>
    <row r="529" spans="1:6 16329:16376" s="209" customFormat="1" ht="18" hidden="1" customHeight="1">
      <c r="A529" s="201">
        <v>2080208</v>
      </c>
      <c r="B529" s="184" t="s">
        <v>514</v>
      </c>
      <c r="C529" s="185">
        <v>634</v>
      </c>
      <c r="D529" s="185">
        <v>780</v>
      </c>
      <c r="E529" s="199"/>
      <c r="F529" s="209">
        <f t="shared" si="8"/>
        <v>7</v>
      </c>
    </row>
    <row r="530" spans="1:6 16329:16376" s="209" customFormat="1" ht="18" hidden="1" customHeight="1">
      <c r="A530" s="201">
        <v>2080299</v>
      </c>
      <c r="B530" s="184" t="s">
        <v>515</v>
      </c>
      <c r="C530" s="185">
        <v>751</v>
      </c>
      <c r="D530" s="185">
        <v>2900</v>
      </c>
      <c r="E530" s="199"/>
      <c r="F530" s="209">
        <f t="shared" si="8"/>
        <v>7</v>
      </c>
    </row>
    <row r="531" spans="1:6 16329:16376" s="208" customFormat="1" ht="18" customHeight="1">
      <c r="A531" s="201">
        <v>20804</v>
      </c>
      <c r="B531" s="184" t="s">
        <v>516</v>
      </c>
      <c r="C531" s="185"/>
      <c r="D531" s="185">
        <v>0</v>
      </c>
      <c r="E531" s="199"/>
      <c r="F531" s="209">
        <f t="shared" si="8"/>
        <v>5</v>
      </c>
      <c r="XDA531" s="212"/>
      <c r="XDB531" s="212"/>
      <c r="XDC531" s="212"/>
      <c r="XDD531" s="212"/>
      <c r="XDE531" s="212"/>
      <c r="XDF531" s="212"/>
      <c r="XDG531" s="212"/>
      <c r="XDH531" s="212"/>
      <c r="XDI531" s="212"/>
      <c r="XDJ531" s="212"/>
      <c r="XDK531" s="212"/>
      <c r="XDL531" s="212"/>
      <c r="XDM531" s="212"/>
      <c r="XDN531" s="212"/>
      <c r="XDO531" s="212"/>
      <c r="XDP531" s="212"/>
      <c r="XDQ531" s="212"/>
      <c r="XDR531" s="212"/>
      <c r="XDS531" s="212"/>
      <c r="XDT531" s="212"/>
      <c r="XDU531" s="212"/>
      <c r="XDV531" s="212"/>
      <c r="XDW531" s="212"/>
      <c r="XDX531" s="212"/>
      <c r="XDY531" s="212"/>
      <c r="XDZ531" s="212"/>
      <c r="XEA531" s="212"/>
      <c r="XEB531" s="212"/>
      <c r="XEC531" s="212"/>
      <c r="XED531" s="212"/>
      <c r="XEE531" s="212"/>
      <c r="XEF531" s="212"/>
      <c r="XEG531" s="212"/>
      <c r="XEH531" s="212"/>
      <c r="XEI531" s="212"/>
      <c r="XEJ531" s="212"/>
      <c r="XEK531" s="212"/>
      <c r="XEL531" s="212"/>
      <c r="XEM531" s="212"/>
      <c r="XEN531" s="212"/>
      <c r="XEO531" s="212"/>
      <c r="XEP531" s="212"/>
      <c r="XEQ531" s="212"/>
      <c r="XER531" s="212"/>
      <c r="XES531" s="212"/>
      <c r="XET531" s="212"/>
      <c r="XEU531" s="212"/>
      <c r="XEV531" s="212"/>
    </row>
    <row r="532" spans="1:6 16329:16376" s="209" customFormat="1" ht="18" hidden="1" customHeight="1">
      <c r="A532" s="201">
        <v>2080402</v>
      </c>
      <c r="B532" s="184" t="s">
        <v>517</v>
      </c>
      <c r="C532" s="185"/>
      <c r="D532" s="185"/>
      <c r="E532" s="199"/>
      <c r="F532" s="209">
        <f t="shared" si="8"/>
        <v>7</v>
      </c>
    </row>
    <row r="533" spans="1:6 16329:16376" s="208" customFormat="1" ht="18" customHeight="1">
      <c r="A533" s="201">
        <v>20805</v>
      </c>
      <c r="B533" s="184" t="s">
        <v>518</v>
      </c>
      <c r="C533" s="185">
        <v>25173</v>
      </c>
      <c r="D533" s="185">
        <f>27984-5367</f>
        <v>22617</v>
      </c>
      <c r="E533" s="199"/>
      <c r="F533" s="209">
        <f t="shared" si="8"/>
        <v>5</v>
      </c>
      <c r="XDA533" s="212"/>
      <c r="XDB533" s="212"/>
      <c r="XDC533" s="212"/>
      <c r="XDD533" s="212"/>
      <c r="XDE533" s="212"/>
      <c r="XDF533" s="212"/>
      <c r="XDG533" s="212"/>
      <c r="XDH533" s="212"/>
      <c r="XDI533" s="212"/>
      <c r="XDJ533" s="212"/>
      <c r="XDK533" s="212"/>
      <c r="XDL533" s="212"/>
      <c r="XDM533" s="212"/>
      <c r="XDN533" s="212"/>
      <c r="XDO533" s="212"/>
      <c r="XDP533" s="212"/>
      <c r="XDQ533" s="212"/>
      <c r="XDR533" s="212"/>
      <c r="XDS533" s="212"/>
      <c r="XDT533" s="212"/>
      <c r="XDU533" s="212"/>
      <c r="XDV533" s="212"/>
      <c r="XDW533" s="212"/>
      <c r="XDX533" s="212"/>
      <c r="XDY533" s="212"/>
      <c r="XDZ533" s="212"/>
      <c r="XEA533" s="212"/>
      <c r="XEB533" s="212"/>
      <c r="XEC533" s="212"/>
      <c r="XED533" s="212"/>
      <c r="XEE533" s="212"/>
      <c r="XEF533" s="212"/>
      <c r="XEG533" s="212"/>
      <c r="XEH533" s="212"/>
      <c r="XEI533" s="212"/>
      <c r="XEJ533" s="212"/>
      <c r="XEK533" s="212"/>
      <c r="XEL533" s="212"/>
      <c r="XEM533" s="212"/>
      <c r="XEN533" s="212"/>
      <c r="XEO533" s="212"/>
      <c r="XEP533" s="212"/>
      <c r="XEQ533" s="212"/>
      <c r="XER533" s="212"/>
      <c r="XES533" s="212"/>
      <c r="XET533" s="212"/>
      <c r="XEU533" s="212"/>
      <c r="XEV533" s="212"/>
    </row>
    <row r="534" spans="1:6 16329:16376" s="209" customFormat="1" ht="18" hidden="1" customHeight="1">
      <c r="A534" s="201">
        <v>2080501</v>
      </c>
      <c r="B534" s="184" t="s">
        <v>519</v>
      </c>
      <c r="C534" s="185">
        <v>168</v>
      </c>
      <c r="D534" s="185"/>
      <c r="E534" s="199"/>
      <c r="F534" s="209">
        <f t="shared" si="8"/>
        <v>7</v>
      </c>
    </row>
    <row r="535" spans="1:6 16329:16376" s="209" customFormat="1" ht="18" hidden="1" customHeight="1">
      <c r="A535" s="201">
        <v>2080502</v>
      </c>
      <c r="B535" s="184" t="s">
        <v>520</v>
      </c>
      <c r="C535" s="185">
        <v>210</v>
      </c>
      <c r="D535" s="185"/>
      <c r="E535" s="199"/>
      <c r="F535" s="209">
        <f t="shared" si="8"/>
        <v>7</v>
      </c>
    </row>
    <row r="536" spans="1:6 16329:16376" s="209" customFormat="1" ht="18" hidden="1" customHeight="1">
      <c r="A536" s="201">
        <v>2080503</v>
      </c>
      <c r="B536" s="184" t="s">
        <v>521</v>
      </c>
      <c r="C536" s="185"/>
      <c r="D536" s="185"/>
      <c r="E536" s="199"/>
      <c r="F536" s="209">
        <f t="shared" si="8"/>
        <v>7</v>
      </c>
    </row>
    <row r="537" spans="1:6 16329:16376" s="209" customFormat="1" ht="18" hidden="1" customHeight="1">
      <c r="A537" s="201">
        <v>2080505</v>
      </c>
      <c r="B537" s="184" t="s">
        <v>522</v>
      </c>
      <c r="C537" s="185">
        <v>10941</v>
      </c>
      <c r="D537" s="185">
        <v>3390</v>
      </c>
      <c r="E537" s="199"/>
      <c r="F537" s="209">
        <f t="shared" si="8"/>
        <v>7</v>
      </c>
    </row>
    <row r="538" spans="1:6 16329:16376" s="209" customFormat="1" ht="18" hidden="1" customHeight="1">
      <c r="A538" s="201">
        <v>2080506</v>
      </c>
      <c r="B538" s="184" t="s">
        <v>523</v>
      </c>
      <c r="C538" s="185">
        <v>4033</v>
      </c>
      <c r="D538" s="185"/>
      <c r="E538" s="199"/>
      <c r="F538" s="209">
        <f t="shared" si="8"/>
        <v>7</v>
      </c>
    </row>
    <row r="539" spans="1:6 16329:16376" s="209" customFormat="1" ht="18" hidden="1" customHeight="1">
      <c r="A539" s="201">
        <v>2080507</v>
      </c>
      <c r="B539" s="184" t="s">
        <v>524</v>
      </c>
      <c r="C539" s="185">
        <v>9800</v>
      </c>
      <c r="D539" s="185">
        <f>24594-5367</f>
        <v>19227</v>
      </c>
      <c r="E539" s="199"/>
      <c r="F539" s="209">
        <f t="shared" si="8"/>
        <v>7</v>
      </c>
    </row>
    <row r="540" spans="1:6 16329:16376" s="209" customFormat="1" ht="18" hidden="1" customHeight="1">
      <c r="A540" s="201">
        <v>2080508</v>
      </c>
      <c r="B540" s="184" t="s">
        <v>525</v>
      </c>
      <c r="C540" s="185"/>
      <c r="D540" s="185"/>
      <c r="E540" s="199"/>
      <c r="F540" s="209">
        <f t="shared" si="8"/>
        <v>7</v>
      </c>
    </row>
    <row r="541" spans="1:6 16329:16376" s="209" customFormat="1" ht="18" hidden="1" customHeight="1">
      <c r="A541" s="201">
        <v>2080599</v>
      </c>
      <c r="B541" s="184" t="s">
        <v>526</v>
      </c>
      <c r="C541" s="185">
        <v>21</v>
      </c>
      <c r="D541" s="185"/>
      <c r="E541" s="199"/>
      <c r="F541" s="209">
        <f t="shared" si="8"/>
        <v>7</v>
      </c>
    </row>
    <row r="542" spans="1:6 16329:16376" s="208" customFormat="1" ht="18" customHeight="1">
      <c r="A542" s="201">
        <v>20806</v>
      </c>
      <c r="B542" s="184" t="s">
        <v>527</v>
      </c>
      <c r="C542" s="185"/>
      <c r="D542" s="185">
        <v>0</v>
      </c>
      <c r="E542" s="199"/>
      <c r="F542" s="209">
        <f t="shared" si="8"/>
        <v>5</v>
      </c>
      <c r="XDA542" s="212"/>
      <c r="XDB542" s="212"/>
      <c r="XDC542" s="212"/>
      <c r="XDD542" s="212"/>
      <c r="XDE542" s="212"/>
      <c r="XDF542" s="212"/>
      <c r="XDG542" s="212"/>
      <c r="XDH542" s="212"/>
      <c r="XDI542" s="212"/>
      <c r="XDJ542" s="212"/>
      <c r="XDK542" s="212"/>
      <c r="XDL542" s="212"/>
      <c r="XDM542" s="212"/>
      <c r="XDN542" s="212"/>
      <c r="XDO542" s="212"/>
      <c r="XDP542" s="212"/>
      <c r="XDQ542" s="212"/>
      <c r="XDR542" s="212"/>
      <c r="XDS542" s="212"/>
      <c r="XDT542" s="212"/>
      <c r="XDU542" s="212"/>
      <c r="XDV542" s="212"/>
      <c r="XDW542" s="212"/>
      <c r="XDX542" s="212"/>
      <c r="XDY542" s="212"/>
      <c r="XDZ542" s="212"/>
      <c r="XEA542" s="212"/>
      <c r="XEB542" s="212"/>
      <c r="XEC542" s="212"/>
      <c r="XED542" s="212"/>
      <c r="XEE542" s="212"/>
      <c r="XEF542" s="212"/>
      <c r="XEG542" s="212"/>
      <c r="XEH542" s="212"/>
      <c r="XEI542" s="212"/>
      <c r="XEJ542" s="212"/>
      <c r="XEK542" s="212"/>
      <c r="XEL542" s="212"/>
      <c r="XEM542" s="212"/>
      <c r="XEN542" s="212"/>
      <c r="XEO542" s="212"/>
      <c r="XEP542" s="212"/>
      <c r="XEQ542" s="212"/>
      <c r="XER542" s="212"/>
      <c r="XES542" s="212"/>
      <c r="XET542" s="212"/>
      <c r="XEU542" s="212"/>
      <c r="XEV542" s="212"/>
    </row>
    <row r="543" spans="1:6 16329:16376" s="209" customFormat="1" ht="18" hidden="1" customHeight="1">
      <c r="A543" s="201">
        <v>2080601</v>
      </c>
      <c r="B543" s="184" t="s">
        <v>528</v>
      </c>
      <c r="C543" s="185"/>
      <c r="D543" s="185"/>
      <c r="E543" s="199"/>
      <c r="F543" s="209">
        <f t="shared" si="8"/>
        <v>7</v>
      </c>
    </row>
    <row r="544" spans="1:6 16329:16376" s="209" customFormat="1" ht="18" hidden="1" customHeight="1">
      <c r="A544" s="201">
        <v>2080602</v>
      </c>
      <c r="B544" s="184" t="s">
        <v>529</v>
      </c>
      <c r="C544" s="185"/>
      <c r="D544" s="185"/>
      <c r="E544" s="199"/>
      <c r="F544" s="209">
        <f t="shared" si="8"/>
        <v>7</v>
      </c>
    </row>
    <row r="545" spans="1:6 16329:16376" s="209" customFormat="1" ht="18" hidden="1" customHeight="1">
      <c r="A545" s="201">
        <v>2080699</v>
      </c>
      <c r="B545" s="184" t="s">
        <v>530</v>
      </c>
      <c r="C545" s="185"/>
      <c r="D545" s="185"/>
      <c r="E545" s="199"/>
      <c r="F545" s="209">
        <f t="shared" si="8"/>
        <v>7</v>
      </c>
    </row>
    <row r="546" spans="1:6 16329:16376" s="208" customFormat="1" ht="18" customHeight="1">
      <c r="A546" s="201">
        <v>20807</v>
      </c>
      <c r="B546" s="184" t="s">
        <v>531</v>
      </c>
      <c r="C546" s="185">
        <v>2654</v>
      </c>
      <c r="D546" s="185">
        <f>68</f>
        <v>68</v>
      </c>
      <c r="E546" s="199"/>
      <c r="F546" s="209">
        <f t="shared" si="8"/>
        <v>5</v>
      </c>
      <c r="XDA546" s="212"/>
      <c r="XDB546" s="212"/>
      <c r="XDC546" s="212"/>
      <c r="XDD546" s="212"/>
      <c r="XDE546" s="212"/>
      <c r="XDF546" s="212"/>
      <c r="XDG546" s="212"/>
      <c r="XDH546" s="212"/>
      <c r="XDI546" s="212"/>
      <c r="XDJ546" s="212"/>
      <c r="XDK546" s="212"/>
      <c r="XDL546" s="212"/>
      <c r="XDM546" s="212"/>
      <c r="XDN546" s="212"/>
      <c r="XDO546" s="212"/>
      <c r="XDP546" s="212"/>
      <c r="XDQ546" s="212"/>
      <c r="XDR546" s="212"/>
      <c r="XDS546" s="212"/>
      <c r="XDT546" s="212"/>
      <c r="XDU546" s="212"/>
      <c r="XDV546" s="212"/>
      <c r="XDW546" s="212"/>
      <c r="XDX546" s="212"/>
      <c r="XDY546" s="212"/>
      <c r="XDZ546" s="212"/>
      <c r="XEA546" s="212"/>
      <c r="XEB546" s="212"/>
      <c r="XEC546" s="212"/>
      <c r="XED546" s="212"/>
      <c r="XEE546" s="212"/>
      <c r="XEF546" s="212"/>
      <c r="XEG546" s="212"/>
      <c r="XEH546" s="212"/>
      <c r="XEI546" s="212"/>
      <c r="XEJ546" s="212"/>
      <c r="XEK546" s="212"/>
      <c r="XEL546" s="212"/>
      <c r="XEM546" s="212"/>
      <c r="XEN546" s="212"/>
      <c r="XEO546" s="212"/>
      <c r="XEP546" s="212"/>
      <c r="XEQ546" s="212"/>
      <c r="XER546" s="212"/>
      <c r="XES546" s="212"/>
      <c r="XET546" s="212"/>
      <c r="XEU546" s="212"/>
      <c r="XEV546" s="212"/>
    </row>
    <row r="547" spans="1:6 16329:16376" s="209" customFormat="1" ht="18" hidden="1" customHeight="1">
      <c r="A547" s="201">
        <v>2080701</v>
      </c>
      <c r="B547" s="184" t="s">
        <v>532</v>
      </c>
      <c r="C547" s="185"/>
      <c r="D547" s="185">
        <v>59</v>
      </c>
      <c r="E547" s="199"/>
      <c r="F547" s="209">
        <f t="shared" si="8"/>
        <v>7</v>
      </c>
    </row>
    <row r="548" spans="1:6 16329:16376" s="209" customFormat="1" ht="18" hidden="1" customHeight="1">
      <c r="A548" s="201">
        <v>2080702</v>
      </c>
      <c r="B548" s="184" t="s">
        <v>533</v>
      </c>
      <c r="C548" s="185"/>
      <c r="D548" s="185"/>
      <c r="E548" s="199"/>
      <c r="F548" s="209">
        <f t="shared" si="8"/>
        <v>7</v>
      </c>
    </row>
    <row r="549" spans="1:6 16329:16376" s="209" customFormat="1" ht="18" hidden="1" customHeight="1">
      <c r="A549" s="201">
        <v>2080704</v>
      </c>
      <c r="B549" s="184" t="s">
        <v>534</v>
      </c>
      <c r="C549" s="185"/>
      <c r="D549" s="185"/>
      <c r="E549" s="199"/>
      <c r="F549" s="209">
        <f t="shared" si="8"/>
        <v>7</v>
      </c>
    </row>
    <row r="550" spans="1:6 16329:16376" s="209" customFormat="1" ht="18" hidden="1" customHeight="1">
      <c r="A550" s="201">
        <v>2080705</v>
      </c>
      <c r="B550" s="184" t="s">
        <v>535</v>
      </c>
      <c r="C550" s="185"/>
      <c r="D550" s="185">
        <v>9</v>
      </c>
      <c r="E550" s="199"/>
      <c r="F550" s="209">
        <f t="shared" si="8"/>
        <v>7</v>
      </c>
    </row>
    <row r="551" spans="1:6 16329:16376" s="209" customFormat="1" ht="18" hidden="1" customHeight="1">
      <c r="A551" s="201">
        <v>2080709</v>
      </c>
      <c r="B551" s="184" t="s">
        <v>536</v>
      </c>
      <c r="C551" s="185"/>
      <c r="D551" s="185"/>
      <c r="E551" s="199"/>
      <c r="F551" s="209">
        <f t="shared" si="8"/>
        <v>7</v>
      </c>
    </row>
    <row r="552" spans="1:6 16329:16376" s="209" customFormat="1" ht="18" hidden="1" customHeight="1">
      <c r="A552" s="201">
        <v>2080711</v>
      </c>
      <c r="B552" s="184" t="s">
        <v>537</v>
      </c>
      <c r="C552" s="185"/>
      <c r="D552" s="185"/>
      <c r="E552" s="199"/>
      <c r="F552" s="209">
        <f t="shared" si="8"/>
        <v>7</v>
      </c>
    </row>
    <row r="553" spans="1:6 16329:16376" s="209" customFormat="1" ht="18" hidden="1" customHeight="1">
      <c r="A553" s="201">
        <v>2080712</v>
      </c>
      <c r="B553" s="184" t="s">
        <v>538</v>
      </c>
      <c r="C553" s="185"/>
      <c r="D553" s="185"/>
      <c r="E553" s="199"/>
      <c r="F553" s="209">
        <f t="shared" si="8"/>
        <v>7</v>
      </c>
    </row>
    <row r="554" spans="1:6 16329:16376" s="209" customFormat="1" ht="18" hidden="1" customHeight="1">
      <c r="A554" s="201">
        <v>2080713</v>
      </c>
      <c r="B554" s="184" t="s">
        <v>539</v>
      </c>
      <c r="C554" s="185"/>
      <c r="D554" s="185"/>
      <c r="E554" s="199"/>
      <c r="F554" s="209">
        <f t="shared" si="8"/>
        <v>7</v>
      </c>
    </row>
    <row r="555" spans="1:6 16329:16376" s="209" customFormat="1" ht="18" hidden="1" customHeight="1">
      <c r="A555" s="201">
        <v>2080799</v>
      </c>
      <c r="B555" s="184" t="s">
        <v>540</v>
      </c>
      <c r="C555" s="185">
        <v>2654</v>
      </c>
      <c r="D555" s="185"/>
      <c r="E555" s="199"/>
      <c r="F555" s="209">
        <f t="shared" si="8"/>
        <v>7</v>
      </c>
    </row>
    <row r="556" spans="1:6 16329:16376" s="208" customFormat="1" ht="18" customHeight="1">
      <c r="A556" s="201">
        <v>20808</v>
      </c>
      <c r="B556" s="184" t="s">
        <v>541</v>
      </c>
      <c r="C556" s="185">
        <v>4491</v>
      </c>
      <c r="D556" s="185">
        <v>4901</v>
      </c>
      <c r="E556" s="199"/>
      <c r="F556" s="209">
        <f t="shared" si="8"/>
        <v>5</v>
      </c>
      <c r="XDA556" s="212"/>
      <c r="XDB556" s="212"/>
      <c r="XDC556" s="212"/>
      <c r="XDD556" s="212"/>
      <c r="XDE556" s="212"/>
      <c r="XDF556" s="212"/>
      <c r="XDG556" s="212"/>
      <c r="XDH556" s="212"/>
      <c r="XDI556" s="212"/>
      <c r="XDJ556" s="212"/>
      <c r="XDK556" s="212"/>
      <c r="XDL556" s="212"/>
      <c r="XDM556" s="212"/>
      <c r="XDN556" s="212"/>
      <c r="XDO556" s="212"/>
      <c r="XDP556" s="212"/>
      <c r="XDQ556" s="212"/>
      <c r="XDR556" s="212"/>
      <c r="XDS556" s="212"/>
      <c r="XDT556" s="212"/>
      <c r="XDU556" s="212"/>
      <c r="XDV556" s="212"/>
      <c r="XDW556" s="212"/>
      <c r="XDX556" s="212"/>
      <c r="XDY556" s="212"/>
      <c r="XDZ556" s="212"/>
      <c r="XEA556" s="212"/>
      <c r="XEB556" s="212"/>
      <c r="XEC556" s="212"/>
      <c r="XED556" s="212"/>
      <c r="XEE556" s="212"/>
      <c r="XEF556" s="212"/>
      <c r="XEG556" s="212"/>
      <c r="XEH556" s="212"/>
      <c r="XEI556" s="212"/>
      <c r="XEJ556" s="212"/>
      <c r="XEK556" s="212"/>
      <c r="XEL556" s="212"/>
      <c r="XEM556" s="212"/>
      <c r="XEN556" s="212"/>
      <c r="XEO556" s="212"/>
      <c r="XEP556" s="212"/>
      <c r="XEQ556" s="212"/>
      <c r="XER556" s="212"/>
      <c r="XES556" s="212"/>
      <c r="XET556" s="212"/>
      <c r="XEU556" s="212"/>
      <c r="XEV556" s="212"/>
    </row>
    <row r="557" spans="1:6 16329:16376" s="209" customFormat="1" ht="18" hidden="1" customHeight="1">
      <c r="A557" s="201">
        <v>2080801</v>
      </c>
      <c r="B557" s="184" t="s">
        <v>542</v>
      </c>
      <c r="C557" s="185">
        <v>85</v>
      </c>
      <c r="D557" s="185">
        <v>27</v>
      </c>
      <c r="E557" s="199"/>
      <c r="F557" s="209">
        <f t="shared" si="8"/>
        <v>7</v>
      </c>
    </row>
    <row r="558" spans="1:6 16329:16376" s="209" customFormat="1" ht="18" hidden="1" customHeight="1">
      <c r="A558" s="201">
        <v>2080802</v>
      </c>
      <c r="B558" s="184" t="s">
        <v>543</v>
      </c>
      <c r="C558" s="185"/>
      <c r="D558" s="185">
        <v>622</v>
      </c>
      <c r="E558" s="199"/>
      <c r="F558" s="209">
        <f t="shared" si="8"/>
        <v>7</v>
      </c>
    </row>
    <row r="559" spans="1:6 16329:16376" s="209" customFormat="1" ht="18" hidden="1" customHeight="1">
      <c r="A559" s="201">
        <v>2080803</v>
      </c>
      <c r="B559" s="184" t="s">
        <v>544</v>
      </c>
      <c r="C559" s="185"/>
      <c r="D559" s="185"/>
      <c r="E559" s="199"/>
      <c r="F559" s="209">
        <f t="shared" si="8"/>
        <v>7</v>
      </c>
    </row>
    <row r="560" spans="1:6 16329:16376" s="209" customFormat="1" ht="18" hidden="1" customHeight="1">
      <c r="A560" s="201">
        <v>2080805</v>
      </c>
      <c r="B560" s="184" t="s">
        <v>545</v>
      </c>
      <c r="C560" s="185">
        <v>437</v>
      </c>
      <c r="D560" s="185">
        <v>4</v>
      </c>
      <c r="E560" s="199"/>
      <c r="F560" s="209">
        <f t="shared" si="8"/>
        <v>7</v>
      </c>
    </row>
    <row r="561" spans="1:6 16329:16376" s="209" customFormat="1" ht="18" hidden="1" customHeight="1">
      <c r="A561" s="201">
        <v>2080806</v>
      </c>
      <c r="B561" s="184" t="s">
        <v>546</v>
      </c>
      <c r="C561" s="185"/>
      <c r="D561" s="185"/>
      <c r="E561" s="199"/>
      <c r="F561" s="209">
        <f t="shared" si="8"/>
        <v>7</v>
      </c>
    </row>
    <row r="562" spans="1:6 16329:16376" s="209" customFormat="1" ht="18" hidden="1" customHeight="1">
      <c r="A562" s="201">
        <v>2080807</v>
      </c>
      <c r="B562" s="184" t="s">
        <v>547</v>
      </c>
      <c r="C562" s="185"/>
      <c r="D562" s="185"/>
      <c r="E562" s="199"/>
      <c r="F562" s="209">
        <f t="shared" si="8"/>
        <v>7</v>
      </c>
    </row>
    <row r="563" spans="1:6 16329:16376" s="209" customFormat="1" ht="18" hidden="1" customHeight="1">
      <c r="A563" s="201">
        <v>2080808</v>
      </c>
      <c r="B563" s="184" t="s">
        <v>548</v>
      </c>
      <c r="C563" s="185"/>
      <c r="D563" s="185"/>
      <c r="E563" s="199"/>
      <c r="F563" s="209">
        <f t="shared" si="8"/>
        <v>7</v>
      </c>
    </row>
    <row r="564" spans="1:6 16329:16376" s="209" customFormat="1" ht="18" hidden="1" customHeight="1">
      <c r="A564" s="201">
        <v>2080899</v>
      </c>
      <c r="B564" s="184" t="s">
        <v>549</v>
      </c>
      <c r="C564" s="185">
        <v>3969</v>
      </c>
      <c r="D564" s="185">
        <v>4248</v>
      </c>
      <c r="E564" s="199"/>
      <c r="F564" s="209">
        <f t="shared" si="8"/>
        <v>7</v>
      </c>
    </row>
    <row r="565" spans="1:6 16329:16376" s="208" customFormat="1" ht="18" customHeight="1">
      <c r="A565" s="201">
        <v>20809</v>
      </c>
      <c r="B565" s="184" t="s">
        <v>550</v>
      </c>
      <c r="C565" s="185">
        <v>1329</v>
      </c>
      <c r="D565" s="185">
        <v>1119</v>
      </c>
      <c r="E565" s="199"/>
      <c r="F565" s="209">
        <f t="shared" si="8"/>
        <v>5</v>
      </c>
      <c r="XDA565" s="212"/>
      <c r="XDB565" s="212"/>
      <c r="XDC565" s="212"/>
      <c r="XDD565" s="212"/>
      <c r="XDE565" s="212"/>
      <c r="XDF565" s="212"/>
      <c r="XDG565" s="212"/>
      <c r="XDH565" s="212"/>
      <c r="XDI565" s="212"/>
      <c r="XDJ565" s="212"/>
      <c r="XDK565" s="212"/>
      <c r="XDL565" s="212"/>
      <c r="XDM565" s="212"/>
      <c r="XDN565" s="212"/>
      <c r="XDO565" s="212"/>
      <c r="XDP565" s="212"/>
      <c r="XDQ565" s="212"/>
      <c r="XDR565" s="212"/>
      <c r="XDS565" s="212"/>
      <c r="XDT565" s="212"/>
      <c r="XDU565" s="212"/>
      <c r="XDV565" s="212"/>
      <c r="XDW565" s="212"/>
      <c r="XDX565" s="212"/>
      <c r="XDY565" s="212"/>
      <c r="XDZ565" s="212"/>
      <c r="XEA565" s="212"/>
      <c r="XEB565" s="212"/>
      <c r="XEC565" s="212"/>
      <c r="XED565" s="212"/>
      <c r="XEE565" s="212"/>
      <c r="XEF565" s="212"/>
      <c r="XEG565" s="212"/>
      <c r="XEH565" s="212"/>
      <c r="XEI565" s="212"/>
      <c r="XEJ565" s="212"/>
      <c r="XEK565" s="212"/>
      <c r="XEL565" s="212"/>
      <c r="XEM565" s="212"/>
      <c r="XEN565" s="212"/>
      <c r="XEO565" s="212"/>
      <c r="XEP565" s="212"/>
      <c r="XEQ565" s="212"/>
      <c r="XER565" s="212"/>
      <c r="XES565" s="212"/>
      <c r="XET565" s="212"/>
      <c r="XEU565" s="212"/>
      <c r="XEV565" s="212"/>
    </row>
    <row r="566" spans="1:6 16329:16376" s="209" customFormat="1" ht="18" hidden="1" customHeight="1">
      <c r="A566" s="201">
        <v>2080901</v>
      </c>
      <c r="B566" s="184" t="s">
        <v>551</v>
      </c>
      <c r="C566" s="185">
        <v>402</v>
      </c>
      <c r="D566" s="185">
        <v>567</v>
      </c>
      <c r="E566" s="199"/>
      <c r="F566" s="209">
        <f t="shared" si="8"/>
        <v>7</v>
      </c>
    </row>
    <row r="567" spans="1:6 16329:16376" s="209" customFormat="1" ht="18" hidden="1" customHeight="1">
      <c r="A567" s="201">
        <v>2080902</v>
      </c>
      <c r="B567" s="184" t="s">
        <v>552</v>
      </c>
      <c r="C567" s="185">
        <v>225</v>
      </c>
      <c r="D567" s="185">
        <v>304</v>
      </c>
      <c r="E567" s="199"/>
      <c r="F567" s="209">
        <f t="shared" si="8"/>
        <v>7</v>
      </c>
    </row>
    <row r="568" spans="1:6 16329:16376" s="209" customFormat="1" ht="18" hidden="1" customHeight="1">
      <c r="A568" s="201">
        <v>2080903</v>
      </c>
      <c r="B568" s="184" t="s">
        <v>553</v>
      </c>
      <c r="C568" s="185">
        <v>3</v>
      </c>
      <c r="D568" s="185"/>
      <c r="E568" s="199"/>
      <c r="F568" s="209">
        <f t="shared" si="8"/>
        <v>7</v>
      </c>
    </row>
    <row r="569" spans="1:6 16329:16376" s="209" customFormat="1" ht="18" hidden="1" customHeight="1">
      <c r="A569" s="201">
        <v>2080904</v>
      </c>
      <c r="B569" s="184" t="s">
        <v>554</v>
      </c>
      <c r="C569" s="185">
        <v>14</v>
      </c>
      <c r="D569" s="185"/>
      <c r="E569" s="199"/>
      <c r="F569" s="209">
        <f t="shared" si="8"/>
        <v>7</v>
      </c>
    </row>
    <row r="570" spans="1:6 16329:16376" s="209" customFormat="1" ht="18" hidden="1" customHeight="1">
      <c r="A570" s="201">
        <v>2080905</v>
      </c>
      <c r="B570" s="184" t="s">
        <v>555</v>
      </c>
      <c r="C570" s="185">
        <v>221</v>
      </c>
      <c r="D570" s="185">
        <v>248</v>
      </c>
      <c r="E570" s="199"/>
      <c r="F570" s="209">
        <f t="shared" si="8"/>
        <v>7</v>
      </c>
    </row>
    <row r="571" spans="1:6 16329:16376" s="209" customFormat="1" ht="18" hidden="1" customHeight="1">
      <c r="A571" s="201">
        <v>2080999</v>
      </c>
      <c r="B571" s="184" t="s">
        <v>556</v>
      </c>
      <c r="C571" s="185">
        <v>464</v>
      </c>
      <c r="D571" s="185"/>
      <c r="E571" s="199"/>
      <c r="F571" s="209">
        <f t="shared" si="8"/>
        <v>7</v>
      </c>
    </row>
    <row r="572" spans="1:6 16329:16376" s="208" customFormat="1" ht="18" customHeight="1">
      <c r="A572" s="201">
        <v>20810</v>
      </c>
      <c r="B572" s="184" t="s">
        <v>557</v>
      </c>
      <c r="C572" s="185">
        <v>824</v>
      </c>
      <c r="D572" s="185">
        <v>656</v>
      </c>
      <c r="E572" s="199"/>
      <c r="F572" s="209">
        <f t="shared" si="8"/>
        <v>5</v>
      </c>
      <c r="XDA572" s="212"/>
      <c r="XDB572" s="212"/>
      <c r="XDC572" s="212"/>
      <c r="XDD572" s="212"/>
      <c r="XDE572" s="212"/>
      <c r="XDF572" s="212"/>
      <c r="XDG572" s="212"/>
      <c r="XDH572" s="212"/>
      <c r="XDI572" s="212"/>
      <c r="XDJ572" s="212"/>
      <c r="XDK572" s="212"/>
      <c r="XDL572" s="212"/>
      <c r="XDM572" s="212"/>
      <c r="XDN572" s="212"/>
      <c r="XDO572" s="212"/>
      <c r="XDP572" s="212"/>
      <c r="XDQ572" s="212"/>
      <c r="XDR572" s="212"/>
      <c r="XDS572" s="212"/>
      <c r="XDT572" s="212"/>
      <c r="XDU572" s="212"/>
      <c r="XDV572" s="212"/>
      <c r="XDW572" s="212"/>
      <c r="XDX572" s="212"/>
      <c r="XDY572" s="212"/>
      <c r="XDZ572" s="212"/>
      <c r="XEA572" s="212"/>
      <c r="XEB572" s="212"/>
      <c r="XEC572" s="212"/>
      <c r="XED572" s="212"/>
      <c r="XEE572" s="212"/>
      <c r="XEF572" s="212"/>
      <c r="XEG572" s="212"/>
      <c r="XEH572" s="212"/>
      <c r="XEI572" s="212"/>
      <c r="XEJ572" s="212"/>
      <c r="XEK572" s="212"/>
      <c r="XEL572" s="212"/>
      <c r="XEM572" s="212"/>
      <c r="XEN572" s="212"/>
      <c r="XEO572" s="212"/>
      <c r="XEP572" s="212"/>
      <c r="XEQ572" s="212"/>
      <c r="XER572" s="212"/>
      <c r="XES572" s="212"/>
      <c r="XET572" s="212"/>
      <c r="XEU572" s="212"/>
      <c r="XEV572" s="212"/>
    </row>
    <row r="573" spans="1:6 16329:16376" s="209" customFormat="1" ht="18" hidden="1" customHeight="1">
      <c r="A573" s="201">
        <v>2081001</v>
      </c>
      <c r="B573" s="184" t="s">
        <v>558</v>
      </c>
      <c r="C573" s="185"/>
      <c r="D573" s="185">
        <v>57</v>
      </c>
      <c r="E573" s="199"/>
      <c r="F573" s="209">
        <f t="shared" si="8"/>
        <v>7</v>
      </c>
    </row>
    <row r="574" spans="1:6 16329:16376" s="209" customFormat="1" ht="18" hidden="1" customHeight="1">
      <c r="A574" s="201">
        <v>2081002</v>
      </c>
      <c r="B574" s="184" t="s">
        <v>559</v>
      </c>
      <c r="C574" s="185">
        <v>21</v>
      </c>
      <c r="D574" s="185"/>
      <c r="E574" s="199"/>
      <c r="F574" s="209">
        <f t="shared" si="8"/>
        <v>7</v>
      </c>
    </row>
    <row r="575" spans="1:6 16329:16376" s="209" customFormat="1" ht="18" hidden="1" customHeight="1">
      <c r="A575" s="201">
        <v>2081003</v>
      </c>
      <c r="B575" s="184" t="s">
        <v>560</v>
      </c>
      <c r="C575" s="185"/>
      <c r="D575" s="185"/>
      <c r="E575" s="199"/>
      <c r="F575" s="209">
        <f t="shared" si="8"/>
        <v>7</v>
      </c>
    </row>
    <row r="576" spans="1:6 16329:16376" s="209" customFormat="1" ht="18" hidden="1" customHeight="1">
      <c r="A576" s="201">
        <v>2081004</v>
      </c>
      <c r="B576" s="184" t="s">
        <v>561</v>
      </c>
      <c r="C576" s="185">
        <v>27</v>
      </c>
      <c r="D576" s="185">
        <v>599</v>
      </c>
      <c r="E576" s="199"/>
      <c r="F576" s="209">
        <f t="shared" si="8"/>
        <v>7</v>
      </c>
    </row>
    <row r="577" spans="1:6 16329:16376" s="209" customFormat="1" ht="18" hidden="1" customHeight="1">
      <c r="A577" s="201">
        <v>2081005</v>
      </c>
      <c r="B577" s="184" t="s">
        <v>562</v>
      </c>
      <c r="C577" s="185"/>
      <c r="D577" s="185"/>
      <c r="E577" s="199"/>
      <c r="F577" s="209">
        <f t="shared" si="8"/>
        <v>7</v>
      </c>
    </row>
    <row r="578" spans="1:6 16329:16376" s="209" customFormat="1" ht="18" hidden="1" customHeight="1">
      <c r="A578" s="201">
        <v>2081006</v>
      </c>
      <c r="B578" s="184" t="s">
        <v>563</v>
      </c>
      <c r="C578" s="185">
        <v>130</v>
      </c>
      <c r="D578" s="185"/>
      <c r="E578" s="199"/>
      <c r="F578" s="209">
        <f t="shared" si="8"/>
        <v>7</v>
      </c>
    </row>
    <row r="579" spans="1:6 16329:16376" s="209" customFormat="1" ht="18" hidden="1" customHeight="1">
      <c r="A579" s="201">
        <v>2081099</v>
      </c>
      <c r="B579" s="184" t="s">
        <v>564</v>
      </c>
      <c r="C579" s="185">
        <v>646</v>
      </c>
      <c r="D579" s="185"/>
      <c r="E579" s="199"/>
      <c r="F579" s="209">
        <f t="shared" si="8"/>
        <v>7</v>
      </c>
    </row>
    <row r="580" spans="1:6 16329:16376" s="208" customFormat="1" ht="18" customHeight="1">
      <c r="A580" s="201">
        <v>20811</v>
      </c>
      <c r="B580" s="184" t="s">
        <v>565</v>
      </c>
      <c r="C580" s="185">
        <v>2036</v>
      </c>
      <c r="D580" s="185">
        <v>1428</v>
      </c>
      <c r="E580" s="199"/>
      <c r="F580" s="209">
        <f t="shared" si="8"/>
        <v>5</v>
      </c>
      <c r="XDA580" s="212"/>
      <c r="XDB580" s="212"/>
      <c r="XDC580" s="212"/>
      <c r="XDD580" s="212"/>
      <c r="XDE580" s="212"/>
      <c r="XDF580" s="212"/>
      <c r="XDG580" s="212"/>
      <c r="XDH580" s="212"/>
      <c r="XDI580" s="212"/>
      <c r="XDJ580" s="212"/>
      <c r="XDK580" s="212"/>
      <c r="XDL580" s="212"/>
      <c r="XDM580" s="212"/>
      <c r="XDN580" s="212"/>
      <c r="XDO580" s="212"/>
      <c r="XDP580" s="212"/>
      <c r="XDQ580" s="212"/>
      <c r="XDR580" s="212"/>
      <c r="XDS580" s="212"/>
      <c r="XDT580" s="212"/>
      <c r="XDU580" s="212"/>
      <c r="XDV580" s="212"/>
      <c r="XDW580" s="212"/>
      <c r="XDX580" s="212"/>
      <c r="XDY580" s="212"/>
      <c r="XDZ580" s="212"/>
      <c r="XEA580" s="212"/>
      <c r="XEB580" s="212"/>
      <c r="XEC580" s="212"/>
      <c r="XED580" s="212"/>
      <c r="XEE580" s="212"/>
      <c r="XEF580" s="212"/>
      <c r="XEG580" s="212"/>
      <c r="XEH580" s="212"/>
      <c r="XEI580" s="212"/>
      <c r="XEJ580" s="212"/>
      <c r="XEK580" s="212"/>
      <c r="XEL580" s="212"/>
      <c r="XEM580" s="212"/>
      <c r="XEN580" s="212"/>
      <c r="XEO580" s="212"/>
      <c r="XEP580" s="212"/>
      <c r="XEQ580" s="212"/>
      <c r="XER580" s="212"/>
      <c r="XES580" s="212"/>
      <c r="XET580" s="212"/>
      <c r="XEU580" s="212"/>
      <c r="XEV580" s="212"/>
    </row>
    <row r="581" spans="1:6 16329:16376" s="209" customFormat="1" ht="18" hidden="1" customHeight="1">
      <c r="A581" s="201">
        <v>2081101</v>
      </c>
      <c r="B581" s="184" t="s">
        <v>165</v>
      </c>
      <c r="C581" s="185">
        <v>85</v>
      </c>
      <c r="D581" s="185">
        <v>101</v>
      </c>
      <c r="E581" s="199"/>
      <c r="F581" s="209">
        <f t="shared" ref="F581:F644" si="9">LEN(A581)</f>
        <v>7</v>
      </c>
    </row>
    <row r="582" spans="1:6 16329:16376" s="209" customFormat="1" ht="18" hidden="1" customHeight="1">
      <c r="A582" s="201">
        <v>2081102</v>
      </c>
      <c r="B582" s="184" t="s">
        <v>166</v>
      </c>
      <c r="C582" s="185">
        <v>152</v>
      </c>
      <c r="D582" s="185">
        <v>162</v>
      </c>
      <c r="E582" s="199"/>
      <c r="F582" s="209">
        <f t="shared" si="9"/>
        <v>7</v>
      </c>
    </row>
    <row r="583" spans="1:6 16329:16376" s="209" customFormat="1" ht="18" hidden="1" customHeight="1">
      <c r="A583" s="201">
        <v>2081103</v>
      </c>
      <c r="B583" s="184" t="s">
        <v>167</v>
      </c>
      <c r="C583" s="185">
        <v>8</v>
      </c>
      <c r="D583" s="185"/>
      <c r="E583" s="199"/>
      <c r="F583" s="209">
        <f t="shared" si="9"/>
        <v>7</v>
      </c>
    </row>
    <row r="584" spans="1:6 16329:16376" s="209" customFormat="1" ht="18" hidden="1" customHeight="1">
      <c r="A584" s="201">
        <v>2081104</v>
      </c>
      <c r="B584" s="184" t="s">
        <v>566</v>
      </c>
      <c r="C584" s="185">
        <v>270</v>
      </c>
      <c r="D584" s="185">
        <v>133</v>
      </c>
      <c r="E584" s="199"/>
      <c r="F584" s="209">
        <f t="shared" si="9"/>
        <v>7</v>
      </c>
    </row>
    <row r="585" spans="1:6 16329:16376" s="209" customFormat="1" ht="18" hidden="1" customHeight="1">
      <c r="A585" s="201">
        <v>2081105</v>
      </c>
      <c r="B585" s="184" t="s">
        <v>567</v>
      </c>
      <c r="C585" s="185">
        <v>96</v>
      </c>
      <c r="D585" s="185">
        <v>91</v>
      </c>
      <c r="E585" s="199"/>
      <c r="F585" s="209">
        <f t="shared" si="9"/>
        <v>7</v>
      </c>
    </row>
    <row r="586" spans="1:6 16329:16376" s="209" customFormat="1" ht="18" hidden="1" customHeight="1">
      <c r="A586" s="201">
        <v>2081106</v>
      </c>
      <c r="B586" s="184" t="s">
        <v>568</v>
      </c>
      <c r="C586" s="185"/>
      <c r="D586" s="185"/>
      <c r="E586" s="199"/>
      <c r="F586" s="209">
        <f t="shared" si="9"/>
        <v>7</v>
      </c>
    </row>
    <row r="587" spans="1:6 16329:16376" s="209" customFormat="1" ht="18" hidden="1" customHeight="1">
      <c r="A587" s="201">
        <v>2081107</v>
      </c>
      <c r="B587" s="184" t="s">
        <v>569</v>
      </c>
      <c r="C587" s="185">
        <v>1212</v>
      </c>
      <c r="D587" s="185">
        <v>854</v>
      </c>
      <c r="E587" s="199"/>
      <c r="F587" s="209">
        <f t="shared" si="9"/>
        <v>7</v>
      </c>
    </row>
    <row r="588" spans="1:6 16329:16376" s="209" customFormat="1" ht="18" hidden="1" customHeight="1">
      <c r="A588" s="201">
        <v>2081199</v>
      </c>
      <c r="B588" s="184" t="s">
        <v>570</v>
      </c>
      <c r="C588" s="185">
        <v>213</v>
      </c>
      <c r="D588" s="185">
        <v>87</v>
      </c>
      <c r="E588" s="199"/>
      <c r="F588" s="209">
        <f t="shared" si="9"/>
        <v>7</v>
      </c>
    </row>
    <row r="589" spans="1:6 16329:16376" s="208" customFormat="1" ht="18" customHeight="1">
      <c r="A589" s="201">
        <v>20816</v>
      </c>
      <c r="B589" s="184" t="s">
        <v>571</v>
      </c>
      <c r="C589" s="185">
        <v>64</v>
      </c>
      <c r="D589" s="185">
        <v>62</v>
      </c>
      <c r="E589" s="199"/>
      <c r="F589" s="209">
        <f t="shared" si="9"/>
        <v>5</v>
      </c>
      <c r="XDA589" s="212"/>
      <c r="XDB589" s="212"/>
      <c r="XDC589" s="212"/>
      <c r="XDD589" s="212"/>
      <c r="XDE589" s="212"/>
      <c r="XDF589" s="212"/>
      <c r="XDG589" s="212"/>
      <c r="XDH589" s="212"/>
      <c r="XDI589" s="212"/>
      <c r="XDJ589" s="212"/>
      <c r="XDK589" s="212"/>
      <c r="XDL589" s="212"/>
      <c r="XDM589" s="212"/>
      <c r="XDN589" s="212"/>
      <c r="XDO589" s="212"/>
      <c r="XDP589" s="212"/>
      <c r="XDQ589" s="212"/>
      <c r="XDR589" s="212"/>
      <c r="XDS589" s="212"/>
      <c r="XDT589" s="212"/>
      <c r="XDU589" s="212"/>
      <c r="XDV589" s="212"/>
      <c r="XDW589" s="212"/>
      <c r="XDX589" s="212"/>
      <c r="XDY589" s="212"/>
      <c r="XDZ589" s="212"/>
      <c r="XEA589" s="212"/>
      <c r="XEB589" s="212"/>
      <c r="XEC589" s="212"/>
      <c r="XED589" s="212"/>
      <c r="XEE589" s="212"/>
      <c r="XEF589" s="212"/>
      <c r="XEG589" s="212"/>
      <c r="XEH589" s="212"/>
      <c r="XEI589" s="212"/>
      <c r="XEJ589" s="212"/>
      <c r="XEK589" s="212"/>
      <c r="XEL589" s="212"/>
      <c r="XEM589" s="212"/>
      <c r="XEN589" s="212"/>
      <c r="XEO589" s="212"/>
      <c r="XEP589" s="212"/>
      <c r="XEQ589" s="212"/>
      <c r="XER589" s="212"/>
      <c r="XES589" s="212"/>
      <c r="XET589" s="212"/>
      <c r="XEU589" s="212"/>
      <c r="XEV589" s="212"/>
    </row>
    <row r="590" spans="1:6 16329:16376" s="209" customFormat="1" ht="18" hidden="1" customHeight="1">
      <c r="A590" s="201">
        <v>2081601</v>
      </c>
      <c r="B590" s="184" t="s">
        <v>165</v>
      </c>
      <c r="C590" s="185">
        <v>40</v>
      </c>
      <c r="D590" s="185">
        <v>25</v>
      </c>
      <c r="E590" s="199"/>
      <c r="F590" s="209">
        <f t="shared" si="9"/>
        <v>7</v>
      </c>
    </row>
    <row r="591" spans="1:6 16329:16376" s="209" customFormat="1" ht="18" hidden="1" customHeight="1">
      <c r="A591" s="201">
        <v>2081602</v>
      </c>
      <c r="B591" s="184" t="s">
        <v>166</v>
      </c>
      <c r="C591" s="185"/>
      <c r="D591" s="185">
        <v>37</v>
      </c>
      <c r="E591" s="199"/>
      <c r="F591" s="209">
        <f t="shared" si="9"/>
        <v>7</v>
      </c>
    </row>
    <row r="592" spans="1:6 16329:16376" s="209" customFormat="1" ht="18" hidden="1" customHeight="1">
      <c r="A592" s="201">
        <v>2081603</v>
      </c>
      <c r="B592" s="184" t="s">
        <v>167</v>
      </c>
      <c r="C592" s="185"/>
      <c r="D592" s="185"/>
      <c r="E592" s="199"/>
      <c r="F592" s="209">
        <f t="shared" si="9"/>
        <v>7</v>
      </c>
    </row>
    <row r="593" spans="1:6 16329:16376" s="209" customFormat="1" ht="18" hidden="1" customHeight="1">
      <c r="A593" s="201">
        <v>2081699</v>
      </c>
      <c r="B593" s="184" t="s">
        <v>572</v>
      </c>
      <c r="C593" s="185">
        <v>24</v>
      </c>
      <c r="D593" s="185"/>
      <c r="E593" s="199"/>
      <c r="F593" s="209">
        <f t="shared" si="9"/>
        <v>7</v>
      </c>
    </row>
    <row r="594" spans="1:6 16329:16376" s="208" customFormat="1" ht="18" customHeight="1">
      <c r="A594" s="201">
        <v>20819</v>
      </c>
      <c r="B594" s="184" t="s">
        <v>573</v>
      </c>
      <c r="C594" s="185"/>
      <c r="D594" s="185">
        <v>3177</v>
      </c>
      <c r="E594" s="199"/>
      <c r="F594" s="209">
        <f t="shared" si="9"/>
        <v>5</v>
      </c>
      <c r="XDA594" s="212"/>
      <c r="XDB594" s="212"/>
      <c r="XDC594" s="212"/>
      <c r="XDD594" s="212"/>
      <c r="XDE594" s="212"/>
      <c r="XDF594" s="212"/>
      <c r="XDG594" s="212"/>
      <c r="XDH594" s="212"/>
      <c r="XDI594" s="212"/>
      <c r="XDJ594" s="212"/>
      <c r="XDK594" s="212"/>
      <c r="XDL594" s="212"/>
      <c r="XDM594" s="212"/>
      <c r="XDN594" s="212"/>
      <c r="XDO594" s="212"/>
      <c r="XDP594" s="212"/>
      <c r="XDQ594" s="212"/>
      <c r="XDR594" s="212"/>
      <c r="XDS594" s="212"/>
      <c r="XDT594" s="212"/>
      <c r="XDU594" s="212"/>
      <c r="XDV594" s="212"/>
      <c r="XDW594" s="212"/>
      <c r="XDX594" s="212"/>
      <c r="XDY594" s="212"/>
      <c r="XDZ594" s="212"/>
      <c r="XEA594" s="212"/>
      <c r="XEB594" s="212"/>
      <c r="XEC594" s="212"/>
      <c r="XED594" s="212"/>
      <c r="XEE594" s="212"/>
      <c r="XEF594" s="212"/>
      <c r="XEG594" s="212"/>
      <c r="XEH594" s="212"/>
      <c r="XEI594" s="212"/>
      <c r="XEJ594" s="212"/>
      <c r="XEK594" s="212"/>
      <c r="XEL594" s="212"/>
      <c r="XEM594" s="212"/>
      <c r="XEN594" s="212"/>
      <c r="XEO594" s="212"/>
      <c r="XEP594" s="212"/>
      <c r="XEQ594" s="212"/>
      <c r="XER594" s="212"/>
      <c r="XES594" s="212"/>
      <c r="XET594" s="212"/>
      <c r="XEU594" s="212"/>
      <c r="XEV594" s="212"/>
    </row>
    <row r="595" spans="1:6 16329:16376" s="209" customFormat="1" ht="18" hidden="1" customHeight="1">
      <c r="A595" s="201">
        <v>2081901</v>
      </c>
      <c r="B595" s="184" t="s">
        <v>574</v>
      </c>
      <c r="C595" s="185"/>
      <c r="D595" s="185">
        <v>1200</v>
      </c>
      <c r="E595" s="199"/>
      <c r="F595" s="209">
        <f t="shared" si="9"/>
        <v>7</v>
      </c>
    </row>
    <row r="596" spans="1:6 16329:16376" s="209" customFormat="1" ht="18" hidden="1" customHeight="1">
      <c r="A596" s="201">
        <v>2081902</v>
      </c>
      <c r="B596" s="184" t="s">
        <v>575</v>
      </c>
      <c r="C596" s="185"/>
      <c r="D596" s="185">
        <v>1977</v>
      </c>
      <c r="E596" s="199"/>
      <c r="F596" s="209">
        <f t="shared" si="9"/>
        <v>7</v>
      </c>
    </row>
    <row r="597" spans="1:6 16329:16376" s="208" customFormat="1" ht="18" customHeight="1">
      <c r="A597" s="201">
        <v>20820</v>
      </c>
      <c r="B597" s="184" t="s">
        <v>576</v>
      </c>
      <c r="C597" s="185">
        <v>264</v>
      </c>
      <c r="D597" s="185">
        <v>3052</v>
      </c>
      <c r="E597" s="199"/>
      <c r="F597" s="209">
        <f t="shared" si="9"/>
        <v>5</v>
      </c>
      <c r="XDA597" s="212"/>
      <c r="XDB597" s="212"/>
      <c r="XDC597" s="212"/>
      <c r="XDD597" s="212"/>
      <c r="XDE597" s="212"/>
      <c r="XDF597" s="212"/>
      <c r="XDG597" s="212"/>
      <c r="XDH597" s="212"/>
      <c r="XDI597" s="212"/>
      <c r="XDJ597" s="212"/>
      <c r="XDK597" s="212"/>
      <c r="XDL597" s="212"/>
      <c r="XDM597" s="212"/>
      <c r="XDN597" s="212"/>
      <c r="XDO597" s="212"/>
      <c r="XDP597" s="212"/>
      <c r="XDQ597" s="212"/>
      <c r="XDR597" s="212"/>
      <c r="XDS597" s="212"/>
      <c r="XDT597" s="212"/>
      <c r="XDU597" s="212"/>
      <c r="XDV597" s="212"/>
      <c r="XDW597" s="212"/>
      <c r="XDX597" s="212"/>
      <c r="XDY597" s="212"/>
      <c r="XDZ597" s="212"/>
      <c r="XEA597" s="212"/>
      <c r="XEB597" s="212"/>
      <c r="XEC597" s="212"/>
      <c r="XED597" s="212"/>
      <c r="XEE597" s="212"/>
      <c r="XEF597" s="212"/>
      <c r="XEG597" s="212"/>
      <c r="XEH597" s="212"/>
      <c r="XEI597" s="212"/>
      <c r="XEJ597" s="212"/>
      <c r="XEK597" s="212"/>
      <c r="XEL597" s="212"/>
      <c r="XEM597" s="212"/>
      <c r="XEN597" s="212"/>
      <c r="XEO597" s="212"/>
      <c r="XEP597" s="212"/>
      <c r="XEQ597" s="212"/>
      <c r="XER597" s="212"/>
      <c r="XES597" s="212"/>
      <c r="XET597" s="212"/>
      <c r="XEU597" s="212"/>
      <c r="XEV597" s="212"/>
    </row>
    <row r="598" spans="1:6 16329:16376" s="209" customFormat="1" ht="18" hidden="1" customHeight="1">
      <c r="A598" s="201">
        <v>2082001</v>
      </c>
      <c r="B598" s="184" t="s">
        <v>577</v>
      </c>
      <c r="C598" s="185">
        <v>264</v>
      </c>
      <c r="D598" s="185">
        <v>3052</v>
      </c>
      <c r="E598" s="199"/>
      <c r="F598" s="209">
        <f t="shared" si="9"/>
        <v>7</v>
      </c>
    </row>
    <row r="599" spans="1:6 16329:16376" s="209" customFormat="1" ht="18" hidden="1" customHeight="1">
      <c r="A599" s="201">
        <v>2082002</v>
      </c>
      <c r="B599" s="184" t="s">
        <v>578</v>
      </c>
      <c r="C599" s="185"/>
      <c r="D599" s="185"/>
      <c r="E599" s="199"/>
      <c r="F599" s="209">
        <f t="shared" si="9"/>
        <v>7</v>
      </c>
    </row>
    <row r="600" spans="1:6 16329:16376" s="208" customFormat="1" ht="18" customHeight="1">
      <c r="A600" s="201">
        <v>20821</v>
      </c>
      <c r="B600" s="184" t="s">
        <v>579</v>
      </c>
      <c r="C600" s="185">
        <v>1232</v>
      </c>
      <c r="D600" s="185">
        <v>3397</v>
      </c>
      <c r="E600" s="199"/>
      <c r="F600" s="209">
        <f t="shared" si="9"/>
        <v>5</v>
      </c>
      <c r="XDA600" s="212"/>
      <c r="XDB600" s="212"/>
      <c r="XDC600" s="212"/>
      <c r="XDD600" s="212"/>
      <c r="XDE600" s="212"/>
      <c r="XDF600" s="212"/>
      <c r="XDG600" s="212"/>
      <c r="XDH600" s="212"/>
      <c r="XDI600" s="212"/>
      <c r="XDJ600" s="212"/>
      <c r="XDK600" s="212"/>
      <c r="XDL600" s="212"/>
      <c r="XDM600" s="212"/>
      <c r="XDN600" s="212"/>
      <c r="XDO600" s="212"/>
      <c r="XDP600" s="212"/>
      <c r="XDQ600" s="212"/>
      <c r="XDR600" s="212"/>
      <c r="XDS600" s="212"/>
      <c r="XDT600" s="212"/>
      <c r="XDU600" s="212"/>
      <c r="XDV600" s="212"/>
      <c r="XDW600" s="212"/>
      <c r="XDX600" s="212"/>
      <c r="XDY600" s="212"/>
      <c r="XDZ600" s="212"/>
      <c r="XEA600" s="212"/>
      <c r="XEB600" s="212"/>
      <c r="XEC600" s="212"/>
      <c r="XED600" s="212"/>
      <c r="XEE600" s="212"/>
      <c r="XEF600" s="212"/>
      <c r="XEG600" s="212"/>
      <c r="XEH600" s="212"/>
      <c r="XEI600" s="212"/>
      <c r="XEJ600" s="212"/>
      <c r="XEK600" s="212"/>
      <c r="XEL600" s="212"/>
      <c r="XEM600" s="212"/>
      <c r="XEN600" s="212"/>
      <c r="XEO600" s="212"/>
      <c r="XEP600" s="212"/>
      <c r="XEQ600" s="212"/>
      <c r="XER600" s="212"/>
      <c r="XES600" s="212"/>
      <c r="XET600" s="212"/>
      <c r="XEU600" s="212"/>
      <c r="XEV600" s="212"/>
    </row>
    <row r="601" spans="1:6 16329:16376" s="209" customFormat="1" ht="18" hidden="1" customHeight="1">
      <c r="A601" s="201">
        <v>2082101</v>
      </c>
      <c r="B601" s="184" t="s">
        <v>580</v>
      </c>
      <c r="C601" s="185"/>
      <c r="D601" s="185"/>
      <c r="E601" s="199"/>
      <c r="F601" s="209">
        <f t="shared" si="9"/>
        <v>7</v>
      </c>
    </row>
    <row r="602" spans="1:6 16329:16376" s="209" customFormat="1" ht="18" hidden="1" customHeight="1">
      <c r="A602" s="201">
        <v>2082102</v>
      </c>
      <c r="B602" s="184" t="s">
        <v>581</v>
      </c>
      <c r="C602" s="185">
        <v>1232</v>
      </c>
      <c r="D602" s="185">
        <v>3397</v>
      </c>
      <c r="E602" s="199"/>
      <c r="F602" s="209">
        <f t="shared" si="9"/>
        <v>7</v>
      </c>
    </row>
    <row r="603" spans="1:6 16329:16376" s="208" customFormat="1" ht="18" customHeight="1">
      <c r="A603" s="201">
        <v>20824</v>
      </c>
      <c r="B603" s="184" t="s">
        <v>582</v>
      </c>
      <c r="C603" s="185"/>
      <c r="D603" s="185">
        <v>0</v>
      </c>
      <c r="E603" s="199"/>
      <c r="F603" s="209">
        <f t="shared" si="9"/>
        <v>5</v>
      </c>
      <c r="XDA603" s="212"/>
      <c r="XDB603" s="212"/>
      <c r="XDC603" s="212"/>
      <c r="XDD603" s="212"/>
      <c r="XDE603" s="212"/>
      <c r="XDF603" s="212"/>
      <c r="XDG603" s="212"/>
      <c r="XDH603" s="212"/>
      <c r="XDI603" s="212"/>
      <c r="XDJ603" s="212"/>
      <c r="XDK603" s="212"/>
      <c r="XDL603" s="212"/>
      <c r="XDM603" s="212"/>
      <c r="XDN603" s="212"/>
      <c r="XDO603" s="212"/>
      <c r="XDP603" s="212"/>
      <c r="XDQ603" s="212"/>
      <c r="XDR603" s="212"/>
      <c r="XDS603" s="212"/>
      <c r="XDT603" s="212"/>
      <c r="XDU603" s="212"/>
      <c r="XDV603" s="212"/>
      <c r="XDW603" s="212"/>
      <c r="XDX603" s="212"/>
      <c r="XDY603" s="212"/>
      <c r="XDZ603" s="212"/>
      <c r="XEA603" s="212"/>
      <c r="XEB603" s="212"/>
      <c r="XEC603" s="212"/>
      <c r="XED603" s="212"/>
      <c r="XEE603" s="212"/>
      <c r="XEF603" s="212"/>
      <c r="XEG603" s="212"/>
      <c r="XEH603" s="212"/>
      <c r="XEI603" s="212"/>
      <c r="XEJ603" s="212"/>
      <c r="XEK603" s="212"/>
      <c r="XEL603" s="212"/>
      <c r="XEM603" s="212"/>
      <c r="XEN603" s="212"/>
      <c r="XEO603" s="212"/>
      <c r="XEP603" s="212"/>
      <c r="XEQ603" s="212"/>
      <c r="XER603" s="212"/>
      <c r="XES603" s="212"/>
      <c r="XET603" s="212"/>
      <c r="XEU603" s="212"/>
      <c r="XEV603" s="212"/>
    </row>
    <row r="604" spans="1:6 16329:16376" s="209" customFormat="1" ht="18" hidden="1" customHeight="1">
      <c r="A604" s="201">
        <v>2082401</v>
      </c>
      <c r="B604" s="184" t="s">
        <v>583</v>
      </c>
      <c r="C604" s="185"/>
      <c r="D604" s="185"/>
      <c r="E604" s="199"/>
      <c r="F604" s="209">
        <f t="shared" si="9"/>
        <v>7</v>
      </c>
    </row>
    <row r="605" spans="1:6 16329:16376" s="209" customFormat="1" ht="18" hidden="1" customHeight="1">
      <c r="A605" s="201">
        <v>2082402</v>
      </c>
      <c r="B605" s="184" t="s">
        <v>584</v>
      </c>
      <c r="C605" s="185"/>
      <c r="D605" s="185"/>
      <c r="E605" s="199"/>
      <c r="F605" s="209">
        <f t="shared" si="9"/>
        <v>7</v>
      </c>
    </row>
    <row r="606" spans="1:6 16329:16376" s="208" customFormat="1" ht="18" customHeight="1">
      <c r="A606" s="201">
        <v>20825</v>
      </c>
      <c r="B606" s="184" t="s">
        <v>585</v>
      </c>
      <c r="C606" s="185">
        <v>12</v>
      </c>
      <c r="D606" s="185">
        <v>97</v>
      </c>
      <c r="E606" s="199"/>
      <c r="F606" s="209">
        <f t="shared" si="9"/>
        <v>5</v>
      </c>
      <c r="XDA606" s="212"/>
      <c r="XDB606" s="212"/>
      <c r="XDC606" s="212"/>
      <c r="XDD606" s="212"/>
      <c r="XDE606" s="212"/>
      <c r="XDF606" s="212"/>
      <c r="XDG606" s="212"/>
      <c r="XDH606" s="212"/>
      <c r="XDI606" s="212"/>
      <c r="XDJ606" s="212"/>
      <c r="XDK606" s="212"/>
      <c r="XDL606" s="212"/>
      <c r="XDM606" s="212"/>
      <c r="XDN606" s="212"/>
      <c r="XDO606" s="212"/>
      <c r="XDP606" s="212"/>
      <c r="XDQ606" s="212"/>
      <c r="XDR606" s="212"/>
      <c r="XDS606" s="212"/>
      <c r="XDT606" s="212"/>
      <c r="XDU606" s="212"/>
      <c r="XDV606" s="212"/>
      <c r="XDW606" s="212"/>
      <c r="XDX606" s="212"/>
      <c r="XDY606" s="212"/>
      <c r="XDZ606" s="212"/>
      <c r="XEA606" s="212"/>
      <c r="XEB606" s="212"/>
      <c r="XEC606" s="212"/>
      <c r="XED606" s="212"/>
      <c r="XEE606" s="212"/>
      <c r="XEF606" s="212"/>
      <c r="XEG606" s="212"/>
      <c r="XEH606" s="212"/>
      <c r="XEI606" s="212"/>
      <c r="XEJ606" s="212"/>
      <c r="XEK606" s="212"/>
      <c r="XEL606" s="212"/>
      <c r="XEM606" s="212"/>
      <c r="XEN606" s="212"/>
      <c r="XEO606" s="212"/>
      <c r="XEP606" s="212"/>
      <c r="XEQ606" s="212"/>
      <c r="XER606" s="212"/>
      <c r="XES606" s="212"/>
      <c r="XET606" s="212"/>
      <c r="XEU606" s="212"/>
      <c r="XEV606" s="212"/>
    </row>
    <row r="607" spans="1:6 16329:16376" s="209" customFormat="1" ht="18" hidden="1" customHeight="1">
      <c r="A607" s="201">
        <v>2082501</v>
      </c>
      <c r="B607" s="184" t="s">
        <v>586</v>
      </c>
      <c r="C607" s="185"/>
      <c r="D607" s="185">
        <v>29</v>
      </c>
      <c r="E607" s="199"/>
      <c r="F607" s="209">
        <f t="shared" si="9"/>
        <v>7</v>
      </c>
    </row>
    <row r="608" spans="1:6 16329:16376" s="209" customFormat="1" ht="18" hidden="1" customHeight="1">
      <c r="A608" s="201">
        <v>2082502</v>
      </c>
      <c r="B608" s="184" t="s">
        <v>587</v>
      </c>
      <c r="C608" s="185">
        <v>12</v>
      </c>
      <c r="D608" s="185">
        <v>68</v>
      </c>
      <c r="E608" s="199"/>
      <c r="F608" s="209">
        <f t="shared" si="9"/>
        <v>7</v>
      </c>
    </row>
    <row r="609" spans="1:6 16329:16376" s="208" customFormat="1" ht="18" customHeight="1">
      <c r="A609" s="201">
        <v>20826</v>
      </c>
      <c r="B609" s="184" t="s">
        <v>588</v>
      </c>
      <c r="C609" s="185">
        <v>13653</v>
      </c>
      <c r="D609" s="185">
        <v>12039</v>
      </c>
      <c r="E609" s="199"/>
      <c r="F609" s="209">
        <f t="shared" si="9"/>
        <v>5</v>
      </c>
      <c r="XDA609" s="212"/>
      <c r="XDB609" s="212"/>
      <c r="XDC609" s="212"/>
      <c r="XDD609" s="212"/>
      <c r="XDE609" s="212"/>
      <c r="XDF609" s="212"/>
      <c r="XDG609" s="212"/>
      <c r="XDH609" s="212"/>
      <c r="XDI609" s="212"/>
      <c r="XDJ609" s="212"/>
      <c r="XDK609" s="212"/>
      <c r="XDL609" s="212"/>
      <c r="XDM609" s="212"/>
      <c r="XDN609" s="212"/>
      <c r="XDO609" s="212"/>
      <c r="XDP609" s="212"/>
      <c r="XDQ609" s="212"/>
      <c r="XDR609" s="212"/>
      <c r="XDS609" s="212"/>
      <c r="XDT609" s="212"/>
      <c r="XDU609" s="212"/>
      <c r="XDV609" s="212"/>
      <c r="XDW609" s="212"/>
      <c r="XDX609" s="212"/>
      <c r="XDY609" s="212"/>
      <c r="XDZ609" s="212"/>
      <c r="XEA609" s="212"/>
      <c r="XEB609" s="212"/>
      <c r="XEC609" s="212"/>
      <c r="XED609" s="212"/>
      <c r="XEE609" s="212"/>
      <c r="XEF609" s="212"/>
      <c r="XEG609" s="212"/>
      <c r="XEH609" s="212"/>
      <c r="XEI609" s="212"/>
      <c r="XEJ609" s="212"/>
      <c r="XEK609" s="212"/>
      <c r="XEL609" s="212"/>
      <c r="XEM609" s="212"/>
      <c r="XEN609" s="212"/>
      <c r="XEO609" s="212"/>
      <c r="XEP609" s="212"/>
      <c r="XEQ609" s="212"/>
      <c r="XER609" s="212"/>
      <c r="XES609" s="212"/>
      <c r="XET609" s="212"/>
      <c r="XEU609" s="212"/>
      <c r="XEV609" s="212"/>
    </row>
    <row r="610" spans="1:6 16329:16376" s="209" customFormat="1" ht="18" hidden="1" customHeight="1">
      <c r="A610" s="201">
        <v>2082601</v>
      </c>
      <c r="B610" s="184" t="s">
        <v>589</v>
      </c>
      <c r="C610" s="185"/>
      <c r="D610" s="185"/>
      <c r="E610" s="199"/>
      <c r="F610" s="209">
        <f t="shared" si="9"/>
        <v>7</v>
      </c>
    </row>
    <row r="611" spans="1:6 16329:16376" s="209" customFormat="1" ht="18" hidden="1" customHeight="1">
      <c r="A611" s="201">
        <v>2082602</v>
      </c>
      <c r="B611" s="184" t="s">
        <v>590</v>
      </c>
      <c r="C611" s="185">
        <v>13653</v>
      </c>
      <c r="D611" s="185">
        <v>12039</v>
      </c>
      <c r="E611" s="199"/>
      <c r="F611" s="209">
        <f t="shared" si="9"/>
        <v>7</v>
      </c>
    </row>
    <row r="612" spans="1:6 16329:16376" s="209" customFormat="1" ht="18" hidden="1" customHeight="1">
      <c r="A612" s="201">
        <v>2082699</v>
      </c>
      <c r="B612" s="184" t="s">
        <v>591</v>
      </c>
      <c r="C612" s="185"/>
      <c r="D612" s="185"/>
      <c r="E612" s="199"/>
      <c r="F612" s="209">
        <f t="shared" si="9"/>
        <v>7</v>
      </c>
    </row>
    <row r="613" spans="1:6 16329:16376" s="208" customFormat="1" ht="18" customHeight="1">
      <c r="A613" s="201">
        <v>20827</v>
      </c>
      <c r="B613" s="184" t="s">
        <v>592</v>
      </c>
      <c r="C613" s="185"/>
      <c r="D613" s="185">
        <v>0</v>
      </c>
      <c r="E613" s="199"/>
      <c r="F613" s="209">
        <f t="shared" si="9"/>
        <v>5</v>
      </c>
      <c r="XDA613" s="212"/>
      <c r="XDB613" s="212"/>
      <c r="XDC613" s="212"/>
      <c r="XDD613" s="212"/>
      <c r="XDE613" s="212"/>
      <c r="XDF613" s="212"/>
      <c r="XDG613" s="212"/>
      <c r="XDH613" s="212"/>
      <c r="XDI613" s="212"/>
      <c r="XDJ613" s="212"/>
      <c r="XDK613" s="212"/>
      <c r="XDL613" s="212"/>
      <c r="XDM613" s="212"/>
      <c r="XDN613" s="212"/>
      <c r="XDO613" s="212"/>
      <c r="XDP613" s="212"/>
      <c r="XDQ613" s="212"/>
      <c r="XDR613" s="212"/>
      <c r="XDS613" s="212"/>
      <c r="XDT613" s="212"/>
      <c r="XDU613" s="212"/>
      <c r="XDV613" s="212"/>
      <c r="XDW613" s="212"/>
      <c r="XDX613" s="212"/>
      <c r="XDY613" s="212"/>
      <c r="XDZ613" s="212"/>
      <c r="XEA613" s="212"/>
      <c r="XEB613" s="212"/>
      <c r="XEC613" s="212"/>
      <c r="XED613" s="212"/>
      <c r="XEE613" s="212"/>
      <c r="XEF613" s="212"/>
      <c r="XEG613" s="212"/>
      <c r="XEH613" s="212"/>
      <c r="XEI613" s="212"/>
      <c r="XEJ613" s="212"/>
      <c r="XEK613" s="212"/>
      <c r="XEL613" s="212"/>
      <c r="XEM613" s="212"/>
      <c r="XEN613" s="212"/>
      <c r="XEO613" s="212"/>
      <c r="XEP613" s="212"/>
      <c r="XEQ613" s="212"/>
      <c r="XER613" s="212"/>
      <c r="XES613" s="212"/>
      <c r="XET613" s="212"/>
      <c r="XEU613" s="212"/>
      <c r="XEV613" s="212"/>
    </row>
    <row r="614" spans="1:6 16329:16376" s="209" customFormat="1" ht="18" hidden="1" customHeight="1">
      <c r="A614" s="201">
        <v>2082701</v>
      </c>
      <c r="B614" s="184" t="s">
        <v>593</v>
      </c>
      <c r="C614" s="185"/>
      <c r="D614" s="185"/>
      <c r="E614" s="199"/>
      <c r="F614" s="209">
        <f t="shared" si="9"/>
        <v>7</v>
      </c>
    </row>
    <row r="615" spans="1:6 16329:16376" s="209" customFormat="1" ht="18" hidden="1" customHeight="1">
      <c r="A615" s="201">
        <v>2082702</v>
      </c>
      <c r="B615" s="184" t="s">
        <v>594</v>
      </c>
      <c r="C615" s="185"/>
      <c r="D615" s="185"/>
      <c r="E615" s="199"/>
      <c r="F615" s="209">
        <f t="shared" si="9"/>
        <v>7</v>
      </c>
    </row>
    <row r="616" spans="1:6 16329:16376" s="209" customFormat="1" ht="18" hidden="1" customHeight="1">
      <c r="A616" s="201">
        <v>2082799</v>
      </c>
      <c r="B616" s="184" t="s">
        <v>595</v>
      </c>
      <c r="C616" s="185"/>
      <c r="D616" s="185"/>
      <c r="E616" s="199"/>
      <c r="F616" s="209">
        <f t="shared" si="9"/>
        <v>7</v>
      </c>
    </row>
    <row r="617" spans="1:6 16329:16376" s="208" customFormat="1" ht="18" customHeight="1">
      <c r="A617" s="201">
        <v>20828</v>
      </c>
      <c r="B617" s="184" t="s">
        <v>596</v>
      </c>
      <c r="C617" s="185">
        <v>683</v>
      </c>
      <c r="D617" s="185">
        <v>469</v>
      </c>
      <c r="E617" s="199"/>
      <c r="F617" s="209">
        <f t="shared" si="9"/>
        <v>5</v>
      </c>
      <c r="XDA617" s="212"/>
      <c r="XDB617" s="212"/>
      <c r="XDC617" s="212"/>
      <c r="XDD617" s="212"/>
      <c r="XDE617" s="212"/>
      <c r="XDF617" s="212"/>
      <c r="XDG617" s="212"/>
      <c r="XDH617" s="212"/>
      <c r="XDI617" s="212"/>
      <c r="XDJ617" s="212"/>
      <c r="XDK617" s="212"/>
      <c r="XDL617" s="212"/>
      <c r="XDM617" s="212"/>
      <c r="XDN617" s="212"/>
      <c r="XDO617" s="212"/>
      <c r="XDP617" s="212"/>
      <c r="XDQ617" s="212"/>
      <c r="XDR617" s="212"/>
      <c r="XDS617" s="212"/>
      <c r="XDT617" s="212"/>
      <c r="XDU617" s="212"/>
      <c r="XDV617" s="212"/>
      <c r="XDW617" s="212"/>
      <c r="XDX617" s="212"/>
      <c r="XDY617" s="212"/>
      <c r="XDZ617" s="212"/>
      <c r="XEA617" s="212"/>
      <c r="XEB617" s="212"/>
      <c r="XEC617" s="212"/>
      <c r="XED617" s="212"/>
      <c r="XEE617" s="212"/>
      <c r="XEF617" s="212"/>
      <c r="XEG617" s="212"/>
      <c r="XEH617" s="212"/>
      <c r="XEI617" s="212"/>
      <c r="XEJ617" s="212"/>
      <c r="XEK617" s="212"/>
      <c r="XEL617" s="212"/>
      <c r="XEM617" s="212"/>
      <c r="XEN617" s="212"/>
      <c r="XEO617" s="212"/>
      <c r="XEP617" s="212"/>
      <c r="XEQ617" s="212"/>
      <c r="XER617" s="212"/>
      <c r="XES617" s="212"/>
      <c r="XET617" s="212"/>
      <c r="XEU617" s="212"/>
      <c r="XEV617" s="212"/>
    </row>
    <row r="618" spans="1:6 16329:16376" s="209" customFormat="1" ht="18" hidden="1" customHeight="1">
      <c r="A618" s="201">
        <v>2082801</v>
      </c>
      <c r="B618" s="184" t="s">
        <v>165</v>
      </c>
      <c r="C618" s="185">
        <v>195</v>
      </c>
      <c r="D618" s="185">
        <v>127</v>
      </c>
      <c r="E618" s="199"/>
      <c r="F618" s="209">
        <f t="shared" si="9"/>
        <v>7</v>
      </c>
    </row>
    <row r="619" spans="1:6 16329:16376" s="209" customFormat="1" ht="18" hidden="1" customHeight="1">
      <c r="A619" s="201">
        <v>2082802</v>
      </c>
      <c r="B619" s="184" t="s">
        <v>166</v>
      </c>
      <c r="C619" s="185">
        <v>419</v>
      </c>
      <c r="D619" s="185">
        <v>339</v>
      </c>
      <c r="E619" s="199"/>
      <c r="F619" s="209">
        <f t="shared" si="9"/>
        <v>7</v>
      </c>
    </row>
    <row r="620" spans="1:6 16329:16376" s="209" customFormat="1" ht="18" hidden="1" customHeight="1">
      <c r="A620" s="201">
        <v>2082803</v>
      </c>
      <c r="B620" s="184" t="s">
        <v>167</v>
      </c>
      <c r="C620" s="185"/>
      <c r="D620" s="185"/>
      <c r="E620" s="199"/>
      <c r="F620" s="209">
        <f t="shared" si="9"/>
        <v>7</v>
      </c>
    </row>
    <row r="621" spans="1:6 16329:16376" s="209" customFormat="1" ht="18" hidden="1" customHeight="1">
      <c r="A621" s="201">
        <v>2082804</v>
      </c>
      <c r="B621" s="184" t="s">
        <v>597</v>
      </c>
      <c r="C621" s="185"/>
      <c r="D621" s="185">
        <v>3</v>
      </c>
      <c r="E621" s="199"/>
      <c r="F621" s="209">
        <f t="shared" si="9"/>
        <v>7</v>
      </c>
    </row>
    <row r="622" spans="1:6 16329:16376" s="209" customFormat="1" ht="18" hidden="1" customHeight="1">
      <c r="A622" s="201">
        <v>2082805</v>
      </c>
      <c r="B622" s="184" t="s">
        <v>598</v>
      </c>
      <c r="C622" s="185"/>
      <c r="D622" s="185"/>
      <c r="E622" s="199"/>
      <c r="F622" s="209">
        <f t="shared" si="9"/>
        <v>7</v>
      </c>
    </row>
    <row r="623" spans="1:6 16329:16376" s="209" customFormat="1" ht="18" hidden="1" customHeight="1">
      <c r="A623" s="201">
        <v>2082850</v>
      </c>
      <c r="B623" s="184" t="s">
        <v>174</v>
      </c>
      <c r="C623" s="185"/>
      <c r="D623" s="185"/>
      <c r="E623" s="199"/>
      <c r="F623" s="209">
        <f t="shared" si="9"/>
        <v>7</v>
      </c>
    </row>
    <row r="624" spans="1:6 16329:16376" s="209" customFormat="1" ht="18" hidden="1" customHeight="1">
      <c r="A624" s="201">
        <v>2082899</v>
      </c>
      <c r="B624" s="184" t="s">
        <v>599</v>
      </c>
      <c r="C624" s="185">
        <v>69</v>
      </c>
      <c r="D624" s="185"/>
      <c r="E624" s="199"/>
      <c r="F624" s="209">
        <f t="shared" si="9"/>
        <v>7</v>
      </c>
    </row>
    <row r="625" spans="1:6 16329:16376" s="208" customFormat="1" ht="18" customHeight="1">
      <c r="A625" s="201">
        <v>20830</v>
      </c>
      <c r="B625" s="184" t="s">
        <v>600</v>
      </c>
      <c r="C625" s="185"/>
      <c r="D625" s="185">
        <v>0</v>
      </c>
      <c r="E625" s="199"/>
      <c r="F625" s="209">
        <f t="shared" si="9"/>
        <v>5</v>
      </c>
      <c r="XDA625" s="212"/>
      <c r="XDB625" s="212"/>
      <c r="XDC625" s="212"/>
      <c r="XDD625" s="212"/>
      <c r="XDE625" s="212"/>
      <c r="XDF625" s="212"/>
      <c r="XDG625" s="212"/>
      <c r="XDH625" s="212"/>
      <c r="XDI625" s="212"/>
      <c r="XDJ625" s="212"/>
      <c r="XDK625" s="212"/>
      <c r="XDL625" s="212"/>
      <c r="XDM625" s="212"/>
      <c r="XDN625" s="212"/>
      <c r="XDO625" s="212"/>
      <c r="XDP625" s="212"/>
      <c r="XDQ625" s="212"/>
      <c r="XDR625" s="212"/>
      <c r="XDS625" s="212"/>
      <c r="XDT625" s="212"/>
      <c r="XDU625" s="212"/>
      <c r="XDV625" s="212"/>
      <c r="XDW625" s="212"/>
      <c r="XDX625" s="212"/>
      <c r="XDY625" s="212"/>
      <c r="XDZ625" s="212"/>
      <c r="XEA625" s="212"/>
      <c r="XEB625" s="212"/>
      <c r="XEC625" s="212"/>
      <c r="XED625" s="212"/>
      <c r="XEE625" s="212"/>
      <c r="XEF625" s="212"/>
      <c r="XEG625" s="212"/>
      <c r="XEH625" s="212"/>
      <c r="XEI625" s="212"/>
      <c r="XEJ625" s="212"/>
      <c r="XEK625" s="212"/>
      <c r="XEL625" s="212"/>
      <c r="XEM625" s="212"/>
      <c r="XEN625" s="212"/>
      <c r="XEO625" s="212"/>
      <c r="XEP625" s="212"/>
      <c r="XEQ625" s="212"/>
      <c r="XER625" s="212"/>
      <c r="XES625" s="212"/>
      <c r="XET625" s="212"/>
      <c r="XEU625" s="212"/>
      <c r="XEV625" s="212"/>
    </row>
    <row r="626" spans="1:6 16329:16376" s="209" customFormat="1" ht="18" hidden="1" customHeight="1">
      <c r="A626" s="201">
        <v>2083001</v>
      </c>
      <c r="B626" s="184" t="s">
        <v>601</v>
      </c>
      <c r="C626" s="185"/>
      <c r="D626" s="185"/>
      <c r="E626" s="199"/>
      <c r="F626" s="209">
        <f t="shared" si="9"/>
        <v>7</v>
      </c>
    </row>
    <row r="627" spans="1:6 16329:16376" s="209" customFormat="1" ht="18" hidden="1" customHeight="1">
      <c r="A627" s="201">
        <v>2083099</v>
      </c>
      <c r="B627" s="184" t="s">
        <v>602</v>
      </c>
      <c r="C627" s="185"/>
      <c r="D627" s="185"/>
      <c r="E627" s="199"/>
      <c r="F627" s="209">
        <f t="shared" si="9"/>
        <v>7</v>
      </c>
    </row>
    <row r="628" spans="1:6 16329:16376" s="208" customFormat="1" ht="18" customHeight="1">
      <c r="A628" s="201">
        <v>20899</v>
      </c>
      <c r="B628" s="184" t="s">
        <v>603</v>
      </c>
      <c r="C628" s="185">
        <v>10852</v>
      </c>
      <c r="D628" s="185"/>
      <c r="E628" s="199"/>
      <c r="F628" s="209">
        <f t="shared" si="9"/>
        <v>5</v>
      </c>
      <c r="XDA628" s="212"/>
      <c r="XDB628" s="212"/>
      <c r="XDC628" s="212"/>
      <c r="XDD628" s="212"/>
      <c r="XDE628" s="212"/>
      <c r="XDF628" s="212"/>
      <c r="XDG628" s="212"/>
      <c r="XDH628" s="212"/>
      <c r="XDI628" s="212"/>
      <c r="XDJ628" s="212"/>
      <c r="XDK628" s="212"/>
      <c r="XDL628" s="212"/>
      <c r="XDM628" s="212"/>
      <c r="XDN628" s="212"/>
      <c r="XDO628" s="212"/>
      <c r="XDP628" s="212"/>
      <c r="XDQ628" s="212"/>
      <c r="XDR628" s="212"/>
      <c r="XDS628" s="212"/>
      <c r="XDT628" s="212"/>
      <c r="XDU628" s="212"/>
      <c r="XDV628" s="212"/>
      <c r="XDW628" s="212"/>
      <c r="XDX628" s="212"/>
      <c r="XDY628" s="212"/>
      <c r="XDZ628" s="212"/>
      <c r="XEA628" s="212"/>
      <c r="XEB628" s="212"/>
      <c r="XEC628" s="212"/>
      <c r="XED628" s="212"/>
      <c r="XEE628" s="212"/>
      <c r="XEF628" s="212"/>
      <c r="XEG628" s="212"/>
      <c r="XEH628" s="212"/>
      <c r="XEI628" s="212"/>
      <c r="XEJ628" s="212"/>
      <c r="XEK628" s="212"/>
      <c r="XEL628" s="212"/>
      <c r="XEM628" s="212"/>
      <c r="XEN628" s="212"/>
      <c r="XEO628" s="212"/>
      <c r="XEP628" s="212"/>
      <c r="XEQ628" s="212"/>
      <c r="XER628" s="212"/>
      <c r="XES628" s="212"/>
      <c r="XET628" s="212"/>
      <c r="XEU628" s="212"/>
      <c r="XEV628" s="212"/>
    </row>
    <row r="629" spans="1:6 16329:16376" s="209" customFormat="1" ht="18" hidden="1" customHeight="1">
      <c r="A629" s="201">
        <v>2089999</v>
      </c>
      <c r="B629" s="184" t="s">
        <v>603</v>
      </c>
      <c r="C629" s="185">
        <v>10852</v>
      </c>
      <c r="D629" s="185"/>
      <c r="E629" s="199"/>
      <c r="F629" s="209">
        <f t="shared" si="9"/>
        <v>7</v>
      </c>
    </row>
    <row r="630" spans="1:6 16329:16376" s="190" customFormat="1" ht="18" hidden="1" customHeight="1">
      <c r="A630" s="201">
        <v>210</v>
      </c>
      <c r="B630" s="184" t="s">
        <v>604</v>
      </c>
      <c r="C630" s="185">
        <v>60716</v>
      </c>
      <c r="D630" s="185">
        <f>70969-1500-3000-1000-5600-3200-204</f>
        <v>56465</v>
      </c>
      <c r="E630" s="199"/>
      <c r="F630" s="209">
        <f t="shared" si="9"/>
        <v>3</v>
      </c>
      <c r="XDA630" s="194"/>
      <c r="XDB630" s="194"/>
      <c r="XDC630" s="194"/>
      <c r="XDD630" s="194"/>
      <c r="XDE630" s="194"/>
      <c r="XDF630" s="194"/>
      <c r="XDG630" s="194"/>
      <c r="XDH630" s="194"/>
      <c r="XDI630" s="194"/>
      <c r="XDJ630" s="194"/>
      <c r="XDK630" s="194"/>
      <c r="XDL630" s="194"/>
      <c r="XDM630" s="194"/>
      <c r="XDN630" s="194"/>
      <c r="XDO630" s="194"/>
      <c r="XDP630" s="194"/>
      <c r="XDQ630" s="194"/>
      <c r="XDR630" s="194"/>
      <c r="XDS630" s="194"/>
      <c r="XDT630" s="194"/>
      <c r="XDU630" s="194"/>
      <c r="XDV630" s="194"/>
      <c r="XDW630" s="194"/>
      <c r="XDX630" s="194"/>
      <c r="XDY630" s="194"/>
      <c r="XDZ630" s="194"/>
      <c r="XEA630" s="194"/>
      <c r="XEB630" s="194"/>
      <c r="XEC630" s="194"/>
      <c r="XED630" s="194"/>
      <c r="XEE630" s="194"/>
      <c r="XEF630" s="194"/>
      <c r="XEG630" s="194"/>
      <c r="XEH630" s="194"/>
      <c r="XEI630" s="194"/>
      <c r="XEJ630" s="194"/>
      <c r="XEK630" s="194"/>
      <c r="XEL630" s="194"/>
      <c r="XEM630" s="194"/>
      <c r="XEN630" s="194"/>
    </row>
    <row r="631" spans="1:6 16329:16376" s="208" customFormat="1" ht="18" customHeight="1">
      <c r="A631" s="201">
        <v>21001</v>
      </c>
      <c r="B631" s="184" t="s">
        <v>605</v>
      </c>
      <c r="C631" s="185">
        <v>3138</v>
      </c>
      <c r="D631" s="185">
        <f>5272-3000-204</f>
        <v>2068</v>
      </c>
      <c r="E631" s="199"/>
      <c r="F631" s="209">
        <f t="shared" si="9"/>
        <v>5</v>
      </c>
      <c r="XDA631" s="212"/>
      <c r="XDB631" s="212"/>
      <c r="XDC631" s="212"/>
      <c r="XDD631" s="212"/>
      <c r="XDE631" s="212"/>
      <c r="XDF631" s="212"/>
      <c r="XDG631" s="212"/>
      <c r="XDH631" s="212"/>
      <c r="XDI631" s="212"/>
      <c r="XDJ631" s="212"/>
      <c r="XDK631" s="212"/>
      <c r="XDL631" s="212"/>
      <c r="XDM631" s="212"/>
      <c r="XDN631" s="212"/>
      <c r="XDO631" s="212"/>
      <c r="XDP631" s="212"/>
      <c r="XDQ631" s="212"/>
      <c r="XDR631" s="212"/>
      <c r="XDS631" s="212"/>
      <c r="XDT631" s="212"/>
      <c r="XDU631" s="212"/>
      <c r="XDV631" s="212"/>
      <c r="XDW631" s="212"/>
      <c r="XDX631" s="212"/>
      <c r="XDY631" s="212"/>
      <c r="XDZ631" s="212"/>
      <c r="XEA631" s="212"/>
      <c r="XEB631" s="212"/>
      <c r="XEC631" s="212"/>
      <c r="XED631" s="212"/>
      <c r="XEE631" s="212"/>
      <c r="XEF631" s="212"/>
      <c r="XEG631" s="212"/>
      <c r="XEH631" s="212"/>
      <c r="XEI631" s="212"/>
      <c r="XEJ631" s="212"/>
      <c r="XEK631" s="212"/>
      <c r="XEL631" s="212"/>
      <c r="XEM631" s="212"/>
      <c r="XEN631" s="212"/>
      <c r="XEO631" s="212"/>
      <c r="XEP631" s="212"/>
      <c r="XEQ631" s="212"/>
      <c r="XER631" s="212"/>
      <c r="XES631" s="212"/>
      <c r="XET631" s="212"/>
      <c r="XEU631" s="212"/>
      <c r="XEV631" s="212"/>
    </row>
    <row r="632" spans="1:6 16329:16376" s="209" customFormat="1" ht="18" hidden="1" customHeight="1">
      <c r="A632" s="201">
        <v>2100101</v>
      </c>
      <c r="B632" s="184" t="s">
        <v>165</v>
      </c>
      <c r="C632" s="185">
        <v>1164</v>
      </c>
      <c r="D632" s="185">
        <f>4003-3000</f>
        <v>1003</v>
      </c>
      <c r="E632" s="199"/>
      <c r="F632" s="209">
        <f t="shared" si="9"/>
        <v>7</v>
      </c>
    </row>
    <row r="633" spans="1:6 16329:16376" s="209" customFormat="1" ht="18" hidden="1" customHeight="1">
      <c r="A633" s="201">
        <v>2100102</v>
      </c>
      <c r="B633" s="184" t="s">
        <v>166</v>
      </c>
      <c r="C633" s="185">
        <v>774</v>
      </c>
      <c r="D633" s="185">
        <f>991-204</f>
        <v>787</v>
      </c>
      <c r="E633" s="199"/>
      <c r="F633" s="209">
        <f t="shared" si="9"/>
        <v>7</v>
      </c>
    </row>
    <row r="634" spans="1:6 16329:16376" s="209" customFormat="1" ht="18" hidden="1" customHeight="1">
      <c r="A634" s="201">
        <v>2100103</v>
      </c>
      <c r="B634" s="184" t="s">
        <v>167</v>
      </c>
      <c r="C634" s="185"/>
      <c r="D634" s="185"/>
      <c r="E634" s="199"/>
      <c r="F634" s="209">
        <f t="shared" si="9"/>
        <v>7</v>
      </c>
    </row>
    <row r="635" spans="1:6 16329:16376" s="209" customFormat="1" ht="18" hidden="1" customHeight="1">
      <c r="A635" s="201">
        <v>2100199</v>
      </c>
      <c r="B635" s="184" t="s">
        <v>606</v>
      </c>
      <c r="C635" s="185">
        <v>1200</v>
      </c>
      <c r="D635" s="185">
        <v>278</v>
      </c>
      <c r="E635" s="199"/>
      <c r="F635" s="209">
        <f t="shared" si="9"/>
        <v>7</v>
      </c>
    </row>
    <row r="636" spans="1:6 16329:16376" s="208" customFormat="1" ht="18" customHeight="1">
      <c r="A636" s="201">
        <v>21002</v>
      </c>
      <c r="B636" s="184" t="s">
        <v>607</v>
      </c>
      <c r="C636" s="185">
        <v>1543</v>
      </c>
      <c r="D636" s="185">
        <f>2404-1000</f>
        <v>1404</v>
      </c>
      <c r="E636" s="199"/>
      <c r="F636" s="209">
        <f t="shared" si="9"/>
        <v>5</v>
      </c>
      <c r="XDA636" s="212"/>
      <c r="XDB636" s="212"/>
      <c r="XDC636" s="212"/>
      <c r="XDD636" s="212"/>
      <c r="XDE636" s="212"/>
      <c r="XDF636" s="212"/>
      <c r="XDG636" s="212"/>
      <c r="XDH636" s="212"/>
      <c r="XDI636" s="212"/>
      <c r="XDJ636" s="212"/>
      <c r="XDK636" s="212"/>
      <c r="XDL636" s="212"/>
      <c r="XDM636" s="212"/>
      <c r="XDN636" s="212"/>
      <c r="XDO636" s="212"/>
      <c r="XDP636" s="212"/>
      <c r="XDQ636" s="212"/>
      <c r="XDR636" s="212"/>
      <c r="XDS636" s="212"/>
      <c r="XDT636" s="212"/>
      <c r="XDU636" s="212"/>
      <c r="XDV636" s="212"/>
      <c r="XDW636" s="212"/>
      <c r="XDX636" s="212"/>
      <c r="XDY636" s="212"/>
      <c r="XDZ636" s="212"/>
      <c r="XEA636" s="212"/>
      <c r="XEB636" s="212"/>
      <c r="XEC636" s="212"/>
      <c r="XED636" s="212"/>
      <c r="XEE636" s="212"/>
      <c r="XEF636" s="212"/>
      <c r="XEG636" s="212"/>
      <c r="XEH636" s="212"/>
      <c r="XEI636" s="212"/>
      <c r="XEJ636" s="212"/>
      <c r="XEK636" s="212"/>
      <c r="XEL636" s="212"/>
      <c r="XEM636" s="212"/>
      <c r="XEN636" s="212"/>
      <c r="XEO636" s="212"/>
      <c r="XEP636" s="212"/>
      <c r="XEQ636" s="212"/>
      <c r="XER636" s="212"/>
      <c r="XES636" s="212"/>
      <c r="XET636" s="212"/>
      <c r="XEU636" s="212"/>
      <c r="XEV636" s="212"/>
    </row>
    <row r="637" spans="1:6 16329:16376" s="209" customFormat="1" ht="18" hidden="1" customHeight="1">
      <c r="A637" s="201">
        <v>2100201</v>
      </c>
      <c r="B637" s="184" t="s">
        <v>608</v>
      </c>
      <c r="C637" s="185">
        <v>384</v>
      </c>
      <c r="D637" s="185">
        <v>347</v>
      </c>
      <c r="E637" s="199"/>
      <c r="F637" s="209">
        <f t="shared" si="9"/>
        <v>7</v>
      </c>
    </row>
    <row r="638" spans="1:6 16329:16376" s="209" customFormat="1" ht="18" hidden="1" customHeight="1">
      <c r="A638" s="201">
        <v>2100202</v>
      </c>
      <c r="B638" s="182" t="s">
        <v>609</v>
      </c>
      <c r="C638" s="183">
        <v>163</v>
      </c>
      <c r="D638" s="183">
        <v>67</v>
      </c>
      <c r="E638" s="199"/>
      <c r="F638" s="209">
        <f t="shared" si="9"/>
        <v>7</v>
      </c>
    </row>
    <row r="639" spans="1:6 16329:16376" s="209" customFormat="1" ht="18" hidden="1" customHeight="1">
      <c r="A639" s="201">
        <v>2100203</v>
      </c>
      <c r="B639" s="184" t="s">
        <v>610</v>
      </c>
      <c r="C639" s="185"/>
      <c r="D639" s="185"/>
      <c r="E639" s="199"/>
      <c r="F639" s="209">
        <f t="shared" si="9"/>
        <v>7</v>
      </c>
    </row>
    <row r="640" spans="1:6 16329:16376" s="209" customFormat="1" ht="18" hidden="1" customHeight="1">
      <c r="A640" s="201">
        <v>2100204</v>
      </c>
      <c r="B640" s="184" t="s">
        <v>611</v>
      </c>
      <c r="C640" s="185"/>
      <c r="D640" s="185"/>
      <c r="E640" s="199"/>
      <c r="F640" s="209">
        <f t="shared" si="9"/>
        <v>7</v>
      </c>
    </row>
    <row r="641" spans="1:6 16329:16376" s="209" customFormat="1" ht="18" hidden="1" customHeight="1">
      <c r="A641" s="201">
        <v>2100205</v>
      </c>
      <c r="B641" s="184" t="s">
        <v>612</v>
      </c>
      <c r="C641" s="185">
        <v>60</v>
      </c>
      <c r="D641" s="185">
        <v>156</v>
      </c>
      <c r="E641" s="199"/>
      <c r="F641" s="209">
        <f t="shared" si="9"/>
        <v>7</v>
      </c>
    </row>
    <row r="642" spans="1:6 16329:16376" s="209" customFormat="1" ht="18" hidden="1" customHeight="1">
      <c r="A642" s="201">
        <v>2100206</v>
      </c>
      <c r="B642" s="184" t="s">
        <v>613</v>
      </c>
      <c r="C642" s="185">
        <v>558</v>
      </c>
      <c r="D642" s="185">
        <v>333</v>
      </c>
      <c r="E642" s="199"/>
      <c r="F642" s="209">
        <f t="shared" si="9"/>
        <v>7</v>
      </c>
    </row>
    <row r="643" spans="1:6 16329:16376" s="209" customFormat="1" ht="18" hidden="1" customHeight="1">
      <c r="A643" s="201">
        <v>2100207</v>
      </c>
      <c r="B643" s="184" t="s">
        <v>614</v>
      </c>
      <c r="C643" s="185"/>
      <c r="D643" s="185"/>
      <c r="E643" s="199"/>
      <c r="F643" s="209">
        <f t="shared" si="9"/>
        <v>7</v>
      </c>
    </row>
    <row r="644" spans="1:6 16329:16376" s="209" customFormat="1" ht="18" hidden="1" customHeight="1">
      <c r="A644" s="201">
        <v>2100208</v>
      </c>
      <c r="B644" s="184" t="s">
        <v>615</v>
      </c>
      <c r="C644" s="185">
        <v>17</v>
      </c>
      <c r="D644" s="185"/>
      <c r="E644" s="199"/>
      <c r="F644" s="209">
        <f t="shared" si="9"/>
        <v>7</v>
      </c>
    </row>
    <row r="645" spans="1:6 16329:16376" s="209" customFormat="1" ht="18" hidden="1" customHeight="1">
      <c r="A645" s="201">
        <v>2100209</v>
      </c>
      <c r="B645" s="184" t="s">
        <v>616</v>
      </c>
      <c r="C645" s="185"/>
      <c r="D645" s="185"/>
      <c r="E645" s="199"/>
      <c r="F645" s="209">
        <f t="shared" ref="F645:F708" si="10">LEN(A645)</f>
        <v>7</v>
      </c>
    </row>
    <row r="646" spans="1:6 16329:16376" s="209" customFormat="1" ht="18" hidden="1" customHeight="1">
      <c r="A646" s="201">
        <v>2100210</v>
      </c>
      <c r="B646" s="184" t="s">
        <v>617</v>
      </c>
      <c r="C646" s="185"/>
      <c r="D646" s="185"/>
      <c r="E646" s="199"/>
      <c r="F646" s="209">
        <f t="shared" si="10"/>
        <v>7</v>
      </c>
    </row>
    <row r="647" spans="1:6 16329:16376" s="209" customFormat="1" ht="18" hidden="1" customHeight="1">
      <c r="A647" s="201">
        <v>2100211</v>
      </c>
      <c r="B647" s="184" t="s">
        <v>618</v>
      </c>
      <c r="C647" s="185"/>
      <c r="D647" s="185"/>
      <c r="E647" s="199"/>
      <c r="F647" s="209">
        <f t="shared" si="10"/>
        <v>7</v>
      </c>
    </row>
    <row r="648" spans="1:6 16329:16376" s="209" customFormat="1" ht="18" hidden="1" customHeight="1">
      <c r="A648" s="201">
        <v>2100212</v>
      </c>
      <c r="B648" s="184" t="s">
        <v>619</v>
      </c>
      <c r="C648" s="185"/>
      <c r="D648" s="185"/>
      <c r="E648" s="199"/>
      <c r="F648" s="209">
        <f t="shared" si="10"/>
        <v>7</v>
      </c>
    </row>
    <row r="649" spans="1:6 16329:16376" s="209" customFormat="1" ht="18" hidden="1" customHeight="1">
      <c r="A649" s="201">
        <v>2100213</v>
      </c>
      <c r="B649" s="184" t="s">
        <v>620</v>
      </c>
      <c r="C649" s="185"/>
      <c r="D649" s="185"/>
      <c r="E649" s="199"/>
      <c r="F649" s="209">
        <f t="shared" si="10"/>
        <v>7</v>
      </c>
    </row>
    <row r="650" spans="1:6 16329:16376" s="209" customFormat="1" ht="18" hidden="1" customHeight="1">
      <c r="A650" s="201">
        <v>2100299</v>
      </c>
      <c r="B650" s="184" t="s">
        <v>621</v>
      </c>
      <c r="C650" s="185">
        <v>361</v>
      </c>
      <c r="D650" s="185">
        <v>501</v>
      </c>
      <c r="E650" s="199"/>
      <c r="F650" s="209">
        <f t="shared" si="10"/>
        <v>7</v>
      </c>
    </row>
    <row r="651" spans="1:6 16329:16376" s="208" customFormat="1" ht="18" customHeight="1">
      <c r="A651" s="201">
        <v>21003</v>
      </c>
      <c r="B651" s="184" t="s">
        <v>622</v>
      </c>
      <c r="C651" s="185">
        <v>1935</v>
      </c>
      <c r="D651" s="185">
        <v>1524</v>
      </c>
      <c r="E651" s="199"/>
      <c r="F651" s="209">
        <f t="shared" si="10"/>
        <v>5</v>
      </c>
      <c r="XDA651" s="212"/>
      <c r="XDB651" s="212"/>
      <c r="XDC651" s="212"/>
      <c r="XDD651" s="212"/>
      <c r="XDE651" s="212"/>
      <c r="XDF651" s="212"/>
      <c r="XDG651" s="212"/>
      <c r="XDH651" s="212"/>
      <c r="XDI651" s="212"/>
      <c r="XDJ651" s="212"/>
      <c r="XDK651" s="212"/>
      <c r="XDL651" s="212"/>
      <c r="XDM651" s="212"/>
      <c r="XDN651" s="212"/>
      <c r="XDO651" s="212"/>
      <c r="XDP651" s="212"/>
      <c r="XDQ651" s="212"/>
      <c r="XDR651" s="212"/>
      <c r="XDS651" s="212"/>
      <c r="XDT651" s="212"/>
      <c r="XDU651" s="212"/>
      <c r="XDV651" s="212"/>
      <c r="XDW651" s="212"/>
      <c r="XDX651" s="212"/>
      <c r="XDY651" s="212"/>
      <c r="XDZ651" s="212"/>
      <c r="XEA651" s="212"/>
      <c r="XEB651" s="212"/>
      <c r="XEC651" s="212"/>
      <c r="XED651" s="212"/>
      <c r="XEE651" s="212"/>
      <c r="XEF651" s="212"/>
      <c r="XEG651" s="212"/>
      <c r="XEH651" s="212"/>
      <c r="XEI651" s="212"/>
      <c r="XEJ651" s="212"/>
      <c r="XEK651" s="212"/>
      <c r="XEL651" s="212"/>
      <c r="XEM651" s="212"/>
      <c r="XEN651" s="212"/>
      <c r="XEO651" s="212"/>
      <c r="XEP651" s="212"/>
      <c r="XEQ651" s="212"/>
      <c r="XER651" s="212"/>
      <c r="XES651" s="212"/>
      <c r="XET651" s="212"/>
      <c r="XEU651" s="212"/>
      <c r="XEV651" s="212"/>
    </row>
    <row r="652" spans="1:6 16329:16376" s="209" customFormat="1" ht="18" hidden="1" customHeight="1">
      <c r="A652" s="201">
        <v>2100301</v>
      </c>
      <c r="B652" s="184" t="s">
        <v>623</v>
      </c>
      <c r="C652" s="185"/>
      <c r="D652" s="185"/>
      <c r="E652" s="199"/>
      <c r="F652" s="209">
        <f t="shared" si="10"/>
        <v>7</v>
      </c>
    </row>
    <row r="653" spans="1:6 16329:16376" s="209" customFormat="1" ht="18" hidden="1" customHeight="1">
      <c r="A653" s="201">
        <v>2100302</v>
      </c>
      <c r="B653" s="184" t="s">
        <v>624</v>
      </c>
      <c r="C653" s="185">
        <v>1118</v>
      </c>
      <c r="D653" s="185">
        <v>569</v>
      </c>
      <c r="E653" s="199"/>
      <c r="F653" s="209">
        <f t="shared" si="10"/>
        <v>7</v>
      </c>
    </row>
    <row r="654" spans="1:6 16329:16376" s="209" customFormat="1" ht="18" hidden="1" customHeight="1">
      <c r="A654" s="201">
        <v>2100399</v>
      </c>
      <c r="B654" s="184" t="s">
        <v>625</v>
      </c>
      <c r="C654" s="185">
        <v>817</v>
      </c>
      <c r="D654" s="185">
        <v>955</v>
      </c>
      <c r="E654" s="199"/>
      <c r="F654" s="209">
        <f t="shared" si="10"/>
        <v>7</v>
      </c>
    </row>
    <row r="655" spans="1:6 16329:16376" s="208" customFormat="1" ht="18" customHeight="1">
      <c r="A655" s="201">
        <v>21004</v>
      </c>
      <c r="B655" s="184" t="s">
        <v>626</v>
      </c>
      <c r="C655" s="185">
        <v>12801</v>
      </c>
      <c r="D655" s="185">
        <f>17449-5600</f>
        <v>11849</v>
      </c>
      <c r="E655" s="199"/>
      <c r="F655" s="209">
        <f t="shared" si="10"/>
        <v>5</v>
      </c>
      <c r="XDA655" s="212"/>
      <c r="XDB655" s="212"/>
      <c r="XDC655" s="212"/>
      <c r="XDD655" s="212"/>
      <c r="XDE655" s="212"/>
      <c r="XDF655" s="212"/>
      <c r="XDG655" s="212"/>
      <c r="XDH655" s="212"/>
      <c r="XDI655" s="212"/>
      <c r="XDJ655" s="212"/>
      <c r="XDK655" s="212"/>
      <c r="XDL655" s="212"/>
      <c r="XDM655" s="212"/>
      <c r="XDN655" s="212"/>
      <c r="XDO655" s="212"/>
      <c r="XDP655" s="212"/>
      <c r="XDQ655" s="212"/>
      <c r="XDR655" s="212"/>
      <c r="XDS655" s="212"/>
      <c r="XDT655" s="212"/>
      <c r="XDU655" s="212"/>
      <c r="XDV655" s="212"/>
      <c r="XDW655" s="212"/>
      <c r="XDX655" s="212"/>
      <c r="XDY655" s="212"/>
      <c r="XDZ655" s="212"/>
      <c r="XEA655" s="212"/>
      <c r="XEB655" s="212"/>
      <c r="XEC655" s="212"/>
      <c r="XED655" s="212"/>
      <c r="XEE655" s="212"/>
      <c r="XEF655" s="212"/>
      <c r="XEG655" s="212"/>
      <c r="XEH655" s="212"/>
      <c r="XEI655" s="212"/>
      <c r="XEJ655" s="212"/>
      <c r="XEK655" s="212"/>
      <c r="XEL655" s="212"/>
      <c r="XEM655" s="212"/>
      <c r="XEN655" s="212"/>
      <c r="XEO655" s="212"/>
      <c r="XEP655" s="212"/>
      <c r="XEQ655" s="212"/>
      <c r="XER655" s="212"/>
      <c r="XES655" s="212"/>
      <c r="XET655" s="212"/>
      <c r="XEU655" s="212"/>
      <c r="XEV655" s="212"/>
    </row>
    <row r="656" spans="1:6 16329:16376" s="209" customFormat="1" ht="18" hidden="1" customHeight="1">
      <c r="A656" s="201">
        <v>2100401</v>
      </c>
      <c r="B656" s="184" t="s">
        <v>627</v>
      </c>
      <c r="C656" s="185">
        <v>963</v>
      </c>
      <c r="D656" s="185">
        <v>1490</v>
      </c>
      <c r="E656" s="199"/>
      <c r="F656" s="209">
        <f t="shared" si="10"/>
        <v>7</v>
      </c>
    </row>
    <row r="657" spans="1:6 16329:16376" s="209" customFormat="1" ht="18" hidden="1" customHeight="1">
      <c r="A657" s="201">
        <v>2100402</v>
      </c>
      <c r="B657" s="184" t="s">
        <v>628</v>
      </c>
      <c r="C657" s="185">
        <v>262</v>
      </c>
      <c r="D657" s="185">
        <v>185</v>
      </c>
      <c r="E657" s="199"/>
      <c r="F657" s="209">
        <f t="shared" si="10"/>
        <v>7</v>
      </c>
    </row>
    <row r="658" spans="1:6 16329:16376" s="209" customFormat="1" ht="18" hidden="1" customHeight="1">
      <c r="A658" s="201">
        <v>2100403</v>
      </c>
      <c r="B658" s="184" t="s">
        <v>629</v>
      </c>
      <c r="C658" s="185"/>
      <c r="D658" s="185"/>
      <c r="E658" s="199"/>
      <c r="F658" s="209">
        <f t="shared" si="10"/>
        <v>7</v>
      </c>
    </row>
    <row r="659" spans="1:6 16329:16376" s="209" customFormat="1" ht="18" hidden="1" customHeight="1">
      <c r="A659" s="201">
        <v>2100404</v>
      </c>
      <c r="B659" s="184" t="s">
        <v>630</v>
      </c>
      <c r="C659" s="185"/>
      <c r="D659" s="185"/>
      <c r="E659" s="199"/>
      <c r="F659" s="209">
        <f t="shared" si="10"/>
        <v>7</v>
      </c>
    </row>
    <row r="660" spans="1:6 16329:16376" s="209" customFormat="1" ht="18" hidden="1" customHeight="1">
      <c r="A660" s="201">
        <v>2100405</v>
      </c>
      <c r="B660" s="184" t="s">
        <v>631</v>
      </c>
      <c r="C660" s="185"/>
      <c r="D660" s="185"/>
      <c r="E660" s="199"/>
      <c r="F660" s="209">
        <f t="shared" si="10"/>
        <v>7</v>
      </c>
    </row>
    <row r="661" spans="1:6 16329:16376" s="209" customFormat="1" ht="18" hidden="1" customHeight="1">
      <c r="A661" s="201">
        <v>2100406</v>
      </c>
      <c r="B661" s="184" t="s">
        <v>632</v>
      </c>
      <c r="C661" s="185"/>
      <c r="D661" s="185"/>
      <c r="E661" s="199"/>
      <c r="F661" s="209">
        <f t="shared" si="10"/>
        <v>7</v>
      </c>
    </row>
    <row r="662" spans="1:6 16329:16376" s="209" customFormat="1" ht="18" hidden="1" customHeight="1">
      <c r="A662" s="201">
        <v>2100407</v>
      </c>
      <c r="B662" s="184" t="s">
        <v>633</v>
      </c>
      <c r="C662" s="185"/>
      <c r="D662" s="185"/>
      <c r="E662" s="199"/>
      <c r="F662" s="209">
        <f t="shared" si="10"/>
        <v>7</v>
      </c>
    </row>
    <row r="663" spans="1:6 16329:16376" s="209" customFormat="1" ht="18" hidden="1" customHeight="1">
      <c r="A663" s="201">
        <v>2100408</v>
      </c>
      <c r="B663" s="184" t="s">
        <v>634</v>
      </c>
      <c r="C663" s="185">
        <v>6856</v>
      </c>
      <c r="D663" s="185">
        <v>4045</v>
      </c>
      <c r="E663" s="199"/>
      <c r="F663" s="209">
        <f t="shared" si="10"/>
        <v>7</v>
      </c>
    </row>
    <row r="664" spans="1:6 16329:16376" s="209" customFormat="1" ht="18" hidden="1" customHeight="1">
      <c r="A664" s="201">
        <v>2100409</v>
      </c>
      <c r="B664" s="184" t="s">
        <v>635</v>
      </c>
      <c r="C664" s="185">
        <v>1347</v>
      </c>
      <c r="D664" s="185">
        <v>1630</v>
      </c>
      <c r="E664" s="199"/>
      <c r="F664" s="209">
        <f t="shared" si="10"/>
        <v>7</v>
      </c>
    </row>
    <row r="665" spans="1:6 16329:16376" s="209" customFormat="1" ht="18" hidden="1" customHeight="1">
      <c r="A665" s="201">
        <v>2100410</v>
      </c>
      <c r="B665" s="184" t="s">
        <v>636</v>
      </c>
      <c r="C665" s="185">
        <v>448</v>
      </c>
      <c r="D665" s="185">
        <v>4499</v>
      </c>
      <c r="E665" s="199"/>
      <c r="F665" s="209">
        <f t="shared" si="10"/>
        <v>7</v>
      </c>
    </row>
    <row r="666" spans="1:6 16329:16376" s="209" customFormat="1" ht="18" hidden="1" customHeight="1">
      <c r="A666" s="201">
        <v>2100499</v>
      </c>
      <c r="B666" s="184" t="s">
        <v>637</v>
      </c>
      <c r="C666" s="185">
        <v>2925</v>
      </c>
      <c r="D666" s="185"/>
      <c r="E666" s="199"/>
      <c r="F666" s="209">
        <f t="shared" si="10"/>
        <v>7</v>
      </c>
    </row>
    <row r="667" spans="1:6 16329:16376" s="208" customFormat="1" ht="18" customHeight="1">
      <c r="A667" s="201">
        <v>21006</v>
      </c>
      <c r="B667" s="184" t="s">
        <v>638</v>
      </c>
      <c r="C667" s="185">
        <v>260</v>
      </c>
      <c r="D667" s="185">
        <v>0</v>
      </c>
      <c r="E667" s="199"/>
      <c r="F667" s="209">
        <f t="shared" si="10"/>
        <v>5</v>
      </c>
      <c r="XDA667" s="212"/>
      <c r="XDB667" s="212"/>
      <c r="XDC667" s="212"/>
      <c r="XDD667" s="212"/>
      <c r="XDE667" s="212"/>
      <c r="XDF667" s="212"/>
      <c r="XDG667" s="212"/>
      <c r="XDH667" s="212"/>
      <c r="XDI667" s="212"/>
      <c r="XDJ667" s="212"/>
      <c r="XDK667" s="212"/>
      <c r="XDL667" s="212"/>
      <c r="XDM667" s="212"/>
      <c r="XDN667" s="212"/>
      <c r="XDO667" s="212"/>
      <c r="XDP667" s="212"/>
      <c r="XDQ667" s="212"/>
      <c r="XDR667" s="212"/>
      <c r="XDS667" s="212"/>
      <c r="XDT667" s="212"/>
      <c r="XDU667" s="212"/>
      <c r="XDV667" s="212"/>
      <c r="XDW667" s="212"/>
      <c r="XDX667" s="212"/>
      <c r="XDY667" s="212"/>
      <c r="XDZ667" s="212"/>
      <c r="XEA667" s="212"/>
      <c r="XEB667" s="212"/>
      <c r="XEC667" s="212"/>
      <c r="XED667" s="212"/>
      <c r="XEE667" s="212"/>
      <c r="XEF667" s="212"/>
      <c r="XEG667" s="212"/>
      <c r="XEH667" s="212"/>
      <c r="XEI667" s="212"/>
      <c r="XEJ667" s="212"/>
      <c r="XEK667" s="212"/>
      <c r="XEL667" s="212"/>
      <c r="XEM667" s="212"/>
      <c r="XEN667" s="212"/>
      <c r="XEO667" s="212"/>
      <c r="XEP667" s="212"/>
      <c r="XEQ667" s="212"/>
      <c r="XER667" s="212"/>
      <c r="XES667" s="212"/>
      <c r="XET667" s="212"/>
      <c r="XEU667" s="212"/>
      <c r="XEV667" s="212"/>
    </row>
    <row r="668" spans="1:6 16329:16376" s="209" customFormat="1" ht="18" hidden="1" customHeight="1">
      <c r="A668" s="201">
        <v>2100601</v>
      </c>
      <c r="B668" s="184" t="s">
        <v>639</v>
      </c>
      <c r="C668" s="185">
        <v>260</v>
      </c>
      <c r="D668" s="185"/>
      <c r="E668" s="199"/>
      <c r="F668" s="209">
        <f t="shared" si="10"/>
        <v>7</v>
      </c>
    </row>
    <row r="669" spans="1:6 16329:16376" s="209" customFormat="1" ht="18" hidden="1" customHeight="1">
      <c r="A669" s="201">
        <v>2100699</v>
      </c>
      <c r="B669" s="184" t="s">
        <v>640</v>
      </c>
      <c r="C669" s="185"/>
      <c r="D669" s="185"/>
      <c r="E669" s="199"/>
      <c r="F669" s="209">
        <f t="shared" si="10"/>
        <v>7</v>
      </c>
    </row>
    <row r="670" spans="1:6 16329:16376" s="208" customFormat="1" ht="18" customHeight="1">
      <c r="A670" s="201">
        <v>21007</v>
      </c>
      <c r="B670" s="184" t="s">
        <v>641</v>
      </c>
      <c r="C670" s="185">
        <v>1333</v>
      </c>
      <c r="D670" s="185">
        <v>2229</v>
      </c>
      <c r="E670" s="199"/>
      <c r="F670" s="209">
        <f t="shared" si="10"/>
        <v>5</v>
      </c>
      <c r="XDA670" s="212"/>
      <c r="XDB670" s="212"/>
      <c r="XDC670" s="212"/>
      <c r="XDD670" s="212"/>
      <c r="XDE670" s="212"/>
      <c r="XDF670" s="212"/>
      <c r="XDG670" s="212"/>
      <c r="XDH670" s="212"/>
      <c r="XDI670" s="212"/>
      <c r="XDJ670" s="212"/>
      <c r="XDK670" s="212"/>
      <c r="XDL670" s="212"/>
      <c r="XDM670" s="212"/>
      <c r="XDN670" s="212"/>
      <c r="XDO670" s="212"/>
      <c r="XDP670" s="212"/>
      <c r="XDQ670" s="212"/>
      <c r="XDR670" s="212"/>
      <c r="XDS670" s="212"/>
      <c r="XDT670" s="212"/>
      <c r="XDU670" s="212"/>
      <c r="XDV670" s="212"/>
      <c r="XDW670" s="212"/>
      <c r="XDX670" s="212"/>
      <c r="XDY670" s="212"/>
      <c r="XDZ670" s="212"/>
      <c r="XEA670" s="212"/>
      <c r="XEB670" s="212"/>
      <c r="XEC670" s="212"/>
      <c r="XED670" s="212"/>
      <c r="XEE670" s="212"/>
      <c r="XEF670" s="212"/>
      <c r="XEG670" s="212"/>
      <c r="XEH670" s="212"/>
      <c r="XEI670" s="212"/>
      <c r="XEJ670" s="212"/>
      <c r="XEK670" s="212"/>
      <c r="XEL670" s="212"/>
      <c r="XEM670" s="212"/>
      <c r="XEN670" s="212"/>
      <c r="XEO670" s="212"/>
      <c r="XEP670" s="212"/>
      <c r="XEQ670" s="212"/>
      <c r="XER670" s="212"/>
      <c r="XES670" s="212"/>
      <c r="XET670" s="212"/>
      <c r="XEU670" s="212"/>
      <c r="XEV670" s="212"/>
    </row>
    <row r="671" spans="1:6 16329:16376" s="209" customFormat="1" ht="18" hidden="1" customHeight="1">
      <c r="A671" s="201">
        <v>2100716</v>
      </c>
      <c r="B671" s="184" t="s">
        <v>642</v>
      </c>
      <c r="C671" s="185"/>
      <c r="D671" s="185">
        <v>147</v>
      </c>
      <c r="E671" s="199"/>
      <c r="F671" s="209">
        <f t="shared" si="10"/>
        <v>7</v>
      </c>
    </row>
    <row r="672" spans="1:6 16329:16376" s="209" customFormat="1" ht="18" hidden="1" customHeight="1">
      <c r="A672" s="201">
        <v>2100717</v>
      </c>
      <c r="B672" s="184" t="s">
        <v>643</v>
      </c>
      <c r="C672" s="185">
        <v>1142</v>
      </c>
      <c r="D672" s="185">
        <v>1740</v>
      </c>
      <c r="E672" s="199"/>
      <c r="F672" s="209">
        <f t="shared" si="10"/>
        <v>7</v>
      </c>
    </row>
    <row r="673" spans="1:6 16329:16376" s="209" customFormat="1" ht="18" hidden="1" customHeight="1">
      <c r="A673" s="201">
        <v>2100799</v>
      </c>
      <c r="B673" s="184" t="s">
        <v>644</v>
      </c>
      <c r="C673" s="185">
        <v>191</v>
      </c>
      <c r="D673" s="185">
        <v>342</v>
      </c>
      <c r="E673" s="199"/>
      <c r="F673" s="209">
        <f t="shared" si="10"/>
        <v>7</v>
      </c>
    </row>
    <row r="674" spans="1:6 16329:16376" s="208" customFormat="1" ht="18" customHeight="1">
      <c r="A674" s="201">
        <v>21011</v>
      </c>
      <c r="B674" s="184" t="s">
        <v>645</v>
      </c>
      <c r="C674" s="185">
        <v>4913</v>
      </c>
      <c r="D674" s="185">
        <v>4984</v>
      </c>
      <c r="E674" s="199"/>
      <c r="F674" s="209">
        <f t="shared" si="10"/>
        <v>5</v>
      </c>
      <c r="XDA674" s="212"/>
      <c r="XDB674" s="212"/>
      <c r="XDC674" s="212"/>
      <c r="XDD674" s="212"/>
      <c r="XDE674" s="212"/>
      <c r="XDF674" s="212"/>
      <c r="XDG674" s="212"/>
      <c r="XDH674" s="212"/>
      <c r="XDI674" s="212"/>
      <c r="XDJ674" s="212"/>
      <c r="XDK674" s="212"/>
      <c r="XDL674" s="212"/>
      <c r="XDM674" s="212"/>
      <c r="XDN674" s="212"/>
      <c r="XDO674" s="212"/>
      <c r="XDP674" s="212"/>
      <c r="XDQ674" s="212"/>
      <c r="XDR674" s="212"/>
      <c r="XDS674" s="212"/>
      <c r="XDT674" s="212"/>
      <c r="XDU674" s="212"/>
      <c r="XDV674" s="212"/>
      <c r="XDW674" s="212"/>
      <c r="XDX674" s="212"/>
      <c r="XDY674" s="212"/>
      <c r="XDZ674" s="212"/>
      <c r="XEA674" s="212"/>
      <c r="XEB674" s="212"/>
      <c r="XEC674" s="212"/>
      <c r="XED674" s="212"/>
      <c r="XEE674" s="212"/>
      <c r="XEF674" s="212"/>
      <c r="XEG674" s="212"/>
      <c r="XEH674" s="212"/>
      <c r="XEI674" s="212"/>
      <c r="XEJ674" s="212"/>
      <c r="XEK674" s="212"/>
      <c r="XEL674" s="212"/>
      <c r="XEM674" s="212"/>
      <c r="XEN674" s="212"/>
      <c r="XEO674" s="212"/>
      <c r="XEP674" s="212"/>
      <c r="XEQ674" s="212"/>
      <c r="XER674" s="212"/>
      <c r="XES674" s="212"/>
      <c r="XET674" s="212"/>
      <c r="XEU674" s="212"/>
      <c r="XEV674" s="212"/>
    </row>
    <row r="675" spans="1:6 16329:16376" s="209" customFormat="1" ht="18" hidden="1" customHeight="1">
      <c r="A675" s="201">
        <v>2101101</v>
      </c>
      <c r="B675" s="184" t="s">
        <v>646</v>
      </c>
      <c r="C675" s="185">
        <v>1398</v>
      </c>
      <c r="D675" s="185">
        <v>4630</v>
      </c>
      <c r="E675" s="199"/>
      <c r="F675" s="209">
        <f t="shared" si="10"/>
        <v>7</v>
      </c>
    </row>
    <row r="676" spans="1:6 16329:16376" s="209" customFormat="1" ht="18" hidden="1" customHeight="1">
      <c r="A676" s="201">
        <v>2101102</v>
      </c>
      <c r="B676" s="184" t="s">
        <v>647</v>
      </c>
      <c r="C676" s="185">
        <v>3510</v>
      </c>
      <c r="D676" s="185">
        <v>133</v>
      </c>
      <c r="E676" s="199"/>
      <c r="F676" s="209">
        <f t="shared" si="10"/>
        <v>7</v>
      </c>
    </row>
    <row r="677" spans="1:6 16329:16376" s="209" customFormat="1" ht="18" hidden="1" customHeight="1">
      <c r="A677" s="201">
        <v>2101103</v>
      </c>
      <c r="B677" s="184" t="s">
        <v>648</v>
      </c>
      <c r="C677" s="185"/>
      <c r="D677" s="185">
        <v>21</v>
      </c>
      <c r="E677" s="199"/>
      <c r="F677" s="209">
        <f t="shared" si="10"/>
        <v>7</v>
      </c>
    </row>
    <row r="678" spans="1:6 16329:16376" s="209" customFormat="1" ht="18" hidden="1" customHeight="1">
      <c r="A678" s="201">
        <v>2101199</v>
      </c>
      <c r="B678" s="184" t="s">
        <v>649</v>
      </c>
      <c r="C678" s="185">
        <v>5</v>
      </c>
      <c r="D678" s="185">
        <v>200</v>
      </c>
      <c r="E678" s="199"/>
      <c r="F678" s="209">
        <f t="shared" si="10"/>
        <v>7</v>
      </c>
    </row>
    <row r="679" spans="1:6 16329:16376" s="208" customFormat="1" ht="18" customHeight="1">
      <c r="A679" s="201">
        <v>21012</v>
      </c>
      <c r="B679" s="184" t="s">
        <v>650</v>
      </c>
      <c r="C679" s="185">
        <v>31021</v>
      </c>
      <c r="D679" s="185">
        <f>34157-3200</f>
        <v>30957</v>
      </c>
      <c r="E679" s="199"/>
      <c r="F679" s="209">
        <f t="shared" si="10"/>
        <v>5</v>
      </c>
      <c r="XDA679" s="212"/>
      <c r="XDB679" s="212"/>
      <c r="XDC679" s="212"/>
      <c r="XDD679" s="212"/>
      <c r="XDE679" s="212"/>
      <c r="XDF679" s="212"/>
      <c r="XDG679" s="212"/>
      <c r="XDH679" s="212"/>
      <c r="XDI679" s="212"/>
      <c r="XDJ679" s="212"/>
      <c r="XDK679" s="212"/>
      <c r="XDL679" s="212"/>
      <c r="XDM679" s="212"/>
      <c r="XDN679" s="212"/>
      <c r="XDO679" s="212"/>
      <c r="XDP679" s="212"/>
      <c r="XDQ679" s="212"/>
      <c r="XDR679" s="212"/>
      <c r="XDS679" s="212"/>
      <c r="XDT679" s="212"/>
      <c r="XDU679" s="212"/>
      <c r="XDV679" s="212"/>
      <c r="XDW679" s="212"/>
      <c r="XDX679" s="212"/>
      <c r="XDY679" s="212"/>
      <c r="XDZ679" s="212"/>
      <c r="XEA679" s="212"/>
      <c r="XEB679" s="212"/>
      <c r="XEC679" s="212"/>
      <c r="XED679" s="212"/>
      <c r="XEE679" s="212"/>
      <c r="XEF679" s="212"/>
      <c r="XEG679" s="212"/>
      <c r="XEH679" s="212"/>
      <c r="XEI679" s="212"/>
      <c r="XEJ679" s="212"/>
      <c r="XEK679" s="212"/>
      <c r="XEL679" s="212"/>
      <c r="XEM679" s="212"/>
      <c r="XEN679" s="212"/>
      <c r="XEO679" s="212"/>
      <c r="XEP679" s="212"/>
      <c r="XEQ679" s="212"/>
      <c r="XER679" s="212"/>
      <c r="XES679" s="212"/>
      <c r="XET679" s="212"/>
      <c r="XEU679" s="212"/>
      <c r="XEV679" s="212"/>
    </row>
    <row r="680" spans="1:6 16329:16376" s="209" customFormat="1" ht="18" hidden="1" customHeight="1">
      <c r="A680" s="201">
        <v>2101201</v>
      </c>
      <c r="B680" s="184" t="s">
        <v>651</v>
      </c>
      <c r="C680" s="185">
        <v>1</v>
      </c>
      <c r="D680" s="185"/>
      <c r="E680" s="199"/>
      <c r="F680" s="209">
        <f t="shared" si="10"/>
        <v>7</v>
      </c>
    </row>
    <row r="681" spans="1:6 16329:16376" s="209" customFormat="1" ht="18" hidden="1" customHeight="1">
      <c r="A681" s="201">
        <v>2101202</v>
      </c>
      <c r="B681" s="184" t="s">
        <v>652</v>
      </c>
      <c r="C681" s="185">
        <v>30185</v>
      </c>
      <c r="D681" s="185">
        <v>30957</v>
      </c>
      <c r="E681" s="199"/>
      <c r="F681" s="209">
        <f t="shared" si="10"/>
        <v>7</v>
      </c>
    </row>
    <row r="682" spans="1:6 16329:16376" s="209" customFormat="1" ht="18" hidden="1" customHeight="1">
      <c r="A682" s="201">
        <v>2101299</v>
      </c>
      <c r="B682" s="184" t="s">
        <v>653</v>
      </c>
      <c r="C682" s="185">
        <v>835</v>
      </c>
      <c r="D682" s="185">
        <v>0</v>
      </c>
      <c r="E682" s="199"/>
      <c r="F682" s="209">
        <f t="shared" si="10"/>
        <v>7</v>
      </c>
    </row>
    <row r="683" spans="1:6 16329:16376" s="208" customFormat="1" ht="18" customHeight="1">
      <c r="A683" s="201">
        <v>21013</v>
      </c>
      <c r="B683" s="184" t="s">
        <v>654</v>
      </c>
      <c r="C683" s="185">
        <v>1399</v>
      </c>
      <c r="D683" s="185">
        <v>927</v>
      </c>
      <c r="E683" s="199"/>
      <c r="F683" s="209">
        <f t="shared" si="10"/>
        <v>5</v>
      </c>
      <c r="XDA683" s="212"/>
      <c r="XDB683" s="212"/>
      <c r="XDC683" s="212"/>
      <c r="XDD683" s="212"/>
      <c r="XDE683" s="212"/>
      <c r="XDF683" s="212"/>
      <c r="XDG683" s="212"/>
      <c r="XDH683" s="212"/>
      <c r="XDI683" s="212"/>
      <c r="XDJ683" s="212"/>
      <c r="XDK683" s="212"/>
      <c r="XDL683" s="212"/>
      <c r="XDM683" s="212"/>
      <c r="XDN683" s="212"/>
      <c r="XDO683" s="212"/>
      <c r="XDP683" s="212"/>
      <c r="XDQ683" s="212"/>
      <c r="XDR683" s="212"/>
      <c r="XDS683" s="212"/>
      <c r="XDT683" s="212"/>
      <c r="XDU683" s="212"/>
      <c r="XDV683" s="212"/>
      <c r="XDW683" s="212"/>
      <c r="XDX683" s="212"/>
      <c r="XDY683" s="212"/>
      <c r="XDZ683" s="212"/>
      <c r="XEA683" s="212"/>
      <c r="XEB683" s="212"/>
      <c r="XEC683" s="212"/>
      <c r="XED683" s="212"/>
      <c r="XEE683" s="212"/>
      <c r="XEF683" s="212"/>
      <c r="XEG683" s="212"/>
      <c r="XEH683" s="212"/>
      <c r="XEI683" s="212"/>
      <c r="XEJ683" s="212"/>
      <c r="XEK683" s="212"/>
      <c r="XEL683" s="212"/>
      <c r="XEM683" s="212"/>
      <c r="XEN683" s="212"/>
      <c r="XEO683" s="212"/>
      <c r="XEP683" s="212"/>
      <c r="XEQ683" s="212"/>
      <c r="XER683" s="212"/>
      <c r="XES683" s="212"/>
      <c r="XET683" s="212"/>
      <c r="XEU683" s="212"/>
      <c r="XEV683" s="212"/>
    </row>
    <row r="684" spans="1:6 16329:16376" s="209" customFormat="1" ht="18" hidden="1" customHeight="1">
      <c r="A684" s="201">
        <v>2101301</v>
      </c>
      <c r="B684" s="184" t="s">
        <v>655</v>
      </c>
      <c r="C684" s="185">
        <v>487</v>
      </c>
      <c r="D684" s="185">
        <v>927</v>
      </c>
      <c r="E684" s="199"/>
      <c r="F684" s="209">
        <f t="shared" si="10"/>
        <v>7</v>
      </c>
    </row>
    <row r="685" spans="1:6 16329:16376" s="209" customFormat="1" ht="18" hidden="1" customHeight="1">
      <c r="A685" s="201">
        <v>2101302</v>
      </c>
      <c r="B685" s="184" t="s">
        <v>656</v>
      </c>
      <c r="C685" s="185"/>
      <c r="D685" s="185"/>
      <c r="E685" s="199"/>
      <c r="F685" s="209">
        <f t="shared" si="10"/>
        <v>7</v>
      </c>
    </row>
    <row r="686" spans="1:6 16329:16376" s="209" customFormat="1" ht="18" hidden="1" customHeight="1">
      <c r="A686" s="201">
        <v>2101399</v>
      </c>
      <c r="B686" s="184" t="s">
        <v>657</v>
      </c>
      <c r="C686" s="185">
        <v>912</v>
      </c>
      <c r="D686" s="185"/>
      <c r="E686" s="199"/>
      <c r="F686" s="209">
        <f t="shared" si="10"/>
        <v>7</v>
      </c>
    </row>
    <row r="687" spans="1:6 16329:16376" s="208" customFormat="1" ht="18" customHeight="1">
      <c r="A687" s="201">
        <v>21014</v>
      </c>
      <c r="B687" s="184" t="s">
        <v>658</v>
      </c>
      <c r="C687" s="185">
        <v>194</v>
      </c>
      <c r="D687" s="185">
        <v>106</v>
      </c>
      <c r="E687" s="199"/>
      <c r="F687" s="209">
        <f t="shared" si="10"/>
        <v>5</v>
      </c>
      <c r="XDA687" s="212"/>
      <c r="XDB687" s="212"/>
      <c r="XDC687" s="212"/>
      <c r="XDD687" s="212"/>
      <c r="XDE687" s="212"/>
      <c r="XDF687" s="212"/>
      <c r="XDG687" s="212"/>
      <c r="XDH687" s="212"/>
      <c r="XDI687" s="212"/>
      <c r="XDJ687" s="212"/>
      <c r="XDK687" s="212"/>
      <c r="XDL687" s="212"/>
      <c r="XDM687" s="212"/>
      <c r="XDN687" s="212"/>
      <c r="XDO687" s="212"/>
      <c r="XDP687" s="212"/>
      <c r="XDQ687" s="212"/>
      <c r="XDR687" s="212"/>
      <c r="XDS687" s="212"/>
      <c r="XDT687" s="212"/>
      <c r="XDU687" s="212"/>
      <c r="XDV687" s="212"/>
      <c r="XDW687" s="212"/>
      <c r="XDX687" s="212"/>
      <c r="XDY687" s="212"/>
      <c r="XDZ687" s="212"/>
      <c r="XEA687" s="212"/>
      <c r="XEB687" s="212"/>
      <c r="XEC687" s="212"/>
      <c r="XED687" s="212"/>
      <c r="XEE687" s="212"/>
      <c r="XEF687" s="212"/>
      <c r="XEG687" s="212"/>
      <c r="XEH687" s="212"/>
      <c r="XEI687" s="212"/>
      <c r="XEJ687" s="212"/>
      <c r="XEK687" s="212"/>
      <c r="XEL687" s="212"/>
      <c r="XEM687" s="212"/>
      <c r="XEN687" s="212"/>
      <c r="XEO687" s="212"/>
      <c r="XEP687" s="212"/>
      <c r="XEQ687" s="212"/>
      <c r="XER687" s="212"/>
      <c r="XES687" s="212"/>
      <c r="XET687" s="212"/>
      <c r="XEU687" s="212"/>
      <c r="XEV687" s="212"/>
    </row>
    <row r="688" spans="1:6 16329:16376" s="209" customFormat="1" ht="18" hidden="1" customHeight="1">
      <c r="A688" s="201">
        <v>2101401</v>
      </c>
      <c r="B688" s="184" t="s">
        <v>659</v>
      </c>
      <c r="C688" s="185">
        <v>194</v>
      </c>
      <c r="D688" s="185">
        <v>98</v>
      </c>
      <c r="E688" s="199"/>
      <c r="F688" s="209">
        <f t="shared" si="10"/>
        <v>7</v>
      </c>
    </row>
    <row r="689" spans="1:6 16329:16376" s="209" customFormat="1" ht="18" hidden="1" customHeight="1">
      <c r="A689" s="201">
        <v>2101499</v>
      </c>
      <c r="B689" s="184" t="s">
        <v>660</v>
      </c>
      <c r="C689" s="185"/>
      <c r="D689" s="185">
        <v>8</v>
      </c>
      <c r="E689" s="199"/>
      <c r="F689" s="209">
        <f t="shared" si="10"/>
        <v>7</v>
      </c>
    </row>
    <row r="690" spans="1:6 16329:16376" s="208" customFormat="1" ht="18" customHeight="1">
      <c r="A690" s="201">
        <v>21015</v>
      </c>
      <c r="B690" s="184" t="s">
        <v>661</v>
      </c>
      <c r="C690" s="185">
        <v>594</v>
      </c>
      <c r="D690" s="185">
        <v>417</v>
      </c>
      <c r="E690" s="199"/>
      <c r="F690" s="209">
        <f t="shared" si="10"/>
        <v>5</v>
      </c>
      <c r="XDA690" s="212"/>
      <c r="XDB690" s="212"/>
      <c r="XDC690" s="212"/>
      <c r="XDD690" s="212"/>
      <c r="XDE690" s="212"/>
      <c r="XDF690" s="212"/>
      <c r="XDG690" s="212"/>
      <c r="XDH690" s="212"/>
      <c r="XDI690" s="212"/>
      <c r="XDJ690" s="212"/>
      <c r="XDK690" s="212"/>
      <c r="XDL690" s="212"/>
      <c r="XDM690" s="212"/>
      <c r="XDN690" s="212"/>
      <c r="XDO690" s="212"/>
      <c r="XDP690" s="212"/>
      <c r="XDQ690" s="212"/>
      <c r="XDR690" s="212"/>
      <c r="XDS690" s="212"/>
      <c r="XDT690" s="212"/>
      <c r="XDU690" s="212"/>
      <c r="XDV690" s="212"/>
      <c r="XDW690" s="212"/>
      <c r="XDX690" s="212"/>
      <c r="XDY690" s="212"/>
      <c r="XDZ690" s="212"/>
      <c r="XEA690" s="212"/>
      <c r="XEB690" s="212"/>
      <c r="XEC690" s="212"/>
      <c r="XED690" s="212"/>
      <c r="XEE690" s="212"/>
      <c r="XEF690" s="212"/>
      <c r="XEG690" s="212"/>
      <c r="XEH690" s="212"/>
      <c r="XEI690" s="212"/>
      <c r="XEJ690" s="212"/>
      <c r="XEK690" s="212"/>
      <c r="XEL690" s="212"/>
      <c r="XEM690" s="212"/>
      <c r="XEN690" s="212"/>
      <c r="XEO690" s="212"/>
      <c r="XEP690" s="212"/>
      <c r="XEQ690" s="212"/>
      <c r="XER690" s="212"/>
      <c r="XES690" s="212"/>
      <c r="XET690" s="212"/>
      <c r="XEU690" s="212"/>
      <c r="XEV690" s="212"/>
    </row>
    <row r="691" spans="1:6 16329:16376" s="209" customFormat="1" ht="18" hidden="1" customHeight="1">
      <c r="A691" s="201">
        <v>2101501</v>
      </c>
      <c r="B691" s="184" t="s">
        <v>165</v>
      </c>
      <c r="C691" s="185">
        <v>165</v>
      </c>
      <c r="D691" s="185">
        <v>87</v>
      </c>
      <c r="E691" s="199"/>
      <c r="F691" s="209">
        <f t="shared" si="10"/>
        <v>7</v>
      </c>
    </row>
    <row r="692" spans="1:6 16329:16376" s="209" customFormat="1" ht="18" hidden="1" customHeight="1">
      <c r="A692" s="201">
        <v>2101502</v>
      </c>
      <c r="B692" s="184" t="s">
        <v>166</v>
      </c>
      <c r="C692" s="185">
        <v>190</v>
      </c>
      <c r="D692" s="185">
        <v>217</v>
      </c>
      <c r="E692" s="199"/>
      <c r="F692" s="209">
        <f t="shared" si="10"/>
        <v>7</v>
      </c>
    </row>
    <row r="693" spans="1:6 16329:16376" s="209" customFormat="1" ht="18" hidden="1" customHeight="1">
      <c r="A693" s="201">
        <v>2101503</v>
      </c>
      <c r="B693" s="184" t="s">
        <v>167</v>
      </c>
      <c r="C693" s="185"/>
      <c r="D693" s="185">
        <v>0</v>
      </c>
      <c r="E693" s="199"/>
      <c r="F693" s="209">
        <f t="shared" si="10"/>
        <v>7</v>
      </c>
    </row>
    <row r="694" spans="1:6 16329:16376" s="209" customFormat="1" ht="18" hidden="1" customHeight="1">
      <c r="A694" s="201">
        <v>2101504</v>
      </c>
      <c r="B694" s="184" t="s">
        <v>206</v>
      </c>
      <c r="C694" s="185"/>
      <c r="D694" s="185">
        <v>0</v>
      </c>
      <c r="E694" s="199"/>
      <c r="F694" s="209">
        <f t="shared" si="10"/>
        <v>7</v>
      </c>
    </row>
    <row r="695" spans="1:6 16329:16376" s="209" customFormat="1" ht="18" hidden="1" customHeight="1">
      <c r="A695" s="201">
        <v>2101505</v>
      </c>
      <c r="B695" s="184" t="s">
        <v>662</v>
      </c>
      <c r="C695" s="185"/>
      <c r="D695" s="185">
        <v>12</v>
      </c>
      <c r="E695" s="199"/>
      <c r="F695" s="209">
        <f t="shared" si="10"/>
        <v>7</v>
      </c>
    </row>
    <row r="696" spans="1:6 16329:16376" s="209" customFormat="1" ht="18" hidden="1" customHeight="1">
      <c r="A696" s="201">
        <v>2101506</v>
      </c>
      <c r="B696" s="184" t="s">
        <v>663</v>
      </c>
      <c r="C696" s="185"/>
      <c r="D696" s="185">
        <v>79</v>
      </c>
      <c r="E696" s="199"/>
      <c r="F696" s="209">
        <f t="shared" si="10"/>
        <v>7</v>
      </c>
    </row>
    <row r="697" spans="1:6 16329:16376" s="209" customFormat="1" ht="18" hidden="1" customHeight="1">
      <c r="A697" s="201">
        <v>2101550</v>
      </c>
      <c r="B697" s="184" t="s">
        <v>174</v>
      </c>
      <c r="C697" s="185">
        <v>153</v>
      </c>
      <c r="D697" s="185">
        <v>0</v>
      </c>
      <c r="E697" s="199"/>
      <c r="F697" s="209">
        <f t="shared" si="10"/>
        <v>7</v>
      </c>
    </row>
    <row r="698" spans="1:6 16329:16376" s="209" customFormat="1" ht="18" hidden="1" customHeight="1">
      <c r="A698" s="201">
        <v>2101599</v>
      </c>
      <c r="B698" s="184" t="s">
        <v>664</v>
      </c>
      <c r="C698" s="185">
        <v>86</v>
      </c>
      <c r="D698" s="185">
        <v>22</v>
      </c>
      <c r="E698" s="199"/>
      <c r="F698" s="209">
        <f t="shared" si="10"/>
        <v>7</v>
      </c>
    </row>
    <row r="699" spans="1:6 16329:16376" s="208" customFormat="1" ht="18" customHeight="1">
      <c r="A699" s="201">
        <v>21016</v>
      </c>
      <c r="B699" s="184" t="s">
        <v>665</v>
      </c>
      <c r="C699" s="185"/>
      <c r="D699" s="185"/>
      <c r="E699" s="199"/>
      <c r="F699" s="209">
        <f t="shared" si="10"/>
        <v>5</v>
      </c>
      <c r="XDA699" s="212"/>
      <c r="XDB699" s="212"/>
      <c r="XDC699" s="212"/>
      <c r="XDD699" s="212"/>
      <c r="XDE699" s="212"/>
      <c r="XDF699" s="212"/>
      <c r="XDG699" s="212"/>
      <c r="XDH699" s="212"/>
      <c r="XDI699" s="212"/>
      <c r="XDJ699" s="212"/>
      <c r="XDK699" s="212"/>
      <c r="XDL699" s="212"/>
      <c r="XDM699" s="212"/>
      <c r="XDN699" s="212"/>
      <c r="XDO699" s="212"/>
      <c r="XDP699" s="212"/>
      <c r="XDQ699" s="212"/>
      <c r="XDR699" s="212"/>
      <c r="XDS699" s="212"/>
      <c r="XDT699" s="212"/>
      <c r="XDU699" s="212"/>
      <c r="XDV699" s="212"/>
      <c r="XDW699" s="212"/>
      <c r="XDX699" s="212"/>
      <c r="XDY699" s="212"/>
      <c r="XDZ699" s="212"/>
      <c r="XEA699" s="212"/>
      <c r="XEB699" s="212"/>
      <c r="XEC699" s="212"/>
      <c r="XED699" s="212"/>
      <c r="XEE699" s="212"/>
      <c r="XEF699" s="212"/>
      <c r="XEG699" s="212"/>
      <c r="XEH699" s="212"/>
      <c r="XEI699" s="212"/>
      <c r="XEJ699" s="212"/>
      <c r="XEK699" s="212"/>
      <c r="XEL699" s="212"/>
      <c r="XEM699" s="212"/>
      <c r="XEN699" s="212"/>
      <c r="XEO699" s="212"/>
      <c r="XEP699" s="212"/>
      <c r="XEQ699" s="212"/>
      <c r="XER699" s="212"/>
      <c r="XES699" s="212"/>
      <c r="XET699" s="212"/>
      <c r="XEU699" s="212"/>
      <c r="XEV699" s="212"/>
    </row>
    <row r="700" spans="1:6 16329:16376" s="208" customFormat="1" ht="18" customHeight="1">
      <c r="A700" s="201">
        <v>21099</v>
      </c>
      <c r="B700" s="184" t="s">
        <v>666</v>
      </c>
      <c r="C700" s="185">
        <v>1585</v>
      </c>
      <c r="D700" s="185"/>
      <c r="E700" s="199"/>
      <c r="F700" s="209">
        <f t="shared" si="10"/>
        <v>5</v>
      </c>
      <c r="XDA700" s="212"/>
      <c r="XDB700" s="212"/>
      <c r="XDC700" s="212"/>
      <c r="XDD700" s="212"/>
      <c r="XDE700" s="212"/>
      <c r="XDF700" s="212"/>
      <c r="XDG700" s="212"/>
      <c r="XDH700" s="212"/>
      <c r="XDI700" s="212"/>
      <c r="XDJ700" s="212"/>
      <c r="XDK700" s="212"/>
      <c r="XDL700" s="212"/>
      <c r="XDM700" s="212"/>
      <c r="XDN700" s="212"/>
      <c r="XDO700" s="212"/>
      <c r="XDP700" s="212"/>
      <c r="XDQ700" s="212"/>
      <c r="XDR700" s="212"/>
      <c r="XDS700" s="212"/>
      <c r="XDT700" s="212"/>
      <c r="XDU700" s="212"/>
      <c r="XDV700" s="212"/>
      <c r="XDW700" s="212"/>
      <c r="XDX700" s="212"/>
      <c r="XDY700" s="212"/>
      <c r="XDZ700" s="212"/>
      <c r="XEA700" s="212"/>
      <c r="XEB700" s="212"/>
      <c r="XEC700" s="212"/>
      <c r="XED700" s="212"/>
      <c r="XEE700" s="212"/>
      <c r="XEF700" s="212"/>
      <c r="XEG700" s="212"/>
      <c r="XEH700" s="212"/>
      <c r="XEI700" s="212"/>
      <c r="XEJ700" s="212"/>
      <c r="XEK700" s="212"/>
      <c r="XEL700" s="212"/>
      <c r="XEM700" s="212"/>
      <c r="XEN700" s="212"/>
      <c r="XEO700" s="212"/>
      <c r="XEP700" s="212"/>
      <c r="XEQ700" s="212"/>
      <c r="XER700" s="212"/>
      <c r="XES700" s="212"/>
      <c r="XET700" s="212"/>
      <c r="XEU700" s="212"/>
      <c r="XEV700" s="212"/>
    </row>
    <row r="701" spans="1:6 16329:16376" s="209" customFormat="1" ht="18" hidden="1" customHeight="1">
      <c r="A701" s="201">
        <v>2109999</v>
      </c>
      <c r="B701" s="184" t="s">
        <v>666</v>
      </c>
      <c r="C701" s="185">
        <v>1585</v>
      </c>
      <c r="D701" s="185"/>
      <c r="E701" s="199"/>
      <c r="F701" s="209">
        <f t="shared" si="10"/>
        <v>7</v>
      </c>
    </row>
    <row r="702" spans="1:6 16329:16376" s="190" customFormat="1" ht="18" hidden="1" customHeight="1">
      <c r="A702" s="201">
        <v>211</v>
      </c>
      <c r="B702" s="184" t="s">
        <v>667</v>
      </c>
      <c r="C702" s="185">
        <v>6349</v>
      </c>
      <c r="D702" s="185">
        <f>16157-439</f>
        <v>15718</v>
      </c>
      <c r="E702" s="199"/>
      <c r="F702" s="209">
        <f t="shared" si="10"/>
        <v>3</v>
      </c>
      <c r="XDA702" s="194"/>
      <c r="XDB702" s="194"/>
      <c r="XDC702" s="194"/>
      <c r="XDD702" s="194"/>
      <c r="XDE702" s="194"/>
      <c r="XDF702" s="194"/>
      <c r="XDG702" s="194"/>
      <c r="XDH702" s="194"/>
      <c r="XDI702" s="194"/>
      <c r="XDJ702" s="194"/>
      <c r="XDK702" s="194"/>
      <c r="XDL702" s="194"/>
      <c r="XDM702" s="194"/>
      <c r="XDN702" s="194"/>
      <c r="XDO702" s="194"/>
      <c r="XDP702" s="194"/>
      <c r="XDQ702" s="194"/>
      <c r="XDR702" s="194"/>
      <c r="XDS702" s="194"/>
      <c r="XDT702" s="194"/>
      <c r="XDU702" s="194"/>
      <c r="XDV702" s="194"/>
      <c r="XDW702" s="194"/>
      <c r="XDX702" s="194"/>
      <c r="XDY702" s="194"/>
      <c r="XDZ702" s="194"/>
      <c r="XEA702" s="194"/>
      <c r="XEB702" s="194"/>
      <c r="XEC702" s="194"/>
      <c r="XED702" s="194"/>
      <c r="XEE702" s="194"/>
      <c r="XEF702" s="194"/>
      <c r="XEG702" s="194"/>
      <c r="XEH702" s="194"/>
      <c r="XEI702" s="194"/>
      <c r="XEJ702" s="194"/>
      <c r="XEK702" s="194"/>
      <c r="XEL702" s="194"/>
      <c r="XEM702" s="194"/>
      <c r="XEN702" s="194"/>
    </row>
    <row r="703" spans="1:6 16329:16376" s="208" customFormat="1" ht="18" customHeight="1">
      <c r="A703" s="201">
        <v>21101</v>
      </c>
      <c r="B703" s="184" t="s">
        <v>668</v>
      </c>
      <c r="C703" s="185">
        <v>352</v>
      </c>
      <c r="D703" s="185">
        <f>910-439+103</f>
        <v>574</v>
      </c>
      <c r="E703" s="199"/>
      <c r="F703" s="209">
        <f t="shared" si="10"/>
        <v>5</v>
      </c>
      <c r="XDA703" s="212"/>
      <c r="XDB703" s="212"/>
      <c r="XDC703" s="212"/>
      <c r="XDD703" s="212"/>
      <c r="XDE703" s="212"/>
      <c r="XDF703" s="212"/>
      <c r="XDG703" s="212"/>
      <c r="XDH703" s="212"/>
      <c r="XDI703" s="212"/>
      <c r="XDJ703" s="212"/>
      <c r="XDK703" s="212"/>
      <c r="XDL703" s="212"/>
      <c r="XDM703" s="212"/>
      <c r="XDN703" s="212"/>
      <c r="XDO703" s="212"/>
      <c r="XDP703" s="212"/>
      <c r="XDQ703" s="212"/>
      <c r="XDR703" s="212"/>
      <c r="XDS703" s="212"/>
      <c r="XDT703" s="212"/>
      <c r="XDU703" s="212"/>
      <c r="XDV703" s="212"/>
      <c r="XDW703" s="212"/>
      <c r="XDX703" s="212"/>
      <c r="XDY703" s="212"/>
      <c r="XDZ703" s="212"/>
      <c r="XEA703" s="212"/>
      <c r="XEB703" s="212"/>
      <c r="XEC703" s="212"/>
      <c r="XED703" s="212"/>
      <c r="XEE703" s="212"/>
      <c r="XEF703" s="212"/>
      <c r="XEG703" s="212"/>
      <c r="XEH703" s="212"/>
      <c r="XEI703" s="212"/>
      <c r="XEJ703" s="212"/>
      <c r="XEK703" s="212"/>
      <c r="XEL703" s="212"/>
      <c r="XEM703" s="212"/>
      <c r="XEN703" s="212"/>
      <c r="XEO703" s="212"/>
      <c r="XEP703" s="212"/>
      <c r="XEQ703" s="212"/>
      <c r="XER703" s="212"/>
      <c r="XES703" s="212"/>
      <c r="XET703" s="212"/>
      <c r="XEU703" s="212"/>
      <c r="XEV703" s="212"/>
    </row>
    <row r="704" spans="1:6 16329:16376" s="209" customFormat="1" ht="18" hidden="1" customHeight="1">
      <c r="A704" s="201">
        <v>2110101</v>
      </c>
      <c r="B704" s="184" t="s">
        <v>165</v>
      </c>
      <c r="C704" s="185">
        <v>6</v>
      </c>
      <c r="D704" s="185">
        <f>700-439+103</f>
        <v>364</v>
      </c>
      <c r="E704" s="199"/>
      <c r="F704" s="209">
        <f t="shared" si="10"/>
        <v>7</v>
      </c>
    </row>
    <row r="705" spans="1:6 16329:16376" s="209" customFormat="1" ht="18" hidden="1" customHeight="1">
      <c r="A705" s="201">
        <v>2110102</v>
      </c>
      <c r="B705" s="184" t="s">
        <v>166</v>
      </c>
      <c r="C705" s="185">
        <v>232</v>
      </c>
      <c r="D705" s="185">
        <v>210</v>
      </c>
      <c r="E705" s="199"/>
      <c r="F705" s="209">
        <f t="shared" si="10"/>
        <v>7</v>
      </c>
    </row>
    <row r="706" spans="1:6 16329:16376" s="209" customFormat="1" ht="18" hidden="1" customHeight="1">
      <c r="A706" s="201">
        <v>2110103</v>
      </c>
      <c r="B706" s="184" t="s">
        <v>167</v>
      </c>
      <c r="C706" s="185"/>
      <c r="D706" s="185"/>
      <c r="E706" s="199"/>
      <c r="F706" s="209">
        <f t="shared" si="10"/>
        <v>7</v>
      </c>
    </row>
    <row r="707" spans="1:6 16329:16376" s="209" customFormat="1" ht="18" hidden="1" customHeight="1">
      <c r="A707" s="201">
        <v>2110104</v>
      </c>
      <c r="B707" s="184" t="s">
        <v>669</v>
      </c>
      <c r="C707" s="185"/>
      <c r="D707" s="185"/>
      <c r="E707" s="199"/>
      <c r="F707" s="209">
        <f t="shared" si="10"/>
        <v>7</v>
      </c>
    </row>
    <row r="708" spans="1:6 16329:16376" s="209" customFormat="1" ht="18" hidden="1" customHeight="1">
      <c r="A708" s="201">
        <v>2110105</v>
      </c>
      <c r="B708" s="184" t="s">
        <v>670</v>
      </c>
      <c r="C708" s="185"/>
      <c r="D708" s="185"/>
      <c r="E708" s="199"/>
      <c r="F708" s="209">
        <f t="shared" si="10"/>
        <v>7</v>
      </c>
    </row>
    <row r="709" spans="1:6 16329:16376" s="209" customFormat="1" ht="18" hidden="1" customHeight="1">
      <c r="A709" s="201">
        <v>2110106</v>
      </c>
      <c r="B709" s="184" t="s">
        <v>671</v>
      </c>
      <c r="C709" s="185"/>
      <c r="D709" s="185"/>
      <c r="E709" s="199"/>
      <c r="F709" s="209">
        <f t="shared" ref="F709:F772" si="11">LEN(A709)</f>
        <v>7</v>
      </c>
    </row>
    <row r="710" spans="1:6 16329:16376" s="209" customFormat="1" ht="18" hidden="1" customHeight="1">
      <c r="A710" s="201">
        <v>2110107</v>
      </c>
      <c r="B710" s="182" t="s">
        <v>672</v>
      </c>
      <c r="C710" s="183"/>
      <c r="D710" s="183"/>
      <c r="E710" s="199"/>
      <c r="F710" s="209">
        <f t="shared" si="11"/>
        <v>7</v>
      </c>
    </row>
    <row r="711" spans="1:6 16329:16376" s="209" customFormat="1" ht="18" hidden="1" customHeight="1">
      <c r="A711" s="201">
        <v>2110108</v>
      </c>
      <c r="B711" s="184" t="s">
        <v>673</v>
      </c>
      <c r="C711" s="185"/>
      <c r="D711" s="185"/>
      <c r="E711" s="199"/>
      <c r="F711" s="209">
        <f t="shared" si="11"/>
        <v>7</v>
      </c>
    </row>
    <row r="712" spans="1:6 16329:16376" s="209" customFormat="1" ht="18" hidden="1" customHeight="1">
      <c r="A712" s="201">
        <v>2110199</v>
      </c>
      <c r="B712" s="184" t="s">
        <v>674</v>
      </c>
      <c r="C712" s="185">
        <v>114</v>
      </c>
      <c r="D712" s="185"/>
      <c r="E712" s="199"/>
      <c r="F712" s="209">
        <f t="shared" si="11"/>
        <v>7</v>
      </c>
    </row>
    <row r="713" spans="1:6 16329:16376" s="208" customFormat="1" ht="18" customHeight="1">
      <c r="A713" s="201">
        <v>21102</v>
      </c>
      <c r="B713" s="184" t="s">
        <v>675</v>
      </c>
      <c r="C713" s="185"/>
      <c r="D713" s="185">
        <v>0</v>
      </c>
      <c r="E713" s="199"/>
      <c r="F713" s="209">
        <f t="shared" si="11"/>
        <v>5</v>
      </c>
      <c r="XDA713" s="212"/>
      <c r="XDB713" s="212"/>
      <c r="XDC713" s="212"/>
      <c r="XDD713" s="212"/>
      <c r="XDE713" s="212"/>
      <c r="XDF713" s="212"/>
      <c r="XDG713" s="212"/>
      <c r="XDH713" s="212"/>
      <c r="XDI713" s="212"/>
      <c r="XDJ713" s="212"/>
      <c r="XDK713" s="212"/>
      <c r="XDL713" s="212"/>
      <c r="XDM713" s="212"/>
      <c r="XDN713" s="212"/>
      <c r="XDO713" s="212"/>
      <c r="XDP713" s="212"/>
      <c r="XDQ713" s="212"/>
      <c r="XDR713" s="212"/>
      <c r="XDS713" s="212"/>
      <c r="XDT713" s="212"/>
      <c r="XDU713" s="212"/>
      <c r="XDV713" s="212"/>
      <c r="XDW713" s="212"/>
      <c r="XDX713" s="212"/>
      <c r="XDY713" s="212"/>
      <c r="XDZ713" s="212"/>
      <c r="XEA713" s="212"/>
      <c r="XEB713" s="212"/>
      <c r="XEC713" s="212"/>
      <c r="XED713" s="212"/>
      <c r="XEE713" s="212"/>
      <c r="XEF713" s="212"/>
      <c r="XEG713" s="212"/>
      <c r="XEH713" s="212"/>
      <c r="XEI713" s="212"/>
      <c r="XEJ713" s="212"/>
      <c r="XEK713" s="212"/>
      <c r="XEL713" s="212"/>
      <c r="XEM713" s="212"/>
      <c r="XEN713" s="212"/>
      <c r="XEO713" s="212"/>
      <c r="XEP713" s="212"/>
      <c r="XEQ713" s="212"/>
      <c r="XER713" s="212"/>
      <c r="XES713" s="212"/>
      <c r="XET713" s="212"/>
      <c r="XEU713" s="212"/>
      <c r="XEV713" s="212"/>
    </row>
    <row r="714" spans="1:6 16329:16376" s="209" customFormat="1" ht="18" hidden="1" customHeight="1">
      <c r="A714" s="201">
        <v>2110203</v>
      </c>
      <c r="B714" s="184" t="s">
        <v>676</v>
      </c>
      <c r="C714" s="185"/>
      <c r="D714" s="185"/>
      <c r="E714" s="199"/>
      <c r="F714" s="209">
        <f t="shared" si="11"/>
        <v>7</v>
      </c>
    </row>
    <row r="715" spans="1:6 16329:16376" s="209" customFormat="1" ht="18" hidden="1" customHeight="1">
      <c r="A715" s="201">
        <v>2110204</v>
      </c>
      <c r="B715" s="184" t="s">
        <v>677</v>
      </c>
      <c r="C715" s="185"/>
      <c r="D715" s="185"/>
      <c r="E715" s="199"/>
      <c r="F715" s="209">
        <f t="shared" si="11"/>
        <v>7</v>
      </c>
    </row>
    <row r="716" spans="1:6 16329:16376" s="209" customFormat="1" ht="18" hidden="1" customHeight="1">
      <c r="A716" s="201">
        <v>2110299</v>
      </c>
      <c r="B716" s="184" t="s">
        <v>678</v>
      </c>
      <c r="C716" s="185"/>
      <c r="D716" s="185"/>
      <c r="E716" s="199"/>
      <c r="F716" s="209">
        <f t="shared" si="11"/>
        <v>7</v>
      </c>
    </row>
    <row r="717" spans="1:6 16329:16376" s="208" customFormat="1" ht="18" customHeight="1">
      <c r="A717" s="201">
        <v>21103</v>
      </c>
      <c r="B717" s="184" t="s">
        <v>679</v>
      </c>
      <c r="C717" s="185">
        <v>3271</v>
      </c>
      <c r="D717" s="185">
        <v>14144</v>
      </c>
      <c r="E717" s="199"/>
      <c r="F717" s="209">
        <f t="shared" si="11"/>
        <v>5</v>
      </c>
      <c r="XDA717" s="212"/>
      <c r="XDB717" s="212"/>
      <c r="XDC717" s="212"/>
      <c r="XDD717" s="212"/>
      <c r="XDE717" s="212"/>
      <c r="XDF717" s="212"/>
      <c r="XDG717" s="212"/>
      <c r="XDH717" s="212"/>
      <c r="XDI717" s="212"/>
      <c r="XDJ717" s="212"/>
      <c r="XDK717" s="212"/>
      <c r="XDL717" s="212"/>
      <c r="XDM717" s="212"/>
      <c r="XDN717" s="212"/>
      <c r="XDO717" s="212"/>
      <c r="XDP717" s="212"/>
      <c r="XDQ717" s="212"/>
      <c r="XDR717" s="212"/>
      <c r="XDS717" s="212"/>
      <c r="XDT717" s="212"/>
      <c r="XDU717" s="212"/>
      <c r="XDV717" s="212"/>
      <c r="XDW717" s="212"/>
      <c r="XDX717" s="212"/>
      <c r="XDY717" s="212"/>
      <c r="XDZ717" s="212"/>
      <c r="XEA717" s="212"/>
      <c r="XEB717" s="212"/>
      <c r="XEC717" s="212"/>
      <c r="XED717" s="212"/>
      <c r="XEE717" s="212"/>
      <c r="XEF717" s="212"/>
      <c r="XEG717" s="212"/>
      <c r="XEH717" s="212"/>
      <c r="XEI717" s="212"/>
      <c r="XEJ717" s="212"/>
      <c r="XEK717" s="212"/>
      <c r="XEL717" s="212"/>
      <c r="XEM717" s="212"/>
      <c r="XEN717" s="212"/>
      <c r="XEO717" s="212"/>
      <c r="XEP717" s="212"/>
      <c r="XEQ717" s="212"/>
      <c r="XER717" s="212"/>
      <c r="XES717" s="212"/>
      <c r="XET717" s="212"/>
      <c r="XEU717" s="212"/>
      <c r="XEV717" s="212"/>
    </row>
    <row r="718" spans="1:6 16329:16376" s="209" customFormat="1" ht="18" hidden="1" customHeight="1">
      <c r="A718" s="201">
        <v>2110301</v>
      </c>
      <c r="B718" s="184" t="s">
        <v>680</v>
      </c>
      <c r="C718" s="185">
        <v>200</v>
      </c>
      <c r="D718" s="185"/>
      <c r="E718" s="199"/>
      <c r="F718" s="209">
        <f t="shared" si="11"/>
        <v>7</v>
      </c>
    </row>
    <row r="719" spans="1:6 16329:16376" s="209" customFormat="1" ht="18" hidden="1" customHeight="1">
      <c r="A719" s="201">
        <v>2110302</v>
      </c>
      <c r="B719" s="184" t="s">
        <v>681</v>
      </c>
      <c r="C719" s="185">
        <v>2000</v>
      </c>
      <c r="D719" s="185">
        <v>13540</v>
      </c>
      <c r="E719" s="199"/>
      <c r="F719" s="209">
        <f t="shared" si="11"/>
        <v>7</v>
      </c>
    </row>
    <row r="720" spans="1:6 16329:16376" s="209" customFormat="1" ht="18" hidden="1" customHeight="1">
      <c r="A720" s="201">
        <v>2110303</v>
      </c>
      <c r="B720" s="184" t="s">
        <v>682</v>
      </c>
      <c r="C720" s="185"/>
      <c r="D720" s="185"/>
      <c r="E720" s="199"/>
      <c r="F720" s="209">
        <f t="shared" si="11"/>
        <v>7</v>
      </c>
    </row>
    <row r="721" spans="1:6 16329:16376" s="209" customFormat="1" ht="18" hidden="1" customHeight="1">
      <c r="A721" s="201">
        <v>2110304</v>
      </c>
      <c r="B721" s="184" t="s">
        <v>683</v>
      </c>
      <c r="C721" s="185"/>
      <c r="D721" s="185"/>
      <c r="E721" s="199"/>
      <c r="F721" s="209">
        <f t="shared" si="11"/>
        <v>7</v>
      </c>
    </row>
    <row r="722" spans="1:6 16329:16376" s="209" customFormat="1" ht="18" hidden="1" customHeight="1">
      <c r="A722" s="201">
        <v>2110305</v>
      </c>
      <c r="B722" s="184" t="s">
        <v>684</v>
      </c>
      <c r="C722" s="185"/>
      <c r="D722" s="185"/>
      <c r="E722" s="199"/>
      <c r="F722" s="209">
        <f t="shared" si="11"/>
        <v>7</v>
      </c>
    </row>
    <row r="723" spans="1:6 16329:16376" s="209" customFormat="1" ht="18" hidden="1" customHeight="1">
      <c r="A723" s="201">
        <v>2110306</v>
      </c>
      <c r="B723" s="184" t="s">
        <v>685</v>
      </c>
      <c r="C723" s="185"/>
      <c r="D723" s="185"/>
      <c r="E723" s="199"/>
      <c r="F723" s="209">
        <f t="shared" si="11"/>
        <v>7</v>
      </c>
    </row>
    <row r="724" spans="1:6 16329:16376" s="209" customFormat="1" ht="18" hidden="1" customHeight="1">
      <c r="A724" s="201">
        <v>2110307</v>
      </c>
      <c r="B724" s="184" t="s">
        <v>686</v>
      </c>
      <c r="C724" s="185"/>
      <c r="D724" s="185"/>
      <c r="E724" s="199"/>
      <c r="F724" s="209">
        <f t="shared" si="11"/>
        <v>7</v>
      </c>
    </row>
    <row r="725" spans="1:6 16329:16376" s="209" customFormat="1" ht="18" hidden="1" customHeight="1">
      <c r="A725" s="201">
        <v>2110399</v>
      </c>
      <c r="B725" s="184" t="s">
        <v>687</v>
      </c>
      <c r="C725" s="185">
        <v>1071</v>
      </c>
      <c r="D725" s="185">
        <v>604</v>
      </c>
      <c r="E725" s="199"/>
      <c r="F725" s="209">
        <f t="shared" si="11"/>
        <v>7</v>
      </c>
    </row>
    <row r="726" spans="1:6 16329:16376" s="208" customFormat="1" ht="18" customHeight="1">
      <c r="A726" s="201">
        <v>21104</v>
      </c>
      <c r="B726" s="184" t="s">
        <v>688</v>
      </c>
      <c r="C726" s="185">
        <v>2721</v>
      </c>
      <c r="D726" s="185">
        <v>0</v>
      </c>
      <c r="E726" s="199"/>
      <c r="F726" s="209">
        <f t="shared" si="11"/>
        <v>5</v>
      </c>
      <c r="XDA726" s="212"/>
      <c r="XDB726" s="212"/>
      <c r="XDC726" s="212"/>
      <c r="XDD726" s="212"/>
      <c r="XDE726" s="212"/>
      <c r="XDF726" s="212"/>
      <c r="XDG726" s="212"/>
      <c r="XDH726" s="212"/>
      <c r="XDI726" s="212"/>
      <c r="XDJ726" s="212"/>
      <c r="XDK726" s="212"/>
      <c r="XDL726" s="212"/>
      <c r="XDM726" s="212"/>
      <c r="XDN726" s="212"/>
      <c r="XDO726" s="212"/>
      <c r="XDP726" s="212"/>
      <c r="XDQ726" s="212"/>
      <c r="XDR726" s="212"/>
      <c r="XDS726" s="212"/>
      <c r="XDT726" s="212"/>
      <c r="XDU726" s="212"/>
      <c r="XDV726" s="212"/>
      <c r="XDW726" s="212"/>
      <c r="XDX726" s="212"/>
      <c r="XDY726" s="212"/>
      <c r="XDZ726" s="212"/>
      <c r="XEA726" s="212"/>
      <c r="XEB726" s="212"/>
      <c r="XEC726" s="212"/>
      <c r="XED726" s="212"/>
      <c r="XEE726" s="212"/>
      <c r="XEF726" s="212"/>
      <c r="XEG726" s="212"/>
      <c r="XEH726" s="212"/>
      <c r="XEI726" s="212"/>
      <c r="XEJ726" s="212"/>
      <c r="XEK726" s="212"/>
      <c r="XEL726" s="212"/>
      <c r="XEM726" s="212"/>
      <c r="XEN726" s="212"/>
      <c r="XEO726" s="212"/>
      <c r="XEP726" s="212"/>
      <c r="XEQ726" s="212"/>
      <c r="XER726" s="212"/>
      <c r="XES726" s="212"/>
      <c r="XET726" s="212"/>
      <c r="XEU726" s="212"/>
      <c r="XEV726" s="212"/>
    </row>
    <row r="727" spans="1:6 16329:16376" s="209" customFormat="1" ht="18" hidden="1" customHeight="1">
      <c r="A727" s="201">
        <v>2110401</v>
      </c>
      <c r="B727" s="184" t="s">
        <v>689</v>
      </c>
      <c r="C727" s="185"/>
      <c r="D727" s="185"/>
      <c r="E727" s="199"/>
      <c r="F727" s="209">
        <f t="shared" si="11"/>
        <v>7</v>
      </c>
    </row>
    <row r="728" spans="1:6 16329:16376" s="209" customFormat="1" ht="18" hidden="1" customHeight="1">
      <c r="A728" s="201">
        <v>2110402</v>
      </c>
      <c r="B728" s="184" t="s">
        <v>690</v>
      </c>
      <c r="C728" s="185">
        <v>2188</v>
      </c>
      <c r="D728" s="185"/>
      <c r="E728" s="199"/>
      <c r="F728" s="209">
        <f t="shared" si="11"/>
        <v>7</v>
      </c>
    </row>
    <row r="729" spans="1:6 16329:16376" s="209" customFormat="1" ht="18" hidden="1" customHeight="1">
      <c r="A729" s="201">
        <v>2110404</v>
      </c>
      <c r="B729" s="184" t="s">
        <v>691</v>
      </c>
      <c r="C729" s="185">
        <v>149</v>
      </c>
      <c r="D729" s="185"/>
      <c r="E729" s="199"/>
      <c r="F729" s="209">
        <f t="shared" si="11"/>
        <v>7</v>
      </c>
    </row>
    <row r="730" spans="1:6 16329:16376" s="209" customFormat="1" ht="18" hidden="1" customHeight="1">
      <c r="A730" s="201">
        <v>2110405</v>
      </c>
      <c r="B730" s="184" t="s">
        <v>692</v>
      </c>
      <c r="C730" s="185"/>
      <c r="D730" s="185"/>
      <c r="E730" s="199"/>
      <c r="F730" s="209">
        <f t="shared" si="11"/>
        <v>7</v>
      </c>
    </row>
    <row r="731" spans="1:6 16329:16376" s="209" customFormat="1" ht="18" hidden="1" customHeight="1">
      <c r="A731" s="201">
        <v>2110406</v>
      </c>
      <c r="B731" s="184" t="s">
        <v>693</v>
      </c>
      <c r="C731" s="185"/>
      <c r="D731" s="185"/>
      <c r="E731" s="199"/>
      <c r="F731" s="209">
        <f t="shared" si="11"/>
        <v>7</v>
      </c>
    </row>
    <row r="732" spans="1:6 16329:16376" s="209" customFormat="1" ht="18" hidden="1" customHeight="1">
      <c r="A732" s="201">
        <v>2110499</v>
      </c>
      <c r="B732" s="184" t="s">
        <v>694</v>
      </c>
      <c r="C732" s="185">
        <v>384</v>
      </c>
      <c r="D732" s="185"/>
      <c r="E732" s="199"/>
      <c r="F732" s="209">
        <f t="shared" si="11"/>
        <v>7</v>
      </c>
    </row>
    <row r="733" spans="1:6 16329:16376" s="208" customFormat="1" ht="18" customHeight="1">
      <c r="A733" s="201">
        <v>21105</v>
      </c>
      <c r="B733" s="184" t="s">
        <v>695</v>
      </c>
      <c r="C733" s="185"/>
      <c r="D733" s="185">
        <v>0</v>
      </c>
      <c r="E733" s="199"/>
      <c r="F733" s="209">
        <f t="shared" si="11"/>
        <v>5</v>
      </c>
      <c r="XDA733" s="212"/>
      <c r="XDB733" s="212"/>
      <c r="XDC733" s="212"/>
      <c r="XDD733" s="212"/>
      <c r="XDE733" s="212"/>
      <c r="XDF733" s="212"/>
      <c r="XDG733" s="212"/>
      <c r="XDH733" s="212"/>
      <c r="XDI733" s="212"/>
      <c r="XDJ733" s="212"/>
      <c r="XDK733" s="212"/>
      <c r="XDL733" s="212"/>
      <c r="XDM733" s="212"/>
      <c r="XDN733" s="212"/>
      <c r="XDO733" s="212"/>
      <c r="XDP733" s="212"/>
      <c r="XDQ733" s="212"/>
      <c r="XDR733" s="212"/>
      <c r="XDS733" s="212"/>
      <c r="XDT733" s="212"/>
      <c r="XDU733" s="212"/>
      <c r="XDV733" s="212"/>
      <c r="XDW733" s="212"/>
      <c r="XDX733" s="212"/>
      <c r="XDY733" s="212"/>
      <c r="XDZ733" s="212"/>
      <c r="XEA733" s="212"/>
      <c r="XEB733" s="212"/>
      <c r="XEC733" s="212"/>
      <c r="XED733" s="212"/>
      <c r="XEE733" s="212"/>
      <c r="XEF733" s="212"/>
      <c r="XEG733" s="212"/>
      <c r="XEH733" s="212"/>
      <c r="XEI733" s="212"/>
      <c r="XEJ733" s="212"/>
      <c r="XEK733" s="212"/>
      <c r="XEL733" s="212"/>
      <c r="XEM733" s="212"/>
      <c r="XEN733" s="212"/>
      <c r="XEO733" s="212"/>
      <c r="XEP733" s="212"/>
      <c r="XEQ733" s="212"/>
      <c r="XER733" s="212"/>
      <c r="XES733" s="212"/>
      <c r="XET733" s="212"/>
      <c r="XEU733" s="212"/>
      <c r="XEV733" s="212"/>
    </row>
    <row r="734" spans="1:6 16329:16376" s="209" customFormat="1" ht="18" hidden="1" customHeight="1">
      <c r="A734" s="201">
        <v>2110501</v>
      </c>
      <c r="B734" s="184" t="s">
        <v>696</v>
      </c>
      <c r="C734" s="185"/>
      <c r="D734" s="185"/>
      <c r="E734" s="199"/>
      <c r="F734" s="209">
        <f t="shared" si="11"/>
        <v>7</v>
      </c>
    </row>
    <row r="735" spans="1:6 16329:16376" s="209" customFormat="1" ht="18" hidden="1" customHeight="1">
      <c r="A735" s="201">
        <v>2110502</v>
      </c>
      <c r="B735" s="184" t="s">
        <v>697</v>
      </c>
      <c r="C735" s="185"/>
      <c r="D735" s="185"/>
      <c r="E735" s="199"/>
      <c r="F735" s="209">
        <f t="shared" si="11"/>
        <v>7</v>
      </c>
    </row>
    <row r="736" spans="1:6 16329:16376" s="209" customFormat="1" ht="18" hidden="1" customHeight="1">
      <c r="A736" s="201">
        <v>2110503</v>
      </c>
      <c r="B736" s="184" t="s">
        <v>698</v>
      </c>
      <c r="C736" s="185"/>
      <c r="D736" s="185"/>
      <c r="E736" s="199"/>
      <c r="F736" s="209">
        <f t="shared" si="11"/>
        <v>7</v>
      </c>
    </row>
    <row r="737" spans="1:6 16329:16376" s="209" customFormat="1" ht="18" hidden="1" customHeight="1">
      <c r="A737" s="201">
        <v>2110506</v>
      </c>
      <c r="B737" s="184" t="s">
        <v>699</v>
      </c>
      <c r="C737" s="185"/>
      <c r="D737" s="185"/>
      <c r="E737" s="199"/>
      <c r="F737" s="209">
        <f t="shared" si="11"/>
        <v>7</v>
      </c>
    </row>
    <row r="738" spans="1:6 16329:16376" s="209" customFormat="1" ht="18" hidden="1" customHeight="1">
      <c r="A738" s="201">
        <v>2110507</v>
      </c>
      <c r="B738" s="184" t="s">
        <v>700</v>
      </c>
      <c r="C738" s="185"/>
      <c r="D738" s="185"/>
      <c r="E738" s="199"/>
      <c r="F738" s="209">
        <f t="shared" si="11"/>
        <v>7</v>
      </c>
    </row>
    <row r="739" spans="1:6 16329:16376" s="209" customFormat="1" ht="18" hidden="1" customHeight="1">
      <c r="A739" s="201">
        <v>2110599</v>
      </c>
      <c r="B739" s="184" t="s">
        <v>701</v>
      </c>
      <c r="C739" s="185"/>
      <c r="D739" s="185"/>
      <c r="E739" s="199"/>
      <c r="F739" s="209">
        <f t="shared" si="11"/>
        <v>7</v>
      </c>
    </row>
    <row r="740" spans="1:6 16329:16376" s="208" customFormat="1" ht="18" customHeight="1">
      <c r="A740" s="201">
        <v>21106</v>
      </c>
      <c r="B740" s="184" t="s">
        <v>702</v>
      </c>
      <c r="C740" s="185"/>
      <c r="D740" s="185">
        <v>0</v>
      </c>
      <c r="E740" s="199"/>
      <c r="F740" s="209">
        <f t="shared" si="11"/>
        <v>5</v>
      </c>
      <c r="XDA740" s="212"/>
      <c r="XDB740" s="212"/>
      <c r="XDC740" s="212"/>
      <c r="XDD740" s="212"/>
      <c r="XDE740" s="212"/>
      <c r="XDF740" s="212"/>
      <c r="XDG740" s="212"/>
      <c r="XDH740" s="212"/>
      <c r="XDI740" s="212"/>
      <c r="XDJ740" s="212"/>
      <c r="XDK740" s="212"/>
      <c r="XDL740" s="212"/>
      <c r="XDM740" s="212"/>
      <c r="XDN740" s="212"/>
      <c r="XDO740" s="212"/>
      <c r="XDP740" s="212"/>
      <c r="XDQ740" s="212"/>
      <c r="XDR740" s="212"/>
      <c r="XDS740" s="212"/>
      <c r="XDT740" s="212"/>
      <c r="XDU740" s="212"/>
      <c r="XDV740" s="212"/>
      <c r="XDW740" s="212"/>
      <c r="XDX740" s="212"/>
      <c r="XDY740" s="212"/>
      <c r="XDZ740" s="212"/>
      <c r="XEA740" s="212"/>
      <c r="XEB740" s="212"/>
      <c r="XEC740" s="212"/>
      <c r="XED740" s="212"/>
      <c r="XEE740" s="212"/>
      <c r="XEF740" s="212"/>
      <c r="XEG740" s="212"/>
      <c r="XEH740" s="212"/>
      <c r="XEI740" s="212"/>
      <c r="XEJ740" s="212"/>
      <c r="XEK740" s="212"/>
      <c r="XEL740" s="212"/>
      <c r="XEM740" s="212"/>
      <c r="XEN740" s="212"/>
      <c r="XEO740" s="212"/>
      <c r="XEP740" s="212"/>
      <c r="XEQ740" s="212"/>
      <c r="XER740" s="212"/>
      <c r="XES740" s="212"/>
      <c r="XET740" s="212"/>
      <c r="XEU740" s="212"/>
      <c r="XEV740" s="212"/>
    </row>
    <row r="741" spans="1:6 16329:16376" s="209" customFormat="1" ht="18" hidden="1" customHeight="1">
      <c r="A741" s="201">
        <v>2110602</v>
      </c>
      <c r="B741" s="184" t="s">
        <v>703</v>
      </c>
      <c r="C741" s="185"/>
      <c r="D741" s="185"/>
      <c r="E741" s="199"/>
      <c r="F741" s="209">
        <f t="shared" si="11"/>
        <v>7</v>
      </c>
    </row>
    <row r="742" spans="1:6 16329:16376" s="209" customFormat="1" ht="18" hidden="1" customHeight="1">
      <c r="A742" s="201">
        <v>2110603</v>
      </c>
      <c r="B742" s="184" t="s">
        <v>704</v>
      </c>
      <c r="C742" s="185"/>
      <c r="D742" s="185"/>
      <c r="E742" s="199"/>
      <c r="F742" s="209">
        <f t="shared" si="11"/>
        <v>7</v>
      </c>
    </row>
    <row r="743" spans="1:6 16329:16376" s="209" customFormat="1" ht="18" hidden="1" customHeight="1">
      <c r="A743" s="201">
        <v>2110604</v>
      </c>
      <c r="B743" s="184" t="s">
        <v>705</v>
      </c>
      <c r="C743" s="185"/>
      <c r="D743" s="185"/>
      <c r="E743" s="199"/>
      <c r="F743" s="209">
        <f t="shared" si="11"/>
        <v>7</v>
      </c>
    </row>
    <row r="744" spans="1:6 16329:16376" s="209" customFormat="1" ht="18" hidden="1" customHeight="1">
      <c r="A744" s="201">
        <v>2110605</v>
      </c>
      <c r="B744" s="184" t="s">
        <v>706</v>
      </c>
      <c r="C744" s="185"/>
      <c r="D744" s="185"/>
      <c r="E744" s="199"/>
      <c r="F744" s="209">
        <f t="shared" si="11"/>
        <v>7</v>
      </c>
    </row>
    <row r="745" spans="1:6 16329:16376" s="209" customFormat="1" ht="18" hidden="1" customHeight="1">
      <c r="A745" s="201">
        <v>2110699</v>
      </c>
      <c r="B745" s="184" t="s">
        <v>707</v>
      </c>
      <c r="C745" s="185"/>
      <c r="D745" s="185"/>
      <c r="E745" s="199"/>
      <c r="F745" s="209">
        <f t="shared" si="11"/>
        <v>7</v>
      </c>
    </row>
    <row r="746" spans="1:6 16329:16376" s="208" customFormat="1" ht="18" customHeight="1">
      <c r="A746" s="201">
        <v>21107</v>
      </c>
      <c r="B746" s="184" t="s">
        <v>708</v>
      </c>
      <c r="C746" s="185"/>
      <c r="D746" s="185">
        <v>0</v>
      </c>
      <c r="E746" s="199"/>
      <c r="F746" s="209">
        <f t="shared" si="11"/>
        <v>5</v>
      </c>
      <c r="XDA746" s="212"/>
      <c r="XDB746" s="212"/>
      <c r="XDC746" s="212"/>
      <c r="XDD746" s="212"/>
      <c r="XDE746" s="212"/>
      <c r="XDF746" s="212"/>
      <c r="XDG746" s="212"/>
      <c r="XDH746" s="212"/>
      <c r="XDI746" s="212"/>
      <c r="XDJ746" s="212"/>
      <c r="XDK746" s="212"/>
      <c r="XDL746" s="212"/>
      <c r="XDM746" s="212"/>
      <c r="XDN746" s="212"/>
      <c r="XDO746" s="212"/>
      <c r="XDP746" s="212"/>
      <c r="XDQ746" s="212"/>
      <c r="XDR746" s="212"/>
      <c r="XDS746" s="212"/>
      <c r="XDT746" s="212"/>
      <c r="XDU746" s="212"/>
      <c r="XDV746" s="212"/>
      <c r="XDW746" s="212"/>
      <c r="XDX746" s="212"/>
      <c r="XDY746" s="212"/>
      <c r="XDZ746" s="212"/>
      <c r="XEA746" s="212"/>
      <c r="XEB746" s="212"/>
      <c r="XEC746" s="212"/>
      <c r="XED746" s="212"/>
      <c r="XEE746" s="212"/>
      <c r="XEF746" s="212"/>
      <c r="XEG746" s="212"/>
      <c r="XEH746" s="212"/>
      <c r="XEI746" s="212"/>
      <c r="XEJ746" s="212"/>
      <c r="XEK746" s="212"/>
      <c r="XEL746" s="212"/>
      <c r="XEM746" s="212"/>
      <c r="XEN746" s="212"/>
      <c r="XEO746" s="212"/>
      <c r="XEP746" s="212"/>
      <c r="XEQ746" s="212"/>
      <c r="XER746" s="212"/>
      <c r="XES746" s="212"/>
      <c r="XET746" s="212"/>
      <c r="XEU746" s="212"/>
      <c r="XEV746" s="212"/>
    </row>
    <row r="747" spans="1:6 16329:16376" s="209" customFormat="1" ht="18" hidden="1" customHeight="1">
      <c r="A747" s="201">
        <v>2110704</v>
      </c>
      <c r="B747" s="184" t="s">
        <v>709</v>
      </c>
      <c r="C747" s="185"/>
      <c r="D747" s="185"/>
      <c r="E747" s="199"/>
      <c r="F747" s="209">
        <f t="shared" si="11"/>
        <v>7</v>
      </c>
    </row>
    <row r="748" spans="1:6 16329:16376" s="209" customFormat="1" ht="18" hidden="1" customHeight="1">
      <c r="A748" s="201">
        <v>2110799</v>
      </c>
      <c r="B748" s="184" t="s">
        <v>710</v>
      </c>
      <c r="C748" s="185"/>
      <c r="D748" s="185"/>
      <c r="E748" s="199"/>
      <c r="F748" s="209">
        <f t="shared" si="11"/>
        <v>7</v>
      </c>
    </row>
    <row r="749" spans="1:6 16329:16376" s="208" customFormat="1" ht="18" customHeight="1">
      <c r="A749" s="201">
        <v>21108</v>
      </c>
      <c r="B749" s="184" t="s">
        <v>711</v>
      </c>
      <c r="C749" s="185"/>
      <c r="D749" s="185">
        <v>0</v>
      </c>
      <c r="E749" s="199"/>
      <c r="F749" s="209">
        <f t="shared" si="11"/>
        <v>5</v>
      </c>
      <c r="XDA749" s="212"/>
      <c r="XDB749" s="212"/>
      <c r="XDC749" s="212"/>
      <c r="XDD749" s="212"/>
      <c r="XDE749" s="212"/>
      <c r="XDF749" s="212"/>
      <c r="XDG749" s="212"/>
      <c r="XDH749" s="212"/>
      <c r="XDI749" s="212"/>
      <c r="XDJ749" s="212"/>
      <c r="XDK749" s="212"/>
      <c r="XDL749" s="212"/>
      <c r="XDM749" s="212"/>
      <c r="XDN749" s="212"/>
      <c r="XDO749" s="212"/>
      <c r="XDP749" s="212"/>
      <c r="XDQ749" s="212"/>
      <c r="XDR749" s="212"/>
      <c r="XDS749" s="212"/>
      <c r="XDT749" s="212"/>
      <c r="XDU749" s="212"/>
      <c r="XDV749" s="212"/>
      <c r="XDW749" s="212"/>
      <c r="XDX749" s="212"/>
      <c r="XDY749" s="212"/>
      <c r="XDZ749" s="212"/>
      <c r="XEA749" s="212"/>
      <c r="XEB749" s="212"/>
      <c r="XEC749" s="212"/>
      <c r="XED749" s="212"/>
      <c r="XEE749" s="212"/>
      <c r="XEF749" s="212"/>
      <c r="XEG749" s="212"/>
      <c r="XEH749" s="212"/>
      <c r="XEI749" s="212"/>
      <c r="XEJ749" s="212"/>
      <c r="XEK749" s="212"/>
      <c r="XEL749" s="212"/>
      <c r="XEM749" s="212"/>
      <c r="XEN749" s="212"/>
      <c r="XEO749" s="212"/>
      <c r="XEP749" s="212"/>
      <c r="XEQ749" s="212"/>
      <c r="XER749" s="212"/>
      <c r="XES749" s="212"/>
      <c r="XET749" s="212"/>
      <c r="XEU749" s="212"/>
      <c r="XEV749" s="212"/>
    </row>
    <row r="750" spans="1:6 16329:16376" s="209" customFormat="1" ht="18" hidden="1" customHeight="1">
      <c r="A750" s="201">
        <v>2110804</v>
      </c>
      <c r="B750" s="184" t="s">
        <v>712</v>
      </c>
      <c r="C750" s="185"/>
      <c r="D750" s="185"/>
      <c r="E750" s="199"/>
      <c r="F750" s="209">
        <f t="shared" si="11"/>
        <v>7</v>
      </c>
    </row>
    <row r="751" spans="1:6 16329:16376" s="209" customFormat="1" ht="18" hidden="1" customHeight="1">
      <c r="A751" s="201">
        <v>2110899</v>
      </c>
      <c r="B751" s="184" t="s">
        <v>713</v>
      </c>
      <c r="C751" s="185"/>
      <c r="D751" s="185"/>
      <c r="E751" s="199"/>
      <c r="F751" s="209">
        <f t="shared" si="11"/>
        <v>7</v>
      </c>
    </row>
    <row r="752" spans="1:6 16329:16376" s="208" customFormat="1" ht="18" customHeight="1">
      <c r="A752" s="201">
        <v>21109</v>
      </c>
      <c r="B752" s="184" t="s">
        <v>714</v>
      </c>
      <c r="C752" s="185"/>
      <c r="D752" s="185"/>
      <c r="E752" s="199"/>
      <c r="F752" s="209">
        <f t="shared" si="11"/>
        <v>5</v>
      </c>
      <c r="XDA752" s="212"/>
      <c r="XDB752" s="212"/>
      <c r="XDC752" s="212"/>
      <c r="XDD752" s="212"/>
      <c r="XDE752" s="212"/>
      <c r="XDF752" s="212"/>
      <c r="XDG752" s="212"/>
      <c r="XDH752" s="212"/>
      <c r="XDI752" s="212"/>
      <c r="XDJ752" s="212"/>
      <c r="XDK752" s="212"/>
      <c r="XDL752" s="212"/>
      <c r="XDM752" s="212"/>
      <c r="XDN752" s="212"/>
      <c r="XDO752" s="212"/>
      <c r="XDP752" s="212"/>
      <c r="XDQ752" s="212"/>
      <c r="XDR752" s="212"/>
      <c r="XDS752" s="212"/>
      <c r="XDT752" s="212"/>
      <c r="XDU752" s="212"/>
      <c r="XDV752" s="212"/>
      <c r="XDW752" s="212"/>
      <c r="XDX752" s="212"/>
      <c r="XDY752" s="212"/>
      <c r="XDZ752" s="212"/>
      <c r="XEA752" s="212"/>
      <c r="XEB752" s="212"/>
      <c r="XEC752" s="212"/>
      <c r="XED752" s="212"/>
      <c r="XEE752" s="212"/>
      <c r="XEF752" s="212"/>
      <c r="XEG752" s="212"/>
      <c r="XEH752" s="212"/>
      <c r="XEI752" s="212"/>
      <c r="XEJ752" s="212"/>
      <c r="XEK752" s="212"/>
      <c r="XEL752" s="212"/>
      <c r="XEM752" s="212"/>
      <c r="XEN752" s="212"/>
      <c r="XEO752" s="212"/>
      <c r="XEP752" s="212"/>
      <c r="XEQ752" s="212"/>
      <c r="XER752" s="212"/>
      <c r="XES752" s="212"/>
      <c r="XET752" s="212"/>
      <c r="XEU752" s="212"/>
      <c r="XEV752" s="212"/>
    </row>
    <row r="753" spans="1:6 16329:16376" s="208" customFormat="1" ht="18" customHeight="1">
      <c r="A753" s="201">
        <v>21110</v>
      </c>
      <c r="B753" s="184" t="s">
        <v>715</v>
      </c>
      <c r="C753" s="185"/>
      <c r="D753" s="185">
        <v>1000</v>
      </c>
      <c r="E753" s="199"/>
      <c r="F753" s="209">
        <f t="shared" si="11"/>
        <v>5</v>
      </c>
      <c r="XDA753" s="212"/>
      <c r="XDB753" s="212"/>
      <c r="XDC753" s="212"/>
      <c r="XDD753" s="212"/>
      <c r="XDE753" s="212"/>
      <c r="XDF753" s="212"/>
      <c r="XDG753" s="212"/>
      <c r="XDH753" s="212"/>
      <c r="XDI753" s="212"/>
      <c r="XDJ753" s="212"/>
      <c r="XDK753" s="212"/>
      <c r="XDL753" s="212"/>
      <c r="XDM753" s="212"/>
      <c r="XDN753" s="212"/>
      <c r="XDO753" s="212"/>
      <c r="XDP753" s="212"/>
      <c r="XDQ753" s="212"/>
      <c r="XDR753" s="212"/>
      <c r="XDS753" s="212"/>
      <c r="XDT753" s="212"/>
      <c r="XDU753" s="212"/>
      <c r="XDV753" s="212"/>
      <c r="XDW753" s="212"/>
      <c r="XDX753" s="212"/>
      <c r="XDY753" s="212"/>
      <c r="XDZ753" s="212"/>
      <c r="XEA753" s="212"/>
      <c r="XEB753" s="212"/>
      <c r="XEC753" s="212"/>
      <c r="XED753" s="212"/>
      <c r="XEE753" s="212"/>
      <c r="XEF753" s="212"/>
      <c r="XEG753" s="212"/>
      <c r="XEH753" s="212"/>
      <c r="XEI753" s="212"/>
      <c r="XEJ753" s="212"/>
      <c r="XEK753" s="212"/>
      <c r="XEL753" s="212"/>
      <c r="XEM753" s="212"/>
      <c r="XEN753" s="212"/>
      <c r="XEO753" s="212"/>
      <c r="XEP753" s="212"/>
      <c r="XEQ753" s="212"/>
      <c r="XER753" s="212"/>
      <c r="XES753" s="212"/>
      <c r="XET753" s="212"/>
      <c r="XEU753" s="212"/>
      <c r="XEV753" s="212"/>
    </row>
    <row r="754" spans="1:6 16329:16376" s="208" customFormat="1" ht="18" hidden="1" customHeight="1">
      <c r="A754" s="201">
        <v>2111001</v>
      </c>
      <c r="B754" s="184" t="s">
        <v>715</v>
      </c>
      <c r="C754" s="185"/>
      <c r="D754" s="185">
        <v>1000</v>
      </c>
      <c r="E754" s="199"/>
      <c r="F754" s="209">
        <f t="shared" si="11"/>
        <v>7</v>
      </c>
      <c r="XDA754" s="212"/>
      <c r="XDB754" s="212"/>
      <c r="XDC754" s="212"/>
      <c r="XDD754" s="212"/>
      <c r="XDE754" s="212"/>
      <c r="XDF754" s="212"/>
      <c r="XDG754" s="212"/>
      <c r="XDH754" s="212"/>
      <c r="XDI754" s="212"/>
      <c r="XDJ754" s="212"/>
      <c r="XDK754" s="212"/>
      <c r="XDL754" s="212"/>
      <c r="XDM754" s="212"/>
      <c r="XDN754" s="212"/>
      <c r="XDO754" s="212"/>
      <c r="XDP754" s="212"/>
      <c r="XDQ754" s="212"/>
      <c r="XDR754" s="212"/>
      <c r="XDS754" s="212"/>
      <c r="XDT754" s="212"/>
      <c r="XDU754" s="212"/>
      <c r="XDV754" s="212"/>
      <c r="XDW754" s="212"/>
      <c r="XDX754" s="212"/>
      <c r="XDY754" s="212"/>
      <c r="XDZ754" s="212"/>
      <c r="XEA754" s="212"/>
      <c r="XEB754" s="212"/>
      <c r="XEC754" s="212"/>
      <c r="XED754" s="212"/>
      <c r="XEE754" s="212"/>
      <c r="XEF754" s="212"/>
      <c r="XEG754" s="212"/>
      <c r="XEH754" s="212"/>
      <c r="XEI754" s="212"/>
      <c r="XEJ754" s="212"/>
      <c r="XEK754" s="212"/>
      <c r="XEL754" s="212"/>
      <c r="XEM754" s="212"/>
      <c r="XEN754" s="212"/>
      <c r="XEO754" s="212"/>
      <c r="XEP754" s="212"/>
      <c r="XEQ754" s="212"/>
      <c r="XER754" s="212"/>
      <c r="XES754" s="212"/>
      <c r="XET754" s="212"/>
      <c r="XEU754" s="212"/>
      <c r="XEV754" s="212"/>
    </row>
    <row r="755" spans="1:6 16329:16376" s="208" customFormat="1" ht="18" customHeight="1">
      <c r="A755" s="201">
        <v>21111</v>
      </c>
      <c r="B755" s="184" t="s">
        <v>716</v>
      </c>
      <c r="C755" s="185">
        <v>5</v>
      </c>
      <c r="D755" s="185">
        <v>0</v>
      </c>
      <c r="E755" s="199"/>
      <c r="F755" s="209">
        <f t="shared" si="11"/>
        <v>5</v>
      </c>
      <c r="XDA755" s="212"/>
      <c r="XDB755" s="212"/>
      <c r="XDC755" s="212"/>
      <c r="XDD755" s="212"/>
      <c r="XDE755" s="212"/>
      <c r="XDF755" s="212"/>
      <c r="XDG755" s="212"/>
      <c r="XDH755" s="212"/>
      <c r="XDI755" s="212"/>
      <c r="XDJ755" s="212"/>
      <c r="XDK755" s="212"/>
      <c r="XDL755" s="212"/>
      <c r="XDM755" s="212"/>
      <c r="XDN755" s="212"/>
      <c r="XDO755" s="212"/>
      <c r="XDP755" s="212"/>
      <c r="XDQ755" s="212"/>
      <c r="XDR755" s="212"/>
      <c r="XDS755" s="212"/>
      <c r="XDT755" s="212"/>
      <c r="XDU755" s="212"/>
      <c r="XDV755" s="212"/>
      <c r="XDW755" s="212"/>
      <c r="XDX755" s="212"/>
      <c r="XDY755" s="212"/>
      <c r="XDZ755" s="212"/>
      <c r="XEA755" s="212"/>
      <c r="XEB755" s="212"/>
      <c r="XEC755" s="212"/>
      <c r="XED755" s="212"/>
      <c r="XEE755" s="212"/>
      <c r="XEF755" s="212"/>
      <c r="XEG755" s="212"/>
      <c r="XEH755" s="212"/>
      <c r="XEI755" s="212"/>
      <c r="XEJ755" s="212"/>
      <c r="XEK755" s="212"/>
      <c r="XEL755" s="212"/>
      <c r="XEM755" s="212"/>
      <c r="XEN755" s="212"/>
      <c r="XEO755" s="212"/>
      <c r="XEP755" s="212"/>
      <c r="XEQ755" s="212"/>
      <c r="XER755" s="212"/>
      <c r="XES755" s="212"/>
      <c r="XET755" s="212"/>
      <c r="XEU755" s="212"/>
      <c r="XEV755" s="212"/>
    </row>
    <row r="756" spans="1:6 16329:16376" s="209" customFormat="1" ht="18" hidden="1" customHeight="1">
      <c r="A756" s="201">
        <v>2111101</v>
      </c>
      <c r="B756" s="184" t="s">
        <v>717</v>
      </c>
      <c r="C756" s="185"/>
      <c r="D756" s="185"/>
      <c r="E756" s="199"/>
      <c r="F756" s="209">
        <f t="shared" si="11"/>
        <v>7</v>
      </c>
    </row>
    <row r="757" spans="1:6 16329:16376" s="209" customFormat="1" ht="18" hidden="1" customHeight="1">
      <c r="A757" s="201">
        <v>2111102</v>
      </c>
      <c r="B757" s="184" t="s">
        <v>718</v>
      </c>
      <c r="C757" s="185"/>
      <c r="D757" s="185"/>
      <c r="E757" s="199"/>
      <c r="F757" s="209">
        <f t="shared" si="11"/>
        <v>7</v>
      </c>
    </row>
    <row r="758" spans="1:6 16329:16376" s="209" customFormat="1" ht="18" hidden="1" customHeight="1">
      <c r="A758" s="201">
        <v>2111103</v>
      </c>
      <c r="B758" s="184" t="s">
        <v>719</v>
      </c>
      <c r="C758" s="185"/>
      <c r="D758" s="185"/>
      <c r="E758" s="199"/>
      <c r="F758" s="209">
        <f t="shared" si="11"/>
        <v>7</v>
      </c>
    </row>
    <row r="759" spans="1:6 16329:16376" s="209" customFormat="1" ht="18" hidden="1" customHeight="1">
      <c r="A759" s="201">
        <v>2111104</v>
      </c>
      <c r="B759" s="184" t="s">
        <v>720</v>
      </c>
      <c r="C759" s="185"/>
      <c r="D759" s="185"/>
      <c r="E759" s="199"/>
      <c r="F759" s="209">
        <f t="shared" si="11"/>
        <v>7</v>
      </c>
    </row>
    <row r="760" spans="1:6 16329:16376" s="209" customFormat="1" ht="18" hidden="1" customHeight="1">
      <c r="A760" s="201">
        <v>2111199</v>
      </c>
      <c r="B760" s="184" t="s">
        <v>721</v>
      </c>
      <c r="C760" s="185">
        <v>5</v>
      </c>
      <c r="D760" s="185"/>
      <c r="E760" s="199"/>
      <c r="F760" s="209">
        <f t="shared" si="11"/>
        <v>7</v>
      </c>
    </row>
    <row r="761" spans="1:6 16329:16376" s="208" customFormat="1" ht="18" customHeight="1">
      <c r="A761" s="201">
        <v>21112</v>
      </c>
      <c r="B761" s="184" t="s">
        <v>722</v>
      </c>
      <c r="C761" s="185"/>
      <c r="D761" s="185"/>
      <c r="E761" s="199"/>
      <c r="F761" s="209">
        <f t="shared" si="11"/>
        <v>5</v>
      </c>
      <c r="XDA761" s="212"/>
      <c r="XDB761" s="212"/>
      <c r="XDC761" s="212"/>
      <c r="XDD761" s="212"/>
      <c r="XDE761" s="212"/>
      <c r="XDF761" s="212"/>
      <c r="XDG761" s="212"/>
      <c r="XDH761" s="212"/>
      <c r="XDI761" s="212"/>
      <c r="XDJ761" s="212"/>
      <c r="XDK761" s="212"/>
      <c r="XDL761" s="212"/>
      <c r="XDM761" s="212"/>
      <c r="XDN761" s="212"/>
      <c r="XDO761" s="212"/>
      <c r="XDP761" s="212"/>
      <c r="XDQ761" s="212"/>
      <c r="XDR761" s="212"/>
      <c r="XDS761" s="212"/>
      <c r="XDT761" s="212"/>
      <c r="XDU761" s="212"/>
      <c r="XDV761" s="212"/>
      <c r="XDW761" s="212"/>
      <c r="XDX761" s="212"/>
      <c r="XDY761" s="212"/>
      <c r="XDZ761" s="212"/>
      <c r="XEA761" s="212"/>
      <c r="XEB761" s="212"/>
      <c r="XEC761" s="212"/>
      <c r="XED761" s="212"/>
      <c r="XEE761" s="212"/>
      <c r="XEF761" s="212"/>
      <c r="XEG761" s="212"/>
      <c r="XEH761" s="212"/>
      <c r="XEI761" s="212"/>
      <c r="XEJ761" s="212"/>
      <c r="XEK761" s="212"/>
      <c r="XEL761" s="212"/>
      <c r="XEM761" s="212"/>
      <c r="XEN761" s="212"/>
      <c r="XEO761" s="212"/>
      <c r="XEP761" s="212"/>
      <c r="XEQ761" s="212"/>
      <c r="XER761" s="212"/>
      <c r="XES761" s="212"/>
      <c r="XET761" s="212"/>
      <c r="XEU761" s="212"/>
      <c r="XEV761" s="212"/>
    </row>
    <row r="762" spans="1:6 16329:16376" s="208" customFormat="1" ht="18" customHeight="1">
      <c r="A762" s="201">
        <v>21113</v>
      </c>
      <c r="B762" s="184" t="s">
        <v>723</v>
      </c>
      <c r="C762" s="185"/>
      <c r="D762" s="185"/>
      <c r="E762" s="199"/>
      <c r="F762" s="209">
        <f t="shared" si="11"/>
        <v>5</v>
      </c>
      <c r="XDA762" s="212"/>
      <c r="XDB762" s="212"/>
      <c r="XDC762" s="212"/>
      <c r="XDD762" s="212"/>
      <c r="XDE762" s="212"/>
      <c r="XDF762" s="212"/>
      <c r="XDG762" s="212"/>
      <c r="XDH762" s="212"/>
      <c r="XDI762" s="212"/>
      <c r="XDJ762" s="212"/>
      <c r="XDK762" s="212"/>
      <c r="XDL762" s="212"/>
      <c r="XDM762" s="212"/>
      <c r="XDN762" s="212"/>
      <c r="XDO762" s="212"/>
      <c r="XDP762" s="212"/>
      <c r="XDQ762" s="212"/>
      <c r="XDR762" s="212"/>
      <c r="XDS762" s="212"/>
      <c r="XDT762" s="212"/>
      <c r="XDU762" s="212"/>
      <c r="XDV762" s="212"/>
      <c r="XDW762" s="212"/>
      <c r="XDX762" s="212"/>
      <c r="XDY762" s="212"/>
      <c r="XDZ762" s="212"/>
      <c r="XEA762" s="212"/>
      <c r="XEB762" s="212"/>
      <c r="XEC762" s="212"/>
      <c r="XED762" s="212"/>
      <c r="XEE762" s="212"/>
      <c r="XEF762" s="212"/>
      <c r="XEG762" s="212"/>
      <c r="XEH762" s="212"/>
      <c r="XEI762" s="212"/>
      <c r="XEJ762" s="212"/>
      <c r="XEK762" s="212"/>
      <c r="XEL762" s="212"/>
      <c r="XEM762" s="212"/>
      <c r="XEN762" s="212"/>
      <c r="XEO762" s="212"/>
      <c r="XEP762" s="212"/>
      <c r="XEQ762" s="212"/>
      <c r="XER762" s="212"/>
      <c r="XES762" s="212"/>
      <c r="XET762" s="212"/>
      <c r="XEU762" s="212"/>
      <c r="XEV762" s="212"/>
    </row>
    <row r="763" spans="1:6 16329:16376" s="208" customFormat="1" ht="18" customHeight="1">
      <c r="A763" s="201">
        <v>21114</v>
      </c>
      <c r="B763" s="184" t="s">
        <v>724</v>
      </c>
      <c r="C763" s="185"/>
      <c r="D763" s="185">
        <v>0</v>
      </c>
      <c r="E763" s="199"/>
      <c r="F763" s="209">
        <f t="shared" si="11"/>
        <v>5</v>
      </c>
      <c r="XDA763" s="212"/>
      <c r="XDB763" s="212"/>
      <c r="XDC763" s="212"/>
      <c r="XDD763" s="212"/>
      <c r="XDE763" s="212"/>
      <c r="XDF763" s="212"/>
      <c r="XDG763" s="212"/>
      <c r="XDH763" s="212"/>
      <c r="XDI763" s="212"/>
      <c r="XDJ763" s="212"/>
      <c r="XDK763" s="212"/>
      <c r="XDL763" s="212"/>
      <c r="XDM763" s="212"/>
      <c r="XDN763" s="212"/>
      <c r="XDO763" s="212"/>
      <c r="XDP763" s="212"/>
      <c r="XDQ763" s="212"/>
      <c r="XDR763" s="212"/>
      <c r="XDS763" s="212"/>
      <c r="XDT763" s="212"/>
      <c r="XDU763" s="212"/>
      <c r="XDV763" s="212"/>
      <c r="XDW763" s="212"/>
      <c r="XDX763" s="212"/>
      <c r="XDY763" s="212"/>
      <c r="XDZ763" s="212"/>
      <c r="XEA763" s="212"/>
      <c r="XEB763" s="212"/>
      <c r="XEC763" s="212"/>
      <c r="XED763" s="212"/>
      <c r="XEE763" s="212"/>
      <c r="XEF763" s="212"/>
      <c r="XEG763" s="212"/>
      <c r="XEH763" s="212"/>
      <c r="XEI763" s="212"/>
      <c r="XEJ763" s="212"/>
      <c r="XEK763" s="212"/>
      <c r="XEL763" s="212"/>
      <c r="XEM763" s="212"/>
      <c r="XEN763" s="212"/>
      <c r="XEO763" s="212"/>
      <c r="XEP763" s="212"/>
      <c r="XEQ763" s="212"/>
      <c r="XER763" s="212"/>
      <c r="XES763" s="212"/>
      <c r="XET763" s="212"/>
      <c r="XEU763" s="212"/>
      <c r="XEV763" s="212"/>
    </row>
    <row r="764" spans="1:6 16329:16376" s="209" customFormat="1" ht="18" hidden="1" customHeight="1">
      <c r="A764" s="201">
        <v>2111401</v>
      </c>
      <c r="B764" s="184" t="s">
        <v>165</v>
      </c>
      <c r="C764" s="185"/>
      <c r="D764" s="185"/>
      <c r="E764" s="199"/>
      <c r="F764" s="209">
        <f t="shared" si="11"/>
        <v>7</v>
      </c>
    </row>
    <row r="765" spans="1:6 16329:16376" s="209" customFormat="1" ht="18" hidden="1" customHeight="1">
      <c r="A765" s="201">
        <v>2111402</v>
      </c>
      <c r="B765" s="184" t="s">
        <v>166</v>
      </c>
      <c r="C765" s="185"/>
      <c r="D765" s="185"/>
      <c r="E765" s="199"/>
      <c r="F765" s="209">
        <f t="shared" si="11"/>
        <v>7</v>
      </c>
    </row>
    <row r="766" spans="1:6 16329:16376" s="209" customFormat="1" ht="18" hidden="1" customHeight="1">
      <c r="A766" s="201">
        <v>2111403</v>
      </c>
      <c r="B766" s="184" t="s">
        <v>167</v>
      </c>
      <c r="C766" s="185"/>
      <c r="D766" s="185"/>
      <c r="E766" s="199"/>
      <c r="F766" s="209">
        <f t="shared" si="11"/>
        <v>7</v>
      </c>
    </row>
    <row r="767" spans="1:6 16329:16376" s="209" customFormat="1" ht="18" hidden="1" customHeight="1">
      <c r="A767" s="201">
        <v>2111406</v>
      </c>
      <c r="B767" s="184" t="s">
        <v>725</v>
      </c>
      <c r="C767" s="185"/>
      <c r="D767" s="185"/>
      <c r="E767" s="199"/>
      <c r="F767" s="209">
        <f t="shared" si="11"/>
        <v>7</v>
      </c>
    </row>
    <row r="768" spans="1:6 16329:16376" s="209" customFormat="1" ht="18" hidden="1" customHeight="1">
      <c r="A768" s="201">
        <v>2111407</v>
      </c>
      <c r="B768" s="184" t="s">
        <v>726</v>
      </c>
      <c r="C768" s="185"/>
      <c r="D768" s="185"/>
      <c r="E768" s="199"/>
      <c r="F768" s="209">
        <f t="shared" si="11"/>
        <v>7</v>
      </c>
    </row>
    <row r="769" spans="1:6 16329:16376" s="209" customFormat="1" ht="18" hidden="1" customHeight="1">
      <c r="A769" s="201">
        <v>2111408</v>
      </c>
      <c r="B769" s="184" t="s">
        <v>727</v>
      </c>
      <c r="C769" s="185"/>
      <c r="D769" s="185"/>
      <c r="E769" s="199"/>
      <c r="F769" s="209">
        <f t="shared" si="11"/>
        <v>7</v>
      </c>
    </row>
    <row r="770" spans="1:6 16329:16376" s="209" customFormat="1" ht="18" hidden="1" customHeight="1">
      <c r="A770" s="201">
        <v>2111411</v>
      </c>
      <c r="B770" s="184" t="s">
        <v>206</v>
      </c>
      <c r="C770" s="185"/>
      <c r="D770" s="185"/>
      <c r="E770" s="199"/>
      <c r="F770" s="209">
        <f t="shared" si="11"/>
        <v>7</v>
      </c>
    </row>
    <row r="771" spans="1:6 16329:16376" s="209" customFormat="1" ht="18" hidden="1" customHeight="1">
      <c r="A771" s="201">
        <v>2111413</v>
      </c>
      <c r="B771" s="184" t="s">
        <v>728</v>
      </c>
      <c r="C771" s="185"/>
      <c r="D771" s="185"/>
      <c r="E771" s="199"/>
      <c r="F771" s="209">
        <f t="shared" si="11"/>
        <v>7</v>
      </c>
    </row>
    <row r="772" spans="1:6 16329:16376" s="209" customFormat="1" ht="18" hidden="1" customHeight="1">
      <c r="A772" s="201">
        <v>2111450</v>
      </c>
      <c r="B772" s="184" t="s">
        <v>174</v>
      </c>
      <c r="C772" s="185"/>
      <c r="D772" s="185"/>
      <c r="E772" s="199"/>
      <c r="F772" s="209">
        <f t="shared" si="11"/>
        <v>7</v>
      </c>
    </row>
    <row r="773" spans="1:6 16329:16376" s="209" customFormat="1" ht="18" hidden="1" customHeight="1">
      <c r="A773" s="201">
        <v>2111499</v>
      </c>
      <c r="B773" s="184" t="s">
        <v>729</v>
      </c>
      <c r="C773" s="185"/>
      <c r="D773" s="185"/>
      <c r="E773" s="199"/>
      <c r="F773" s="209">
        <f t="shared" ref="F773:F836" si="12">LEN(A773)</f>
        <v>7</v>
      </c>
    </row>
    <row r="774" spans="1:6 16329:16376" s="209" customFormat="1" ht="18" hidden="1" customHeight="1">
      <c r="A774" s="201">
        <v>2119999</v>
      </c>
      <c r="B774" s="184" t="s">
        <v>730</v>
      </c>
      <c r="C774" s="185"/>
      <c r="D774" s="185">
        <v>103</v>
      </c>
      <c r="E774" s="199"/>
      <c r="F774" s="209">
        <f t="shared" si="12"/>
        <v>7</v>
      </c>
    </row>
    <row r="775" spans="1:6 16329:16376" s="190" customFormat="1" ht="18" hidden="1" customHeight="1">
      <c r="A775" s="201">
        <v>212</v>
      </c>
      <c r="B775" s="184" t="s">
        <v>731</v>
      </c>
      <c r="C775" s="185">
        <v>13157</v>
      </c>
      <c r="D775" s="185">
        <f>11859+2631</f>
        <v>14490</v>
      </c>
      <c r="E775" s="199"/>
      <c r="F775" s="209">
        <f t="shared" si="12"/>
        <v>3</v>
      </c>
      <c r="XDA775" s="194"/>
      <c r="XDB775" s="194"/>
      <c r="XDC775" s="194"/>
      <c r="XDD775" s="194"/>
      <c r="XDE775" s="194"/>
      <c r="XDF775" s="194"/>
      <c r="XDG775" s="194"/>
      <c r="XDH775" s="194"/>
      <c r="XDI775" s="194"/>
      <c r="XDJ775" s="194"/>
      <c r="XDK775" s="194"/>
      <c r="XDL775" s="194"/>
      <c r="XDM775" s="194"/>
      <c r="XDN775" s="194"/>
      <c r="XDO775" s="194"/>
      <c r="XDP775" s="194"/>
      <c r="XDQ775" s="194"/>
      <c r="XDR775" s="194"/>
      <c r="XDS775" s="194"/>
      <c r="XDT775" s="194"/>
      <c r="XDU775" s="194"/>
      <c r="XDV775" s="194"/>
      <c r="XDW775" s="194"/>
      <c r="XDX775" s="194"/>
      <c r="XDY775" s="194"/>
      <c r="XDZ775" s="194"/>
      <c r="XEA775" s="194"/>
      <c r="XEB775" s="194"/>
      <c r="XEC775" s="194"/>
      <c r="XED775" s="194"/>
      <c r="XEE775" s="194"/>
      <c r="XEF775" s="194"/>
      <c r="XEG775" s="194"/>
      <c r="XEH775" s="194"/>
      <c r="XEI775" s="194"/>
      <c r="XEJ775" s="194"/>
      <c r="XEK775" s="194"/>
      <c r="XEL775" s="194"/>
      <c r="XEM775" s="194"/>
      <c r="XEN775" s="194"/>
    </row>
    <row r="776" spans="1:6 16329:16376" s="208" customFormat="1" ht="18" customHeight="1">
      <c r="A776" s="201">
        <v>21201</v>
      </c>
      <c r="B776" s="184" t="s">
        <v>732</v>
      </c>
      <c r="C776" s="185">
        <v>5718</v>
      </c>
      <c r="D776" s="185">
        <v>4559</v>
      </c>
      <c r="E776" s="199"/>
      <c r="F776" s="209">
        <f t="shared" si="12"/>
        <v>5</v>
      </c>
      <c r="XDA776" s="212"/>
      <c r="XDB776" s="212"/>
      <c r="XDC776" s="212"/>
      <c r="XDD776" s="212"/>
      <c r="XDE776" s="212"/>
      <c r="XDF776" s="212"/>
      <c r="XDG776" s="212"/>
      <c r="XDH776" s="212"/>
      <c r="XDI776" s="212"/>
      <c r="XDJ776" s="212"/>
      <c r="XDK776" s="212"/>
      <c r="XDL776" s="212"/>
      <c r="XDM776" s="212"/>
      <c r="XDN776" s="212"/>
      <c r="XDO776" s="212"/>
      <c r="XDP776" s="212"/>
      <c r="XDQ776" s="212"/>
      <c r="XDR776" s="212"/>
      <c r="XDS776" s="212"/>
      <c r="XDT776" s="212"/>
      <c r="XDU776" s="212"/>
      <c r="XDV776" s="212"/>
      <c r="XDW776" s="212"/>
      <c r="XDX776" s="212"/>
      <c r="XDY776" s="212"/>
      <c r="XDZ776" s="212"/>
      <c r="XEA776" s="212"/>
      <c r="XEB776" s="212"/>
      <c r="XEC776" s="212"/>
      <c r="XED776" s="212"/>
      <c r="XEE776" s="212"/>
      <c r="XEF776" s="212"/>
      <c r="XEG776" s="212"/>
      <c r="XEH776" s="212"/>
      <c r="XEI776" s="212"/>
      <c r="XEJ776" s="212"/>
      <c r="XEK776" s="212"/>
      <c r="XEL776" s="212"/>
      <c r="XEM776" s="212"/>
      <c r="XEN776" s="212"/>
      <c r="XEO776" s="212"/>
      <c r="XEP776" s="212"/>
      <c r="XEQ776" s="212"/>
      <c r="XER776" s="212"/>
      <c r="XES776" s="212"/>
      <c r="XET776" s="212"/>
      <c r="XEU776" s="212"/>
      <c r="XEV776" s="212"/>
    </row>
    <row r="777" spans="1:6 16329:16376" s="209" customFormat="1" ht="18" hidden="1" customHeight="1">
      <c r="A777" s="201">
        <v>2120101</v>
      </c>
      <c r="B777" s="184" t="s">
        <v>165</v>
      </c>
      <c r="C777" s="185">
        <v>2519</v>
      </c>
      <c r="D777" s="185">
        <v>2071</v>
      </c>
      <c r="E777" s="199"/>
      <c r="F777" s="209">
        <f t="shared" si="12"/>
        <v>7</v>
      </c>
    </row>
    <row r="778" spans="1:6 16329:16376" s="209" customFormat="1" ht="18" hidden="1" customHeight="1">
      <c r="A778" s="201">
        <v>2120102</v>
      </c>
      <c r="B778" s="184" t="s">
        <v>166</v>
      </c>
      <c r="C778" s="185">
        <v>1821</v>
      </c>
      <c r="D778" s="185">
        <v>1719</v>
      </c>
      <c r="E778" s="199"/>
      <c r="F778" s="209">
        <f t="shared" si="12"/>
        <v>7</v>
      </c>
    </row>
    <row r="779" spans="1:6 16329:16376" s="209" customFormat="1" ht="18" hidden="1" customHeight="1">
      <c r="A779" s="201">
        <v>2120103</v>
      </c>
      <c r="B779" s="184" t="s">
        <v>167</v>
      </c>
      <c r="C779" s="185"/>
      <c r="D779" s="185">
        <v>90</v>
      </c>
      <c r="E779" s="199"/>
      <c r="F779" s="209">
        <f t="shared" si="12"/>
        <v>7</v>
      </c>
    </row>
    <row r="780" spans="1:6 16329:16376" s="209" customFormat="1" ht="18" hidden="1" customHeight="1">
      <c r="A780" s="201">
        <v>2120104</v>
      </c>
      <c r="B780" s="184" t="s">
        <v>733</v>
      </c>
      <c r="C780" s="185">
        <v>375</v>
      </c>
      <c r="D780" s="185">
        <v>679</v>
      </c>
      <c r="E780" s="199"/>
      <c r="F780" s="209">
        <f t="shared" si="12"/>
        <v>7</v>
      </c>
    </row>
    <row r="781" spans="1:6 16329:16376" s="209" customFormat="1" ht="18" hidden="1" customHeight="1">
      <c r="A781" s="201">
        <v>2120105</v>
      </c>
      <c r="B781" s="184" t="s">
        <v>734</v>
      </c>
      <c r="C781" s="185"/>
      <c r="D781" s="185">
        <v>0</v>
      </c>
      <c r="E781" s="199"/>
      <c r="F781" s="209">
        <f t="shared" si="12"/>
        <v>7</v>
      </c>
    </row>
    <row r="782" spans="1:6 16329:16376" s="209" customFormat="1" ht="18" hidden="1" customHeight="1">
      <c r="A782" s="201">
        <v>2120106</v>
      </c>
      <c r="B782" s="184" t="s">
        <v>735</v>
      </c>
      <c r="C782" s="185"/>
      <c r="D782" s="185">
        <v>0</v>
      </c>
      <c r="E782" s="199"/>
      <c r="F782" s="209">
        <f t="shared" si="12"/>
        <v>7</v>
      </c>
    </row>
    <row r="783" spans="1:6 16329:16376" s="209" customFormat="1" ht="18" hidden="1" customHeight="1">
      <c r="A783" s="201">
        <v>2120107</v>
      </c>
      <c r="B783" s="184" t="s">
        <v>736</v>
      </c>
      <c r="C783" s="185"/>
      <c r="D783" s="185">
        <v>0</v>
      </c>
      <c r="E783" s="199"/>
      <c r="F783" s="209">
        <f t="shared" si="12"/>
        <v>7</v>
      </c>
    </row>
    <row r="784" spans="1:6 16329:16376" s="209" customFormat="1" ht="18" hidden="1" customHeight="1">
      <c r="A784" s="201">
        <v>2120109</v>
      </c>
      <c r="B784" s="184" t="s">
        <v>737</v>
      </c>
      <c r="C784" s="185"/>
      <c r="D784" s="185">
        <v>0</v>
      </c>
      <c r="E784" s="199"/>
      <c r="F784" s="209">
        <f t="shared" si="12"/>
        <v>7</v>
      </c>
    </row>
    <row r="785" spans="1:6 16329:16376" s="209" customFormat="1" ht="18" hidden="1" customHeight="1">
      <c r="A785" s="201">
        <v>2120110</v>
      </c>
      <c r="B785" s="184" t="s">
        <v>738</v>
      </c>
      <c r="C785" s="185"/>
      <c r="D785" s="185">
        <v>0</v>
      </c>
      <c r="E785" s="199"/>
      <c r="F785" s="209">
        <f t="shared" si="12"/>
        <v>7</v>
      </c>
    </row>
    <row r="786" spans="1:6 16329:16376" s="209" customFormat="1" ht="18" hidden="1" customHeight="1">
      <c r="A786" s="201">
        <v>2120199</v>
      </c>
      <c r="B786" s="184" t="s">
        <v>739</v>
      </c>
      <c r="C786" s="185">
        <v>1003</v>
      </c>
      <c r="D786" s="185">
        <v>0</v>
      </c>
      <c r="E786" s="199"/>
      <c r="F786" s="209">
        <f t="shared" si="12"/>
        <v>7</v>
      </c>
    </row>
    <row r="787" spans="1:6 16329:16376" s="208" customFormat="1" ht="18" customHeight="1">
      <c r="A787" s="201">
        <v>21202</v>
      </c>
      <c r="B787" s="182" t="s">
        <v>740</v>
      </c>
      <c r="C787" s="183">
        <v>974</v>
      </c>
      <c r="D787" s="183"/>
      <c r="E787" s="199"/>
      <c r="F787" s="209">
        <f t="shared" si="12"/>
        <v>5</v>
      </c>
      <c r="XDA787" s="212"/>
      <c r="XDB787" s="212"/>
      <c r="XDC787" s="212"/>
      <c r="XDD787" s="212"/>
      <c r="XDE787" s="212"/>
      <c r="XDF787" s="212"/>
      <c r="XDG787" s="212"/>
      <c r="XDH787" s="212"/>
      <c r="XDI787" s="212"/>
      <c r="XDJ787" s="212"/>
      <c r="XDK787" s="212"/>
      <c r="XDL787" s="212"/>
      <c r="XDM787" s="212"/>
      <c r="XDN787" s="212"/>
      <c r="XDO787" s="212"/>
      <c r="XDP787" s="212"/>
      <c r="XDQ787" s="212"/>
      <c r="XDR787" s="212"/>
      <c r="XDS787" s="212"/>
      <c r="XDT787" s="212"/>
      <c r="XDU787" s="212"/>
      <c r="XDV787" s="212"/>
      <c r="XDW787" s="212"/>
      <c r="XDX787" s="212"/>
      <c r="XDY787" s="212"/>
      <c r="XDZ787" s="212"/>
      <c r="XEA787" s="212"/>
      <c r="XEB787" s="212"/>
      <c r="XEC787" s="212"/>
      <c r="XED787" s="212"/>
      <c r="XEE787" s="212"/>
      <c r="XEF787" s="212"/>
      <c r="XEG787" s="212"/>
      <c r="XEH787" s="212"/>
      <c r="XEI787" s="212"/>
      <c r="XEJ787" s="212"/>
      <c r="XEK787" s="212"/>
      <c r="XEL787" s="212"/>
      <c r="XEM787" s="212"/>
      <c r="XEN787" s="212"/>
      <c r="XEO787" s="212"/>
      <c r="XEP787" s="212"/>
      <c r="XEQ787" s="212"/>
      <c r="XER787" s="212"/>
      <c r="XES787" s="212"/>
      <c r="XET787" s="212"/>
      <c r="XEU787" s="212"/>
      <c r="XEV787" s="212"/>
    </row>
    <row r="788" spans="1:6 16329:16376" s="209" customFormat="1" ht="18" hidden="1" customHeight="1">
      <c r="A788" s="201">
        <v>2120201</v>
      </c>
      <c r="B788" s="182" t="s">
        <v>740</v>
      </c>
      <c r="C788" s="183">
        <v>974</v>
      </c>
      <c r="D788" s="183"/>
      <c r="E788" s="199"/>
      <c r="F788" s="209">
        <f t="shared" si="12"/>
        <v>7</v>
      </c>
    </row>
    <row r="789" spans="1:6 16329:16376" s="208" customFormat="1" ht="18" customHeight="1">
      <c r="A789" s="201">
        <v>21203</v>
      </c>
      <c r="B789" s="184" t="s">
        <v>741</v>
      </c>
      <c r="C789" s="185">
        <v>2744</v>
      </c>
      <c r="D789" s="185">
        <v>3523</v>
      </c>
      <c r="E789" s="199"/>
      <c r="F789" s="209">
        <f t="shared" si="12"/>
        <v>5</v>
      </c>
      <c r="XDA789" s="212"/>
      <c r="XDB789" s="212"/>
      <c r="XDC789" s="212"/>
      <c r="XDD789" s="212"/>
      <c r="XDE789" s="212"/>
      <c r="XDF789" s="212"/>
      <c r="XDG789" s="212"/>
      <c r="XDH789" s="212"/>
      <c r="XDI789" s="212"/>
      <c r="XDJ789" s="212"/>
      <c r="XDK789" s="212"/>
      <c r="XDL789" s="212"/>
      <c r="XDM789" s="212"/>
      <c r="XDN789" s="212"/>
      <c r="XDO789" s="212"/>
      <c r="XDP789" s="212"/>
      <c r="XDQ789" s="212"/>
      <c r="XDR789" s="212"/>
      <c r="XDS789" s="212"/>
      <c r="XDT789" s="212"/>
      <c r="XDU789" s="212"/>
      <c r="XDV789" s="212"/>
      <c r="XDW789" s="212"/>
      <c r="XDX789" s="212"/>
      <c r="XDY789" s="212"/>
      <c r="XDZ789" s="212"/>
      <c r="XEA789" s="212"/>
      <c r="XEB789" s="212"/>
      <c r="XEC789" s="212"/>
      <c r="XED789" s="212"/>
      <c r="XEE789" s="212"/>
      <c r="XEF789" s="212"/>
      <c r="XEG789" s="212"/>
      <c r="XEH789" s="212"/>
      <c r="XEI789" s="212"/>
      <c r="XEJ789" s="212"/>
      <c r="XEK789" s="212"/>
      <c r="XEL789" s="212"/>
      <c r="XEM789" s="212"/>
      <c r="XEN789" s="212"/>
      <c r="XEO789" s="212"/>
      <c r="XEP789" s="212"/>
      <c r="XEQ789" s="212"/>
      <c r="XER789" s="212"/>
      <c r="XES789" s="212"/>
      <c r="XET789" s="212"/>
      <c r="XEU789" s="212"/>
      <c r="XEV789" s="212"/>
    </row>
    <row r="790" spans="1:6 16329:16376" s="209" customFormat="1" ht="18" hidden="1" customHeight="1">
      <c r="A790" s="201">
        <v>2120303</v>
      </c>
      <c r="B790" s="184" t="s">
        <v>742</v>
      </c>
      <c r="C790" s="185">
        <v>2733</v>
      </c>
      <c r="D790" s="185"/>
      <c r="E790" s="199"/>
      <c r="F790" s="209">
        <f t="shared" si="12"/>
        <v>7</v>
      </c>
    </row>
    <row r="791" spans="1:6 16329:16376" s="209" customFormat="1" ht="18" hidden="1" customHeight="1">
      <c r="A791" s="201">
        <v>2120399</v>
      </c>
      <c r="B791" s="184" t="s">
        <v>743</v>
      </c>
      <c r="C791" s="185">
        <v>11</v>
      </c>
      <c r="D791" s="185">
        <v>3523</v>
      </c>
      <c r="E791" s="199"/>
      <c r="F791" s="209">
        <f t="shared" si="12"/>
        <v>7</v>
      </c>
    </row>
    <row r="792" spans="1:6 16329:16376" s="208" customFormat="1" ht="18" customHeight="1">
      <c r="A792" s="201">
        <v>21205</v>
      </c>
      <c r="B792" s="184" t="s">
        <v>744</v>
      </c>
      <c r="C792" s="185">
        <v>2393</v>
      </c>
      <c r="D792" s="185">
        <v>3777</v>
      </c>
      <c r="E792" s="199"/>
      <c r="F792" s="209">
        <f t="shared" si="12"/>
        <v>5</v>
      </c>
      <c r="XDA792" s="212"/>
      <c r="XDB792" s="212"/>
      <c r="XDC792" s="212"/>
      <c r="XDD792" s="212"/>
      <c r="XDE792" s="212"/>
      <c r="XDF792" s="212"/>
      <c r="XDG792" s="212"/>
      <c r="XDH792" s="212"/>
      <c r="XDI792" s="212"/>
      <c r="XDJ792" s="212"/>
      <c r="XDK792" s="212"/>
      <c r="XDL792" s="212"/>
      <c r="XDM792" s="212"/>
      <c r="XDN792" s="212"/>
      <c r="XDO792" s="212"/>
      <c r="XDP792" s="212"/>
      <c r="XDQ792" s="212"/>
      <c r="XDR792" s="212"/>
      <c r="XDS792" s="212"/>
      <c r="XDT792" s="212"/>
      <c r="XDU792" s="212"/>
      <c r="XDV792" s="212"/>
      <c r="XDW792" s="212"/>
      <c r="XDX792" s="212"/>
      <c r="XDY792" s="212"/>
      <c r="XDZ792" s="212"/>
      <c r="XEA792" s="212"/>
      <c r="XEB792" s="212"/>
      <c r="XEC792" s="212"/>
      <c r="XED792" s="212"/>
      <c r="XEE792" s="212"/>
      <c r="XEF792" s="212"/>
      <c r="XEG792" s="212"/>
      <c r="XEH792" s="212"/>
      <c r="XEI792" s="212"/>
      <c r="XEJ792" s="212"/>
      <c r="XEK792" s="212"/>
      <c r="XEL792" s="212"/>
      <c r="XEM792" s="212"/>
      <c r="XEN792" s="212"/>
      <c r="XEO792" s="212"/>
      <c r="XEP792" s="212"/>
      <c r="XEQ792" s="212"/>
      <c r="XER792" s="212"/>
      <c r="XES792" s="212"/>
      <c r="XET792" s="212"/>
      <c r="XEU792" s="212"/>
      <c r="XEV792" s="212"/>
    </row>
    <row r="793" spans="1:6 16329:16376" s="209" customFormat="1" ht="18" hidden="1" customHeight="1">
      <c r="A793" s="201">
        <v>2120501</v>
      </c>
      <c r="B793" s="184" t="s">
        <v>744</v>
      </c>
      <c r="C793" s="185">
        <v>2393</v>
      </c>
      <c r="D793" s="185"/>
      <c r="E793" s="199"/>
      <c r="F793" s="209">
        <f t="shared" si="12"/>
        <v>7</v>
      </c>
    </row>
    <row r="794" spans="1:6 16329:16376" s="208" customFormat="1" ht="18" customHeight="1">
      <c r="A794" s="201">
        <v>21206</v>
      </c>
      <c r="B794" s="184" t="s">
        <v>745</v>
      </c>
      <c r="C794" s="185"/>
      <c r="D794" s="185"/>
      <c r="E794" s="199"/>
      <c r="F794" s="209">
        <f t="shared" si="12"/>
        <v>5</v>
      </c>
      <c r="XDA794" s="212"/>
      <c r="XDB794" s="212"/>
      <c r="XDC794" s="212"/>
      <c r="XDD794" s="212"/>
      <c r="XDE794" s="212"/>
      <c r="XDF794" s="212"/>
      <c r="XDG794" s="212"/>
      <c r="XDH794" s="212"/>
      <c r="XDI794" s="212"/>
      <c r="XDJ794" s="212"/>
      <c r="XDK794" s="212"/>
      <c r="XDL794" s="212"/>
      <c r="XDM794" s="212"/>
      <c r="XDN794" s="212"/>
      <c r="XDO794" s="212"/>
      <c r="XDP794" s="212"/>
      <c r="XDQ794" s="212"/>
      <c r="XDR794" s="212"/>
      <c r="XDS794" s="212"/>
      <c r="XDT794" s="212"/>
      <c r="XDU794" s="212"/>
      <c r="XDV794" s="212"/>
      <c r="XDW794" s="212"/>
      <c r="XDX794" s="212"/>
      <c r="XDY794" s="212"/>
      <c r="XDZ794" s="212"/>
      <c r="XEA794" s="212"/>
      <c r="XEB794" s="212"/>
      <c r="XEC794" s="212"/>
      <c r="XED794" s="212"/>
      <c r="XEE794" s="212"/>
      <c r="XEF794" s="212"/>
      <c r="XEG794" s="212"/>
      <c r="XEH794" s="212"/>
      <c r="XEI794" s="212"/>
      <c r="XEJ794" s="212"/>
      <c r="XEK794" s="212"/>
      <c r="XEL794" s="212"/>
      <c r="XEM794" s="212"/>
      <c r="XEN794" s="212"/>
      <c r="XEO794" s="212"/>
      <c r="XEP794" s="212"/>
      <c r="XEQ794" s="212"/>
      <c r="XER794" s="212"/>
      <c r="XES794" s="212"/>
      <c r="XET794" s="212"/>
      <c r="XEU794" s="212"/>
      <c r="XEV794" s="212"/>
    </row>
    <row r="795" spans="1:6 16329:16376" s="208" customFormat="1" ht="18" customHeight="1">
      <c r="A795" s="201">
        <v>21299</v>
      </c>
      <c r="B795" s="184" t="s">
        <v>746</v>
      </c>
      <c r="C795" s="185">
        <v>1328</v>
      </c>
      <c r="D795" s="185">
        <v>2631</v>
      </c>
      <c r="E795" s="199"/>
      <c r="F795" s="209">
        <f t="shared" si="12"/>
        <v>5</v>
      </c>
      <c r="XDA795" s="212"/>
      <c r="XDB795" s="212"/>
      <c r="XDC795" s="212"/>
      <c r="XDD795" s="212"/>
      <c r="XDE795" s="212"/>
      <c r="XDF795" s="212"/>
      <c r="XDG795" s="212"/>
      <c r="XDH795" s="212"/>
      <c r="XDI795" s="212"/>
      <c r="XDJ795" s="212"/>
      <c r="XDK795" s="212"/>
      <c r="XDL795" s="212"/>
      <c r="XDM795" s="212"/>
      <c r="XDN795" s="212"/>
      <c r="XDO795" s="212"/>
      <c r="XDP795" s="212"/>
      <c r="XDQ795" s="212"/>
      <c r="XDR795" s="212"/>
      <c r="XDS795" s="212"/>
      <c r="XDT795" s="212"/>
      <c r="XDU795" s="212"/>
      <c r="XDV795" s="212"/>
      <c r="XDW795" s="212"/>
      <c r="XDX795" s="212"/>
      <c r="XDY795" s="212"/>
      <c r="XDZ795" s="212"/>
      <c r="XEA795" s="212"/>
      <c r="XEB795" s="212"/>
      <c r="XEC795" s="212"/>
      <c r="XED795" s="212"/>
      <c r="XEE795" s="212"/>
      <c r="XEF795" s="212"/>
      <c r="XEG795" s="212"/>
      <c r="XEH795" s="212"/>
      <c r="XEI795" s="212"/>
      <c r="XEJ795" s="212"/>
      <c r="XEK795" s="212"/>
      <c r="XEL795" s="212"/>
      <c r="XEM795" s="212"/>
      <c r="XEN795" s="212"/>
      <c r="XEO795" s="212"/>
      <c r="XEP795" s="212"/>
      <c r="XEQ795" s="212"/>
      <c r="XER795" s="212"/>
      <c r="XES795" s="212"/>
      <c r="XET795" s="212"/>
      <c r="XEU795" s="212"/>
      <c r="XEV795" s="212"/>
    </row>
    <row r="796" spans="1:6 16329:16376" s="209" customFormat="1" ht="18" hidden="1" customHeight="1">
      <c r="A796" s="201">
        <v>2129999</v>
      </c>
      <c r="B796" s="184" t="s">
        <v>746</v>
      </c>
      <c r="C796" s="185">
        <v>1328</v>
      </c>
      <c r="D796" s="185">
        <v>2631</v>
      </c>
      <c r="E796" s="199"/>
      <c r="F796" s="209">
        <f t="shared" si="12"/>
        <v>7</v>
      </c>
    </row>
    <row r="797" spans="1:6 16329:16376" s="190" customFormat="1" ht="18" hidden="1" customHeight="1">
      <c r="A797" s="201">
        <v>213</v>
      </c>
      <c r="B797" s="184" t="s">
        <v>747</v>
      </c>
      <c r="C797" s="185">
        <v>84520</v>
      </c>
      <c r="D797" s="185">
        <f>95656-10000-10000-10000-3541</f>
        <v>62115</v>
      </c>
      <c r="E797" s="199"/>
      <c r="F797" s="209">
        <f t="shared" si="12"/>
        <v>3</v>
      </c>
      <c r="XDA797" s="194"/>
      <c r="XDB797" s="194"/>
      <c r="XDC797" s="194"/>
      <c r="XDD797" s="194"/>
      <c r="XDE797" s="194"/>
      <c r="XDF797" s="194"/>
      <c r="XDG797" s="194"/>
      <c r="XDH797" s="194"/>
      <c r="XDI797" s="194"/>
      <c r="XDJ797" s="194"/>
      <c r="XDK797" s="194"/>
      <c r="XDL797" s="194"/>
      <c r="XDM797" s="194"/>
      <c r="XDN797" s="194"/>
      <c r="XDO797" s="194"/>
      <c r="XDP797" s="194"/>
      <c r="XDQ797" s="194"/>
      <c r="XDR797" s="194"/>
      <c r="XDS797" s="194"/>
      <c r="XDT797" s="194"/>
      <c r="XDU797" s="194"/>
      <c r="XDV797" s="194"/>
      <c r="XDW797" s="194"/>
      <c r="XDX797" s="194"/>
      <c r="XDY797" s="194"/>
      <c r="XDZ797" s="194"/>
      <c r="XEA797" s="194"/>
      <c r="XEB797" s="194"/>
      <c r="XEC797" s="194"/>
      <c r="XED797" s="194"/>
      <c r="XEE797" s="194"/>
      <c r="XEF797" s="194"/>
      <c r="XEG797" s="194"/>
      <c r="XEH797" s="194"/>
      <c r="XEI797" s="194"/>
      <c r="XEJ797" s="194"/>
      <c r="XEK797" s="194"/>
      <c r="XEL797" s="194"/>
      <c r="XEM797" s="194"/>
      <c r="XEN797" s="194"/>
    </row>
    <row r="798" spans="1:6 16329:16376" s="208" customFormat="1" ht="18" customHeight="1">
      <c r="A798" s="201">
        <v>21301</v>
      </c>
      <c r="B798" s="184" t="s">
        <v>748</v>
      </c>
      <c r="C798" s="185">
        <v>38776</v>
      </c>
      <c r="D798" s="185">
        <f>32302-10000</f>
        <v>22302</v>
      </c>
      <c r="E798" s="199"/>
      <c r="F798" s="209">
        <f t="shared" si="12"/>
        <v>5</v>
      </c>
      <c r="XDA798" s="212"/>
      <c r="XDB798" s="212"/>
      <c r="XDC798" s="212"/>
      <c r="XDD798" s="212"/>
      <c r="XDE798" s="212"/>
      <c r="XDF798" s="212"/>
      <c r="XDG798" s="212"/>
      <c r="XDH798" s="212"/>
      <c r="XDI798" s="212"/>
      <c r="XDJ798" s="212"/>
      <c r="XDK798" s="212"/>
      <c r="XDL798" s="212"/>
      <c r="XDM798" s="212"/>
      <c r="XDN798" s="212"/>
      <c r="XDO798" s="212"/>
      <c r="XDP798" s="212"/>
      <c r="XDQ798" s="212"/>
      <c r="XDR798" s="212"/>
      <c r="XDS798" s="212"/>
      <c r="XDT798" s="212"/>
      <c r="XDU798" s="212"/>
      <c r="XDV798" s="212"/>
      <c r="XDW798" s="212"/>
      <c r="XDX798" s="212"/>
      <c r="XDY798" s="212"/>
      <c r="XDZ798" s="212"/>
      <c r="XEA798" s="212"/>
      <c r="XEB798" s="212"/>
      <c r="XEC798" s="212"/>
      <c r="XED798" s="212"/>
      <c r="XEE798" s="212"/>
      <c r="XEF798" s="212"/>
      <c r="XEG798" s="212"/>
      <c r="XEH798" s="212"/>
      <c r="XEI798" s="212"/>
      <c r="XEJ798" s="212"/>
      <c r="XEK798" s="212"/>
      <c r="XEL798" s="212"/>
      <c r="XEM798" s="212"/>
      <c r="XEN798" s="212"/>
      <c r="XEO798" s="212"/>
      <c r="XEP798" s="212"/>
      <c r="XEQ798" s="212"/>
      <c r="XER798" s="212"/>
      <c r="XES798" s="212"/>
      <c r="XET798" s="212"/>
      <c r="XEU798" s="212"/>
      <c r="XEV798" s="212"/>
    </row>
    <row r="799" spans="1:6 16329:16376" s="209" customFormat="1" ht="18" hidden="1" customHeight="1">
      <c r="A799" s="201">
        <v>2130101</v>
      </c>
      <c r="B799" s="184" t="s">
        <v>165</v>
      </c>
      <c r="C799" s="185">
        <v>2171</v>
      </c>
      <c r="D799" s="185">
        <v>1673</v>
      </c>
      <c r="E799" s="199"/>
      <c r="F799" s="209">
        <f t="shared" si="12"/>
        <v>7</v>
      </c>
    </row>
    <row r="800" spans="1:6 16329:16376" s="209" customFormat="1" ht="18" hidden="1" customHeight="1">
      <c r="A800" s="201">
        <v>2130102</v>
      </c>
      <c r="B800" s="184" t="s">
        <v>166</v>
      </c>
      <c r="C800" s="185">
        <v>448</v>
      </c>
      <c r="D800" s="185">
        <v>939</v>
      </c>
      <c r="E800" s="199"/>
      <c r="F800" s="209">
        <f t="shared" si="12"/>
        <v>7</v>
      </c>
    </row>
    <row r="801" spans="1:6" s="209" customFormat="1" ht="18" hidden="1" customHeight="1">
      <c r="A801" s="201">
        <v>2130103</v>
      </c>
      <c r="B801" s="184" t="s">
        <v>167</v>
      </c>
      <c r="C801" s="185"/>
      <c r="D801" s="185">
        <v>0</v>
      </c>
      <c r="E801" s="199"/>
      <c r="F801" s="209">
        <f t="shared" si="12"/>
        <v>7</v>
      </c>
    </row>
    <row r="802" spans="1:6" s="209" customFormat="1" ht="18" hidden="1" customHeight="1">
      <c r="A802" s="201">
        <v>2130104</v>
      </c>
      <c r="B802" s="184" t="s">
        <v>174</v>
      </c>
      <c r="C802" s="185">
        <v>520</v>
      </c>
      <c r="D802" s="185">
        <v>0</v>
      </c>
      <c r="E802" s="199"/>
      <c r="F802" s="209">
        <f t="shared" si="12"/>
        <v>7</v>
      </c>
    </row>
    <row r="803" spans="1:6" s="209" customFormat="1" ht="18" hidden="1" customHeight="1">
      <c r="A803" s="201">
        <v>2130105</v>
      </c>
      <c r="B803" s="184" t="s">
        <v>749</v>
      </c>
      <c r="C803" s="185"/>
      <c r="D803" s="185">
        <v>0</v>
      </c>
      <c r="E803" s="199"/>
      <c r="F803" s="209">
        <f t="shared" si="12"/>
        <v>7</v>
      </c>
    </row>
    <row r="804" spans="1:6" s="209" customFormat="1" ht="18" hidden="1" customHeight="1">
      <c r="A804" s="201">
        <v>2130106</v>
      </c>
      <c r="B804" s="184" t="s">
        <v>750</v>
      </c>
      <c r="C804" s="185">
        <v>233</v>
      </c>
      <c r="D804" s="185">
        <v>598</v>
      </c>
      <c r="E804" s="199"/>
      <c r="F804" s="209">
        <f t="shared" si="12"/>
        <v>7</v>
      </c>
    </row>
    <row r="805" spans="1:6" s="209" customFormat="1" ht="18" hidden="1" customHeight="1">
      <c r="A805" s="201">
        <v>2130108</v>
      </c>
      <c r="B805" s="184" t="s">
        <v>751</v>
      </c>
      <c r="C805" s="185">
        <v>459</v>
      </c>
      <c r="D805" s="185">
        <v>321</v>
      </c>
      <c r="E805" s="199"/>
      <c r="F805" s="209">
        <f t="shared" si="12"/>
        <v>7</v>
      </c>
    </row>
    <row r="806" spans="1:6" s="209" customFormat="1" ht="18" hidden="1" customHeight="1">
      <c r="A806" s="201">
        <v>2130109</v>
      </c>
      <c r="B806" s="184" t="s">
        <v>752</v>
      </c>
      <c r="C806" s="185">
        <v>57</v>
      </c>
      <c r="D806" s="185">
        <v>47</v>
      </c>
      <c r="E806" s="199"/>
      <c r="F806" s="209">
        <f t="shared" si="12"/>
        <v>7</v>
      </c>
    </row>
    <row r="807" spans="1:6" s="209" customFormat="1" ht="18" hidden="1" customHeight="1">
      <c r="A807" s="201">
        <v>2130110</v>
      </c>
      <c r="B807" s="184" t="s">
        <v>753</v>
      </c>
      <c r="C807" s="185">
        <v>4</v>
      </c>
      <c r="D807" s="185">
        <v>143</v>
      </c>
      <c r="E807" s="199"/>
      <c r="F807" s="209">
        <f t="shared" si="12"/>
        <v>7</v>
      </c>
    </row>
    <row r="808" spans="1:6" s="209" customFormat="1" ht="18" hidden="1" customHeight="1">
      <c r="A808" s="201">
        <v>2130111</v>
      </c>
      <c r="B808" s="184" t="s">
        <v>754</v>
      </c>
      <c r="C808" s="185">
        <v>25</v>
      </c>
      <c r="D808" s="185">
        <v>0</v>
      </c>
      <c r="E808" s="199"/>
      <c r="F808" s="209">
        <f t="shared" si="12"/>
        <v>7</v>
      </c>
    </row>
    <row r="809" spans="1:6" s="209" customFormat="1" ht="18" hidden="1" customHeight="1">
      <c r="A809" s="201">
        <v>2130112</v>
      </c>
      <c r="B809" s="182" t="s">
        <v>755</v>
      </c>
      <c r="C809" s="183"/>
      <c r="D809" s="183">
        <v>840</v>
      </c>
      <c r="E809" s="199"/>
      <c r="F809" s="209">
        <f t="shared" si="12"/>
        <v>7</v>
      </c>
    </row>
    <row r="810" spans="1:6" s="209" customFormat="1" ht="18" hidden="1" customHeight="1">
      <c r="A810" s="201">
        <v>2130114</v>
      </c>
      <c r="B810" s="184" t="s">
        <v>756</v>
      </c>
      <c r="C810" s="185"/>
      <c r="D810" s="185">
        <v>0</v>
      </c>
      <c r="E810" s="199"/>
      <c r="F810" s="209">
        <f t="shared" si="12"/>
        <v>7</v>
      </c>
    </row>
    <row r="811" spans="1:6" s="209" customFormat="1" ht="18" hidden="1" customHeight="1">
      <c r="A811" s="201">
        <v>2130119</v>
      </c>
      <c r="B811" s="184" t="s">
        <v>757</v>
      </c>
      <c r="C811" s="185">
        <v>582</v>
      </c>
      <c r="D811" s="185">
        <v>120</v>
      </c>
      <c r="E811" s="199"/>
      <c r="F811" s="209">
        <f t="shared" si="12"/>
        <v>7</v>
      </c>
    </row>
    <row r="812" spans="1:6" s="209" customFormat="1" ht="18" hidden="1" customHeight="1">
      <c r="A812" s="201">
        <v>2130120</v>
      </c>
      <c r="B812" s="184" t="s">
        <v>758</v>
      </c>
      <c r="C812" s="185">
        <v>5</v>
      </c>
      <c r="D812" s="185">
        <v>460</v>
      </c>
      <c r="E812" s="199"/>
      <c r="F812" s="209">
        <f t="shared" si="12"/>
        <v>7</v>
      </c>
    </row>
    <row r="813" spans="1:6" s="209" customFormat="1" ht="18" hidden="1" customHeight="1">
      <c r="A813" s="201">
        <v>2130121</v>
      </c>
      <c r="B813" s="184" t="s">
        <v>759</v>
      </c>
      <c r="C813" s="185">
        <v>809</v>
      </c>
      <c r="D813" s="185">
        <v>537</v>
      </c>
      <c r="E813" s="199"/>
      <c r="F813" s="209">
        <f t="shared" si="12"/>
        <v>7</v>
      </c>
    </row>
    <row r="814" spans="1:6" s="209" customFormat="1" ht="18" hidden="1" customHeight="1">
      <c r="A814" s="201">
        <v>2130122</v>
      </c>
      <c r="B814" s="184" t="s">
        <v>760</v>
      </c>
      <c r="C814" s="185">
        <v>16238</v>
      </c>
      <c r="D814" s="185">
        <v>1839</v>
      </c>
      <c r="E814" s="199"/>
      <c r="F814" s="209">
        <f t="shared" si="12"/>
        <v>7</v>
      </c>
    </row>
    <row r="815" spans="1:6" s="209" customFormat="1" ht="18" hidden="1" customHeight="1">
      <c r="A815" s="201">
        <v>2130124</v>
      </c>
      <c r="B815" s="184" t="s">
        <v>761</v>
      </c>
      <c r="C815" s="185">
        <v>45</v>
      </c>
      <c r="D815" s="185">
        <v>692</v>
      </c>
      <c r="E815" s="199"/>
      <c r="F815" s="209">
        <f t="shared" si="12"/>
        <v>7</v>
      </c>
    </row>
    <row r="816" spans="1:6" s="209" customFormat="1" ht="18" hidden="1" customHeight="1">
      <c r="A816" s="201">
        <v>2130125</v>
      </c>
      <c r="B816" s="184" t="s">
        <v>762</v>
      </c>
      <c r="C816" s="185">
        <v>297</v>
      </c>
      <c r="D816" s="185">
        <v>692</v>
      </c>
      <c r="E816" s="199"/>
      <c r="F816" s="209">
        <f t="shared" si="12"/>
        <v>7</v>
      </c>
    </row>
    <row r="817" spans="1:6 16329:16376" s="209" customFormat="1" ht="18" hidden="1" customHeight="1">
      <c r="A817" s="201">
        <v>2130126</v>
      </c>
      <c r="B817" s="184" t="s">
        <v>763</v>
      </c>
      <c r="C817" s="185">
        <v>179</v>
      </c>
      <c r="D817" s="185">
        <v>1165</v>
      </c>
      <c r="E817" s="199"/>
      <c r="F817" s="209">
        <f t="shared" si="12"/>
        <v>7</v>
      </c>
    </row>
    <row r="818" spans="1:6 16329:16376" s="209" customFormat="1" ht="18" hidden="1" customHeight="1">
      <c r="A818" s="201">
        <v>2130135</v>
      </c>
      <c r="B818" s="184" t="s">
        <v>764</v>
      </c>
      <c r="C818" s="185">
        <v>2753</v>
      </c>
      <c r="D818" s="185">
        <v>3189</v>
      </c>
      <c r="E818" s="199"/>
      <c r="F818" s="209">
        <f t="shared" si="12"/>
        <v>7</v>
      </c>
    </row>
    <row r="819" spans="1:6 16329:16376" s="209" customFormat="1" ht="18" hidden="1" customHeight="1">
      <c r="A819" s="201">
        <v>2130142</v>
      </c>
      <c r="B819" s="184" t="s">
        <v>765</v>
      </c>
      <c r="C819" s="185">
        <v>2</v>
      </c>
      <c r="D819" s="185">
        <v>0</v>
      </c>
      <c r="E819" s="199"/>
      <c r="F819" s="209">
        <f t="shared" si="12"/>
        <v>7</v>
      </c>
    </row>
    <row r="820" spans="1:6 16329:16376" s="209" customFormat="1" ht="18" hidden="1" customHeight="1">
      <c r="A820" s="201">
        <v>2130148</v>
      </c>
      <c r="B820" s="184" t="s">
        <v>766</v>
      </c>
      <c r="C820" s="185">
        <v>60</v>
      </c>
      <c r="D820" s="185">
        <v>324</v>
      </c>
      <c r="E820" s="199"/>
      <c r="F820" s="209">
        <f t="shared" si="12"/>
        <v>7</v>
      </c>
    </row>
    <row r="821" spans="1:6 16329:16376" s="209" customFormat="1" ht="18" hidden="1" customHeight="1">
      <c r="A821" s="201">
        <v>2130152</v>
      </c>
      <c r="B821" s="184" t="s">
        <v>767</v>
      </c>
      <c r="C821" s="185">
        <v>16</v>
      </c>
      <c r="D821" s="185">
        <v>3</v>
      </c>
      <c r="E821" s="199"/>
      <c r="F821" s="209">
        <f t="shared" si="12"/>
        <v>7</v>
      </c>
    </row>
    <row r="822" spans="1:6 16329:16376" s="209" customFormat="1" ht="18" hidden="1" customHeight="1">
      <c r="A822" s="201">
        <v>2130153</v>
      </c>
      <c r="B822" s="184" t="s">
        <v>768</v>
      </c>
      <c r="C822" s="185">
        <v>8922</v>
      </c>
      <c r="D822" s="185">
        <v>7657</v>
      </c>
      <c r="E822" s="199"/>
      <c r="F822" s="209">
        <f t="shared" si="12"/>
        <v>7</v>
      </c>
    </row>
    <row r="823" spans="1:6 16329:16376" s="209" customFormat="1" ht="18" hidden="1" customHeight="1">
      <c r="A823" s="201">
        <v>2130199</v>
      </c>
      <c r="B823" s="184" t="s">
        <v>769</v>
      </c>
      <c r="C823" s="185">
        <v>4951</v>
      </c>
      <c r="D823" s="185">
        <v>1063</v>
      </c>
      <c r="E823" s="199"/>
      <c r="F823" s="209">
        <f t="shared" si="12"/>
        <v>7</v>
      </c>
    </row>
    <row r="824" spans="1:6 16329:16376" s="208" customFormat="1" ht="18" customHeight="1">
      <c r="A824" s="201">
        <v>21302</v>
      </c>
      <c r="B824" s="184" t="s">
        <v>770</v>
      </c>
      <c r="C824" s="185">
        <v>3585</v>
      </c>
      <c r="D824" s="185">
        <v>2543</v>
      </c>
      <c r="E824" s="199"/>
      <c r="F824" s="209">
        <f t="shared" si="12"/>
        <v>5</v>
      </c>
      <c r="XDA824" s="212"/>
      <c r="XDB824" s="212"/>
      <c r="XDC824" s="212"/>
      <c r="XDD824" s="212"/>
      <c r="XDE824" s="212"/>
      <c r="XDF824" s="212"/>
      <c r="XDG824" s="212"/>
      <c r="XDH824" s="212"/>
      <c r="XDI824" s="212"/>
      <c r="XDJ824" s="212"/>
      <c r="XDK824" s="212"/>
      <c r="XDL824" s="212"/>
      <c r="XDM824" s="212"/>
      <c r="XDN824" s="212"/>
      <c r="XDO824" s="212"/>
      <c r="XDP824" s="212"/>
      <c r="XDQ824" s="212"/>
      <c r="XDR824" s="212"/>
      <c r="XDS824" s="212"/>
      <c r="XDT824" s="212"/>
      <c r="XDU824" s="212"/>
      <c r="XDV824" s="212"/>
      <c r="XDW824" s="212"/>
      <c r="XDX824" s="212"/>
      <c r="XDY824" s="212"/>
      <c r="XDZ824" s="212"/>
      <c r="XEA824" s="212"/>
      <c r="XEB824" s="212"/>
      <c r="XEC824" s="212"/>
      <c r="XED824" s="212"/>
      <c r="XEE824" s="212"/>
      <c r="XEF824" s="212"/>
      <c r="XEG824" s="212"/>
      <c r="XEH824" s="212"/>
      <c r="XEI824" s="212"/>
      <c r="XEJ824" s="212"/>
      <c r="XEK824" s="212"/>
      <c r="XEL824" s="212"/>
      <c r="XEM824" s="212"/>
      <c r="XEN824" s="212"/>
      <c r="XEO824" s="212"/>
      <c r="XEP824" s="212"/>
      <c r="XEQ824" s="212"/>
      <c r="XER824" s="212"/>
      <c r="XES824" s="212"/>
      <c r="XET824" s="212"/>
      <c r="XEU824" s="212"/>
      <c r="XEV824" s="212"/>
    </row>
    <row r="825" spans="1:6 16329:16376" s="209" customFormat="1" ht="18" hidden="1" customHeight="1">
      <c r="A825" s="201">
        <v>2130201</v>
      </c>
      <c r="B825" s="184" t="s">
        <v>165</v>
      </c>
      <c r="C825" s="185">
        <v>455</v>
      </c>
      <c r="D825" s="185">
        <v>332</v>
      </c>
      <c r="E825" s="199"/>
      <c r="F825" s="209">
        <f t="shared" si="12"/>
        <v>7</v>
      </c>
    </row>
    <row r="826" spans="1:6 16329:16376" s="209" customFormat="1" ht="18" hidden="1" customHeight="1">
      <c r="A826" s="201">
        <v>2130202</v>
      </c>
      <c r="B826" s="184" t="s">
        <v>166</v>
      </c>
      <c r="C826" s="185">
        <v>289</v>
      </c>
      <c r="D826" s="185">
        <v>1094</v>
      </c>
      <c r="E826" s="199"/>
      <c r="F826" s="209">
        <f t="shared" si="12"/>
        <v>7</v>
      </c>
    </row>
    <row r="827" spans="1:6 16329:16376" s="209" customFormat="1" ht="18" hidden="1" customHeight="1">
      <c r="A827" s="201">
        <v>2130203</v>
      </c>
      <c r="B827" s="184" t="s">
        <v>167</v>
      </c>
      <c r="C827" s="185"/>
      <c r="D827" s="185">
        <v>0</v>
      </c>
      <c r="E827" s="199"/>
      <c r="F827" s="209">
        <f t="shared" si="12"/>
        <v>7</v>
      </c>
    </row>
    <row r="828" spans="1:6 16329:16376" s="209" customFormat="1" ht="18" hidden="1" customHeight="1">
      <c r="A828" s="201">
        <v>2130204</v>
      </c>
      <c r="B828" s="184" t="s">
        <v>771</v>
      </c>
      <c r="C828" s="185"/>
      <c r="D828" s="185">
        <v>0</v>
      </c>
      <c r="E828" s="199"/>
      <c r="F828" s="209">
        <f t="shared" si="12"/>
        <v>7</v>
      </c>
    </row>
    <row r="829" spans="1:6 16329:16376" s="209" customFormat="1" ht="18" hidden="1" customHeight="1">
      <c r="A829" s="201">
        <v>2130205</v>
      </c>
      <c r="B829" s="184" t="s">
        <v>772</v>
      </c>
      <c r="C829" s="185">
        <v>784</v>
      </c>
      <c r="D829" s="185">
        <v>649</v>
      </c>
      <c r="E829" s="199"/>
      <c r="F829" s="209">
        <f t="shared" si="12"/>
        <v>7</v>
      </c>
    </row>
    <row r="830" spans="1:6 16329:16376" s="209" customFormat="1" ht="18" hidden="1" customHeight="1">
      <c r="A830" s="201">
        <v>2130206</v>
      </c>
      <c r="B830" s="184" t="s">
        <v>773</v>
      </c>
      <c r="C830" s="185"/>
      <c r="D830" s="185">
        <v>6</v>
      </c>
      <c r="E830" s="199"/>
      <c r="F830" s="209">
        <f t="shared" si="12"/>
        <v>7</v>
      </c>
    </row>
    <row r="831" spans="1:6 16329:16376" s="209" customFormat="1" ht="18" hidden="1" customHeight="1">
      <c r="A831" s="201">
        <v>2130207</v>
      </c>
      <c r="B831" s="184" t="s">
        <v>774</v>
      </c>
      <c r="C831" s="185"/>
      <c r="D831" s="185">
        <v>10</v>
      </c>
      <c r="E831" s="199"/>
      <c r="F831" s="209">
        <f t="shared" si="12"/>
        <v>7</v>
      </c>
    </row>
    <row r="832" spans="1:6 16329:16376" s="209" customFormat="1" ht="18" hidden="1" customHeight="1">
      <c r="A832" s="201">
        <v>2130209</v>
      </c>
      <c r="B832" s="184" t="s">
        <v>775</v>
      </c>
      <c r="C832" s="185">
        <v>1</v>
      </c>
      <c r="D832" s="185">
        <v>1</v>
      </c>
      <c r="E832" s="199"/>
      <c r="F832" s="209">
        <f t="shared" si="12"/>
        <v>7</v>
      </c>
    </row>
    <row r="833" spans="1:6 16329:16376" s="209" customFormat="1" ht="18" hidden="1" customHeight="1">
      <c r="A833" s="201">
        <v>2130211</v>
      </c>
      <c r="B833" s="184" t="s">
        <v>776</v>
      </c>
      <c r="C833" s="185">
        <v>47</v>
      </c>
      <c r="D833" s="185">
        <v>108</v>
      </c>
      <c r="E833" s="199"/>
      <c r="F833" s="209">
        <f t="shared" si="12"/>
        <v>7</v>
      </c>
    </row>
    <row r="834" spans="1:6 16329:16376" s="209" customFormat="1" ht="18" hidden="1" customHeight="1">
      <c r="A834" s="201">
        <v>2130212</v>
      </c>
      <c r="B834" s="184" t="s">
        <v>777</v>
      </c>
      <c r="C834" s="185">
        <v>1377</v>
      </c>
      <c r="D834" s="185">
        <v>138</v>
      </c>
      <c r="E834" s="199"/>
      <c r="F834" s="209">
        <f t="shared" si="12"/>
        <v>7</v>
      </c>
    </row>
    <row r="835" spans="1:6 16329:16376" s="209" customFormat="1" ht="18" hidden="1" customHeight="1">
      <c r="A835" s="201">
        <v>2130213</v>
      </c>
      <c r="B835" s="184" t="s">
        <v>778</v>
      </c>
      <c r="C835" s="185"/>
      <c r="D835" s="185">
        <v>46</v>
      </c>
      <c r="E835" s="199"/>
      <c r="F835" s="209">
        <f t="shared" si="12"/>
        <v>7</v>
      </c>
    </row>
    <row r="836" spans="1:6 16329:16376" s="209" customFormat="1" ht="18" hidden="1" customHeight="1">
      <c r="A836" s="201">
        <v>2130217</v>
      </c>
      <c r="B836" s="184" t="s">
        <v>779</v>
      </c>
      <c r="C836" s="185"/>
      <c r="D836" s="185">
        <v>0</v>
      </c>
      <c r="E836" s="199"/>
      <c r="F836" s="209">
        <f t="shared" si="12"/>
        <v>7</v>
      </c>
    </row>
    <row r="837" spans="1:6 16329:16376" s="209" customFormat="1" ht="18" hidden="1" customHeight="1">
      <c r="A837" s="201">
        <v>2130220</v>
      </c>
      <c r="B837" s="184" t="s">
        <v>780</v>
      </c>
      <c r="C837" s="185"/>
      <c r="D837" s="185">
        <v>0</v>
      </c>
      <c r="E837" s="199"/>
      <c r="F837" s="209">
        <f t="shared" ref="F837:F900" si="13">LEN(A837)</f>
        <v>7</v>
      </c>
    </row>
    <row r="838" spans="1:6 16329:16376" s="209" customFormat="1" ht="18" hidden="1" customHeight="1">
      <c r="A838" s="201">
        <v>2130221</v>
      </c>
      <c r="B838" s="184" t="s">
        <v>781</v>
      </c>
      <c r="C838" s="185"/>
      <c r="D838" s="185">
        <v>0</v>
      </c>
      <c r="E838" s="199"/>
      <c r="F838" s="209">
        <f t="shared" si="13"/>
        <v>7</v>
      </c>
    </row>
    <row r="839" spans="1:6 16329:16376" s="209" customFormat="1" ht="18" hidden="1" customHeight="1">
      <c r="A839" s="201">
        <v>2130223</v>
      </c>
      <c r="B839" s="184" t="s">
        <v>782</v>
      </c>
      <c r="C839" s="185"/>
      <c r="D839" s="185">
        <v>0</v>
      </c>
      <c r="E839" s="199"/>
      <c r="F839" s="209">
        <f t="shared" si="13"/>
        <v>7</v>
      </c>
    </row>
    <row r="840" spans="1:6 16329:16376" s="209" customFormat="1" ht="18" hidden="1" customHeight="1">
      <c r="A840" s="201">
        <v>2130226</v>
      </c>
      <c r="B840" s="184" t="s">
        <v>783</v>
      </c>
      <c r="C840" s="185"/>
      <c r="D840" s="185">
        <v>30</v>
      </c>
      <c r="E840" s="199"/>
      <c r="F840" s="209">
        <f t="shared" si="13"/>
        <v>7</v>
      </c>
    </row>
    <row r="841" spans="1:6 16329:16376" s="209" customFormat="1" ht="18" hidden="1" customHeight="1">
      <c r="A841" s="201">
        <v>2130227</v>
      </c>
      <c r="B841" s="184" t="s">
        <v>784</v>
      </c>
      <c r="C841" s="185"/>
      <c r="D841" s="185">
        <v>0</v>
      </c>
      <c r="E841" s="199"/>
      <c r="F841" s="209">
        <f t="shared" si="13"/>
        <v>7</v>
      </c>
    </row>
    <row r="842" spans="1:6 16329:16376" s="209" customFormat="1" ht="18" hidden="1" customHeight="1">
      <c r="A842" s="201">
        <v>2130234</v>
      </c>
      <c r="B842" s="184" t="s">
        <v>785</v>
      </c>
      <c r="C842" s="185">
        <v>21</v>
      </c>
      <c r="D842" s="185">
        <v>30</v>
      </c>
      <c r="E842" s="199"/>
      <c r="F842" s="209">
        <f t="shared" si="13"/>
        <v>7</v>
      </c>
    </row>
    <row r="843" spans="1:6 16329:16376" s="209" customFormat="1" ht="18" hidden="1" customHeight="1">
      <c r="A843" s="201">
        <v>2130236</v>
      </c>
      <c r="B843" s="184" t="s">
        <v>786</v>
      </c>
      <c r="C843" s="185">
        <v>13</v>
      </c>
      <c r="D843" s="185">
        <v>0</v>
      </c>
      <c r="E843" s="199"/>
      <c r="F843" s="209">
        <f t="shared" si="13"/>
        <v>7</v>
      </c>
    </row>
    <row r="844" spans="1:6 16329:16376" s="209" customFormat="1" ht="18" hidden="1" customHeight="1">
      <c r="A844" s="201">
        <v>2130237</v>
      </c>
      <c r="B844" s="184" t="s">
        <v>755</v>
      </c>
      <c r="C844" s="185"/>
      <c r="D844" s="185">
        <v>0</v>
      </c>
      <c r="E844" s="199"/>
      <c r="F844" s="209">
        <f t="shared" si="13"/>
        <v>7</v>
      </c>
    </row>
    <row r="845" spans="1:6 16329:16376" s="209" customFormat="1" ht="18" hidden="1" customHeight="1">
      <c r="A845" s="201">
        <v>2130299</v>
      </c>
      <c r="B845" s="184" t="s">
        <v>787</v>
      </c>
      <c r="C845" s="185">
        <v>598</v>
      </c>
      <c r="D845" s="185">
        <v>99</v>
      </c>
      <c r="E845" s="199"/>
      <c r="F845" s="209">
        <f t="shared" si="13"/>
        <v>7</v>
      </c>
    </row>
    <row r="846" spans="1:6 16329:16376" s="208" customFormat="1" ht="18" customHeight="1">
      <c r="A846" s="201">
        <v>21303</v>
      </c>
      <c r="B846" s="184" t="s">
        <v>788</v>
      </c>
      <c r="C846" s="185">
        <v>23762</v>
      </c>
      <c r="D846" s="185">
        <v>14292</v>
      </c>
      <c r="E846" s="199"/>
      <c r="F846" s="209">
        <f t="shared" si="13"/>
        <v>5</v>
      </c>
      <c r="XDA846" s="212"/>
      <c r="XDB846" s="212"/>
      <c r="XDC846" s="212"/>
      <c r="XDD846" s="212"/>
      <c r="XDE846" s="212"/>
      <c r="XDF846" s="212"/>
      <c r="XDG846" s="212"/>
      <c r="XDH846" s="212"/>
      <c r="XDI846" s="212"/>
      <c r="XDJ846" s="212"/>
      <c r="XDK846" s="212"/>
      <c r="XDL846" s="212"/>
      <c r="XDM846" s="212"/>
      <c r="XDN846" s="212"/>
      <c r="XDO846" s="212"/>
      <c r="XDP846" s="212"/>
      <c r="XDQ846" s="212"/>
      <c r="XDR846" s="212"/>
      <c r="XDS846" s="212"/>
      <c r="XDT846" s="212"/>
      <c r="XDU846" s="212"/>
      <c r="XDV846" s="212"/>
      <c r="XDW846" s="212"/>
      <c r="XDX846" s="212"/>
      <c r="XDY846" s="212"/>
      <c r="XDZ846" s="212"/>
      <c r="XEA846" s="212"/>
      <c r="XEB846" s="212"/>
      <c r="XEC846" s="212"/>
      <c r="XED846" s="212"/>
      <c r="XEE846" s="212"/>
      <c r="XEF846" s="212"/>
      <c r="XEG846" s="212"/>
      <c r="XEH846" s="212"/>
      <c r="XEI846" s="212"/>
      <c r="XEJ846" s="212"/>
      <c r="XEK846" s="212"/>
      <c r="XEL846" s="212"/>
      <c r="XEM846" s="212"/>
      <c r="XEN846" s="212"/>
      <c r="XEO846" s="212"/>
      <c r="XEP846" s="212"/>
      <c r="XEQ846" s="212"/>
      <c r="XER846" s="212"/>
      <c r="XES846" s="212"/>
      <c r="XET846" s="212"/>
      <c r="XEU846" s="212"/>
      <c r="XEV846" s="212"/>
    </row>
    <row r="847" spans="1:6 16329:16376" s="209" customFormat="1" ht="18" hidden="1" customHeight="1">
      <c r="A847" s="201">
        <v>2130301</v>
      </c>
      <c r="B847" s="184" t="s">
        <v>165</v>
      </c>
      <c r="C847" s="185">
        <v>1432</v>
      </c>
      <c r="D847" s="185">
        <v>714</v>
      </c>
      <c r="E847" s="199"/>
      <c r="F847" s="209">
        <f t="shared" si="13"/>
        <v>7</v>
      </c>
    </row>
    <row r="848" spans="1:6 16329:16376" s="209" customFormat="1" ht="18" hidden="1" customHeight="1">
      <c r="A848" s="201">
        <v>2130302</v>
      </c>
      <c r="B848" s="184" t="s">
        <v>166</v>
      </c>
      <c r="C848" s="185">
        <v>236</v>
      </c>
      <c r="D848" s="185">
        <v>272</v>
      </c>
      <c r="E848" s="199"/>
      <c r="F848" s="209">
        <f t="shared" si="13"/>
        <v>7</v>
      </c>
    </row>
    <row r="849" spans="1:6" s="209" customFormat="1" ht="18" hidden="1" customHeight="1">
      <c r="A849" s="201">
        <v>2130303</v>
      </c>
      <c r="B849" s="184" t="s">
        <v>167</v>
      </c>
      <c r="C849" s="185"/>
      <c r="D849" s="185">
        <v>0</v>
      </c>
      <c r="E849" s="199"/>
      <c r="F849" s="209">
        <f t="shared" si="13"/>
        <v>7</v>
      </c>
    </row>
    <row r="850" spans="1:6" s="209" customFormat="1" ht="18" hidden="1" customHeight="1">
      <c r="A850" s="201">
        <v>2130304</v>
      </c>
      <c r="B850" s="184" t="s">
        <v>789</v>
      </c>
      <c r="C850" s="185"/>
      <c r="D850" s="185">
        <v>181</v>
      </c>
      <c r="E850" s="199"/>
      <c r="F850" s="209">
        <f t="shared" si="13"/>
        <v>7</v>
      </c>
    </row>
    <row r="851" spans="1:6" s="209" customFormat="1" ht="18" hidden="1" customHeight="1">
      <c r="A851" s="201">
        <v>2130305</v>
      </c>
      <c r="B851" s="184" t="s">
        <v>790</v>
      </c>
      <c r="C851" s="185">
        <v>18040</v>
      </c>
      <c r="D851" s="185">
        <v>6131</v>
      </c>
      <c r="E851" s="199"/>
      <c r="F851" s="209">
        <f t="shared" si="13"/>
        <v>7</v>
      </c>
    </row>
    <row r="852" spans="1:6" s="209" customFormat="1" ht="18" hidden="1" customHeight="1">
      <c r="A852" s="201">
        <v>2130306</v>
      </c>
      <c r="B852" s="184" t="s">
        <v>791</v>
      </c>
      <c r="C852" s="185">
        <v>146</v>
      </c>
      <c r="D852" s="185">
        <v>469</v>
      </c>
      <c r="E852" s="199"/>
      <c r="F852" s="209">
        <f t="shared" si="13"/>
        <v>7</v>
      </c>
    </row>
    <row r="853" spans="1:6" s="209" customFormat="1" ht="18" hidden="1" customHeight="1">
      <c r="A853" s="201">
        <v>2130307</v>
      </c>
      <c r="B853" s="184" t="s">
        <v>792</v>
      </c>
      <c r="C853" s="185"/>
      <c r="D853" s="185">
        <v>0</v>
      </c>
      <c r="E853" s="199"/>
      <c r="F853" s="209">
        <f t="shared" si="13"/>
        <v>7</v>
      </c>
    </row>
    <row r="854" spans="1:6" s="209" customFormat="1" ht="18" hidden="1" customHeight="1">
      <c r="A854" s="201">
        <v>2130308</v>
      </c>
      <c r="B854" s="184" t="s">
        <v>793</v>
      </c>
      <c r="C854" s="185"/>
      <c r="D854" s="185">
        <v>0</v>
      </c>
      <c r="E854" s="199"/>
      <c r="F854" s="209">
        <f t="shared" si="13"/>
        <v>7</v>
      </c>
    </row>
    <row r="855" spans="1:6" s="209" customFormat="1" ht="18" hidden="1" customHeight="1">
      <c r="A855" s="201">
        <v>2130309</v>
      </c>
      <c r="B855" s="184" t="s">
        <v>794</v>
      </c>
      <c r="C855" s="185"/>
      <c r="D855" s="185">
        <v>45</v>
      </c>
      <c r="E855" s="199"/>
      <c r="F855" s="209">
        <f t="shared" si="13"/>
        <v>7</v>
      </c>
    </row>
    <row r="856" spans="1:6" s="209" customFormat="1" ht="18" hidden="1" customHeight="1">
      <c r="A856" s="201">
        <v>2130310</v>
      </c>
      <c r="B856" s="184" t="s">
        <v>795</v>
      </c>
      <c r="C856" s="185"/>
      <c r="D856" s="185">
        <v>0</v>
      </c>
      <c r="E856" s="199"/>
      <c r="F856" s="209">
        <f t="shared" si="13"/>
        <v>7</v>
      </c>
    </row>
    <row r="857" spans="1:6" s="209" customFormat="1" ht="18" hidden="1" customHeight="1">
      <c r="A857" s="201">
        <v>2130311</v>
      </c>
      <c r="B857" s="184" t="s">
        <v>796</v>
      </c>
      <c r="C857" s="185">
        <v>58</v>
      </c>
      <c r="D857" s="185">
        <v>12</v>
      </c>
      <c r="E857" s="199"/>
      <c r="F857" s="209">
        <f t="shared" si="13"/>
        <v>7</v>
      </c>
    </row>
    <row r="858" spans="1:6" s="209" customFormat="1" ht="18" hidden="1" customHeight="1">
      <c r="A858" s="201">
        <v>2130312</v>
      </c>
      <c r="B858" s="184" t="s">
        <v>797</v>
      </c>
      <c r="C858" s="185"/>
      <c r="D858" s="185">
        <v>0</v>
      </c>
      <c r="E858" s="199"/>
      <c r="F858" s="209">
        <f t="shared" si="13"/>
        <v>7</v>
      </c>
    </row>
    <row r="859" spans="1:6" s="209" customFormat="1" ht="18" hidden="1" customHeight="1">
      <c r="A859" s="201">
        <v>2130313</v>
      </c>
      <c r="B859" s="184" t="s">
        <v>798</v>
      </c>
      <c r="C859" s="185"/>
      <c r="D859" s="185">
        <v>0</v>
      </c>
      <c r="E859" s="199"/>
      <c r="F859" s="209">
        <f t="shared" si="13"/>
        <v>7</v>
      </c>
    </row>
    <row r="860" spans="1:6" s="209" customFormat="1" ht="18" hidden="1" customHeight="1">
      <c r="A860" s="201">
        <v>2130314</v>
      </c>
      <c r="B860" s="184" t="s">
        <v>799</v>
      </c>
      <c r="C860" s="185">
        <v>546</v>
      </c>
      <c r="D860" s="185">
        <v>873</v>
      </c>
      <c r="E860" s="199"/>
      <c r="F860" s="209">
        <f t="shared" si="13"/>
        <v>7</v>
      </c>
    </row>
    <row r="861" spans="1:6" s="209" customFormat="1" ht="18" hidden="1" customHeight="1">
      <c r="A861" s="201">
        <v>2130315</v>
      </c>
      <c r="B861" s="184" t="s">
        <v>800</v>
      </c>
      <c r="C861" s="185">
        <v>551</v>
      </c>
      <c r="D861" s="185">
        <v>100</v>
      </c>
      <c r="E861" s="199"/>
      <c r="F861" s="209">
        <f t="shared" si="13"/>
        <v>7</v>
      </c>
    </row>
    <row r="862" spans="1:6" s="209" customFormat="1" ht="18" hidden="1" customHeight="1">
      <c r="A862" s="201">
        <v>2130316</v>
      </c>
      <c r="B862" s="184" t="s">
        <v>801</v>
      </c>
      <c r="C862" s="185">
        <v>1459</v>
      </c>
      <c r="D862" s="185">
        <v>3807</v>
      </c>
      <c r="E862" s="199"/>
      <c r="F862" s="209">
        <f t="shared" si="13"/>
        <v>7</v>
      </c>
    </row>
    <row r="863" spans="1:6" s="209" customFormat="1" ht="18" hidden="1" customHeight="1">
      <c r="A863" s="201">
        <v>2130317</v>
      </c>
      <c r="B863" s="184" t="s">
        <v>802</v>
      </c>
      <c r="C863" s="185"/>
      <c r="D863" s="185">
        <v>0</v>
      </c>
      <c r="E863" s="199"/>
      <c r="F863" s="209">
        <f t="shared" si="13"/>
        <v>7</v>
      </c>
    </row>
    <row r="864" spans="1:6" s="209" customFormat="1" ht="18" hidden="1" customHeight="1">
      <c r="A864" s="201">
        <v>2130318</v>
      </c>
      <c r="B864" s="184" t="s">
        <v>803</v>
      </c>
      <c r="C864" s="185"/>
      <c r="D864" s="185">
        <v>0</v>
      </c>
      <c r="E864" s="199"/>
      <c r="F864" s="209">
        <f t="shared" si="13"/>
        <v>7</v>
      </c>
    </row>
    <row r="865" spans="1:6 16329:16376" s="209" customFormat="1" ht="18" hidden="1" customHeight="1">
      <c r="A865" s="201">
        <v>2130319</v>
      </c>
      <c r="B865" s="184" t="s">
        <v>804</v>
      </c>
      <c r="C865" s="185"/>
      <c r="D865" s="185">
        <v>0</v>
      </c>
      <c r="E865" s="199"/>
      <c r="F865" s="209">
        <f t="shared" si="13"/>
        <v>7</v>
      </c>
    </row>
    <row r="866" spans="1:6 16329:16376" s="209" customFormat="1" ht="18" hidden="1" customHeight="1">
      <c r="A866" s="201">
        <v>2130321</v>
      </c>
      <c r="B866" s="184" t="s">
        <v>805</v>
      </c>
      <c r="C866" s="185">
        <v>47</v>
      </c>
      <c r="D866" s="185">
        <v>0</v>
      </c>
      <c r="E866" s="199"/>
      <c r="F866" s="209">
        <f t="shared" si="13"/>
        <v>7</v>
      </c>
    </row>
    <row r="867" spans="1:6 16329:16376" s="209" customFormat="1" ht="18" hidden="1" customHeight="1">
      <c r="A867" s="201">
        <v>2130322</v>
      </c>
      <c r="B867" s="184" t="s">
        <v>806</v>
      </c>
      <c r="C867" s="185"/>
      <c r="D867" s="185">
        <v>0</v>
      </c>
      <c r="E867" s="199"/>
      <c r="F867" s="209">
        <f t="shared" si="13"/>
        <v>7</v>
      </c>
    </row>
    <row r="868" spans="1:6 16329:16376" s="209" customFormat="1" ht="18" hidden="1" customHeight="1">
      <c r="A868" s="201">
        <v>2130333</v>
      </c>
      <c r="B868" s="184" t="s">
        <v>782</v>
      </c>
      <c r="C868" s="185"/>
      <c r="D868" s="185">
        <v>0</v>
      </c>
      <c r="E868" s="199"/>
      <c r="F868" s="209">
        <f t="shared" si="13"/>
        <v>7</v>
      </c>
    </row>
    <row r="869" spans="1:6 16329:16376" s="209" customFormat="1" ht="18" hidden="1" customHeight="1">
      <c r="A869" s="201">
        <v>2130334</v>
      </c>
      <c r="B869" s="184" t="s">
        <v>807</v>
      </c>
      <c r="C869" s="185"/>
      <c r="D869" s="185">
        <v>0</v>
      </c>
      <c r="E869" s="199"/>
      <c r="F869" s="209">
        <f t="shared" si="13"/>
        <v>7</v>
      </c>
    </row>
    <row r="870" spans="1:6 16329:16376" s="209" customFormat="1" ht="18" hidden="1" customHeight="1">
      <c r="A870" s="201">
        <v>2130335</v>
      </c>
      <c r="B870" s="184" t="s">
        <v>808</v>
      </c>
      <c r="C870" s="185">
        <v>6</v>
      </c>
      <c r="D870" s="185">
        <v>200</v>
      </c>
      <c r="E870" s="199"/>
      <c r="F870" s="209">
        <f t="shared" si="13"/>
        <v>7</v>
      </c>
    </row>
    <row r="871" spans="1:6 16329:16376" s="209" customFormat="1" ht="18" hidden="1" customHeight="1">
      <c r="A871" s="201">
        <v>2130336</v>
      </c>
      <c r="B871" s="184" t="s">
        <v>809</v>
      </c>
      <c r="C871" s="185"/>
      <c r="D871" s="185">
        <v>0</v>
      </c>
      <c r="E871" s="199"/>
      <c r="F871" s="209">
        <f t="shared" si="13"/>
        <v>7</v>
      </c>
    </row>
    <row r="872" spans="1:6 16329:16376" s="209" customFormat="1" ht="18" hidden="1" customHeight="1">
      <c r="A872" s="201">
        <v>2130337</v>
      </c>
      <c r="B872" s="184" t="s">
        <v>810</v>
      </c>
      <c r="C872" s="185"/>
      <c r="D872" s="185">
        <v>0</v>
      </c>
      <c r="E872" s="199"/>
      <c r="F872" s="209">
        <f t="shared" si="13"/>
        <v>7</v>
      </c>
    </row>
    <row r="873" spans="1:6 16329:16376" s="209" customFormat="1" ht="18" hidden="1" customHeight="1">
      <c r="A873" s="201">
        <v>2130399</v>
      </c>
      <c r="B873" s="184" t="s">
        <v>811</v>
      </c>
      <c r="C873" s="185">
        <v>1241</v>
      </c>
      <c r="D873" s="185">
        <v>1488</v>
      </c>
      <c r="E873" s="199"/>
      <c r="F873" s="209">
        <f t="shared" si="13"/>
        <v>7</v>
      </c>
    </row>
    <row r="874" spans="1:6 16329:16376" s="208" customFormat="1" ht="18" customHeight="1">
      <c r="A874" s="201">
        <v>21305</v>
      </c>
      <c r="B874" s="184" t="s">
        <v>812</v>
      </c>
      <c r="C874" s="185">
        <v>5279</v>
      </c>
      <c r="D874" s="185">
        <f>9296-3541</f>
        <v>5755</v>
      </c>
      <c r="E874" s="199"/>
      <c r="F874" s="209">
        <f t="shared" si="13"/>
        <v>5</v>
      </c>
      <c r="XDA874" s="212"/>
      <c r="XDB874" s="212"/>
      <c r="XDC874" s="212"/>
      <c r="XDD874" s="212"/>
      <c r="XDE874" s="212"/>
      <c r="XDF874" s="212"/>
      <c r="XDG874" s="212"/>
      <c r="XDH874" s="212"/>
      <c r="XDI874" s="212"/>
      <c r="XDJ874" s="212"/>
      <c r="XDK874" s="212"/>
      <c r="XDL874" s="212"/>
      <c r="XDM874" s="212"/>
      <c r="XDN874" s="212"/>
      <c r="XDO874" s="212"/>
      <c r="XDP874" s="212"/>
      <c r="XDQ874" s="212"/>
      <c r="XDR874" s="212"/>
      <c r="XDS874" s="212"/>
      <c r="XDT874" s="212"/>
      <c r="XDU874" s="212"/>
      <c r="XDV874" s="212"/>
      <c r="XDW874" s="212"/>
      <c r="XDX874" s="212"/>
      <c r="XDY874" s="212"/>
      <c r="XDZ874" s="212"/>
      <c r="XEA874" s="212"/>
      <c r="XEB874" s="212"/>
      <c r="XEC874" s="212"/>
      <c r="XED874" s="212"/>
      <c r="XEE874" s="212"/>
      <c r="XEF874" s="212"/>
      <c r="XEG874" s="212"/>
      <c r="XEH874" s="212"/>
      <c r="XEI874" s="212"/>
      <c r="XEJ874" s="212"/>
      <c r="XEK874" s="212"/>
      <c r="XEL874" s="212"/>
      <c r="XEM874" s="212"/>
      <c r="XEN874" s="212"/>
      <c r="XEO874" s="212"/>
      <c r="XEP874" s="212"/>
      <c r="XEQ874" s="212"/>
      <c r="XER874" s="212"/>
      <c r="XES874" s="212"/>
      <c r="XET874" s="212"/>
      <c r="XEU874" s="212"/>
      <c r="XEV874" s="212"/>
    </row>
    <row r="875" spans="1:6 16329:16376" s="209" customFormat="1" ht="18" hidden="1" customHeight="1">
      <c r="A875" s="201">
        <v>2130501</v>
      </c>
      <c r="B875" s="184" t="s">
        <v>165</v>
      </c>
      <c r="C875" s="185">
        <v>35</v>
      </c>
      <c r="D875" s="185">
        <v>78</v>
      </c>
      <c r="E875" s="199"/>
      <c r="F875" s="209">
        <f t="shared" si="13"/>
        <v>7</v>
      </c>
    </row>
    <row r="876" spans="1:6 16329:16376" s="209" customFormat="1" ht="18" hidden="1" customHeight="1">
      <c r="A876" s="201">
        <v>2130502</v>
      </c>
      <c r="B876" s="184" t="s">
        <v>166</v>
      </c>
      <c r="C876" s="185">
        <v>147</v>
      </c>
      <c r="D876" s="185">
        <v>170</v>
      </c>
      <c r="E876" s="199"/>
      <c r="F876" s="209">
        <f t="shared" si="13"/>
        <v>7</v>
      </c>
    </row>
    <row r="877" spans="1:6 16329:16376" s="209" customFormat="1" ht="18" hidden="1" customHeight="1">
      <c r="A877" s="201">
        <v>2130503</v>
      </c>
      <c r="B877" s="184" t="s">
        <v>167</v>
      </c>
      <c r="C877" s="185"/>
      <c r="D877" s="185">
        <v>0</v>
      </c>
      <c r="E877" s="199"/>
      <c r="F877" s="209">
        <f t="shared" si="13"/>
        <v>7</v>
      </c>
    </row>
    <row r="878" spans="1:6 16329:16376" s="209" customFormat="1" ht="18" hidden="1" customHeight="1">
      <c r="A878" s="201">
        <v>2130504</v>
      </c>
      <c r="B878" s="184" t="s">
        <v>813</v>
      </c>
      <c r="C878" s="185">
        <v>80</v>
      </c>
      <c r="D878" s="185">
        <v>1476</v>
      </c>
      <c r="E878" s="199"/>
      <c r="F878" s="209">
        <f t="shared" si="13"/>
        <v>7</v>
      </c>
    </row>
    <row r="879" spans="1:6 16329:16376" s="209" customFormat="1" ht="18" hidden="1" customHeight="1">
      <c r="A879" s="201">
        <v>2130505</v>
      </c>
      <c r="B879" s="184" t="s">
        <v>814</v>
      </c>
      <c r="C879" s="185"/>
      <c r="D879" s="185">
        <v>2572</v>
      </c>
      <c r="E879" s="199"/>
      <c r="F879" s="209">
        <f t="shared" si="13"/>
        <v>7</v>
      </c>
    </row>
    <row r="880" spans="1:6 16329:16376" s="209" customFormat="1" ht="18" hidden="1" customHeight="1">
      <c r="A880" s="201">
        <v>2130506</v>
      </c>
      <c r="B880" s="184" t="s">
        <v>815</v>
      </c>
      <c r="C880" s="185"/>
      <c r="D880" s="185"/>
      <c r="E880" s="199"/>
      <c r="F880" s="209">
        <f t="shared" si="13"/>
        <v>7</v>
      </c>
    </row>
    <row r="881" spans="1:6 16329:16376" s="209" customFormat="1" ht="18" hidden="1" customHeight="1">
      <c r="A881" s="201">
        <v>2130507</v>
      </c>
      <c r="B881" s="184" t="s">
        <v>816</v>
      </c>
      <c r="C881" s="185"/>
      <c r="D881" s="185"/>
      <c r="E881" s="199"/>
      <c r="F881" s="209">
        <f t="shared" si="13"/>
        <v>7</v>
      </c>
    </row>
    <row r="882" spans="1:6 16329:16376" s="209" customFormat="1" ht="18" hidden="1" customHeight="1">
      <c r="A882" s="201">
        <v>2130508</v>
      </c>
      <c r="B882" s="184" t="s">
        <v>817</v>
      </c>
      <c r="C882" s="185"/>
      <c r="D882" s="185"/>
      <c r="E882" s="199"/>
      <c r="F882" s="209">
        <f t="shared" si="13"/>
        <v>7</v>
      </c>
    </row>
    <row r="883" spans="1:6 16329:16376" s="209" customFormat="1" ht="18" hidden="1" customHeight="1">
      <c r="A883" s="201">
        <v>2130550</v>
      </c>
      <c r="B883" s="184" t="s">
        <v>174</v>
      </c>
      <c r="C883" s="185"/>
      <c r="D883" s="185"/>
      <c r="E883" s="199"/>
      <c r="F883" s="209">
        <f t="shared" si="13"/>
        <v>7</v>
      </c>
    </row>
    <row r="884" spans="1:6 16329:16376" s="209" customFormat="1" ht="18" hidden="1" customHeight="1">
      <c r="A884" s="201">
        <v>2130599</v>
      </c>
      <c r="B884" s="184" t="s">
        <v>818</v>
      </c>
      <c r="C884" s="185">
        <v>5017</v>
      </c>
      <c r="D884" s="185">
        <f>5000-3541</f>
        <v>1459</v>
      </c>
      <c r="E884" s="199"/>
      <c r="F884" s="209">
        <f t="shared" si="13"/>
        <v>7</v>
      </c>
    </row>
    <row r="885" spans="1:6 16329:16376" s="208" customFormat="1" ht="18" customHeight="1">
      <c r="A885" s="201">
        <v>21307</v>
      </c>
      <c r="B885" s="184" t="s">
        <v>819</v>
      </c>
      <c r="C885" s="185">
        <v>4044</v>
      </c>
      <c r="D885" s="185">
        <v>4845</v>
      </c>
      <c r="E885" s="199"/>
      <c r="F885" s="209">
        <f t="shared" si="13"/>
        <v>5</v>
      </c>
      <c r="XDA885" s="212"/>
      <c r="XDB885" s="212"/>
      <c r="XDC885" s="212"/>
      <c r="XDD885" s="212"/>
      <c r="XDE885" s="212"/>
      <c r="XDF885" s="212"/>
      <c r="XDG885" s="212"/>
      <c r="XDH885" s="212"/>
      <c r="XDI885" s="212"/>
      <c r="XDJ885" s="212"/>
      <c r="XDK885" s="212"/>
      <c r="XDL885" s="212"/>
      <c r="XDM885" s="212"/>
      <c r="XDN885" s="212"/>
      <c r="XDO885" s="212"/>
      <c r="XDP885" s="212"/>
      <c r="XDQ885" s="212"/>
      <c r="XDR885" s="212"/>
      <c r="XDS885" s="212"/>
      <c r="XDT885" s="212"/>
      <c r="XDU885" s="212"/>
      <c r="XDV885" s="212"/>
      <c r="XDW885" s="212"/>
      <c r="XDX885" s="212"/>
      <c r="XDY885" s="212"/>
      <c r="XDZ885" s="212"/>
      <c r="XEA885" s="212"/>
      <c r="XEB885" s="212"/>
      <c r="XEC885" s="212"/>
      <c r="XED885" s="212"/>
      <c r="XEE885" s="212"/>
      <c r="XEF885" s="212"/>
      <c r="XEG885" s="212"/>
      <c r="XEH885" s="212"/>
      <c r="XEI885" s="212"/>
      <c r="XEJ885" s="212"/>
      <c r="XEK885" s="212"/>
      <c r="XEL885" s="212"/>
      <c r="XEM885" s="212"/>
      <c r="XEN885" s="212"/>
      <c r="XEO885" s="212"/>
      <c r="XEP885" s="212"/>
      <c r="XEQ885" s="212"/>
      <c r="XER885" s="212"/>
      <c r="XES885" s="212"/>
      <c r="XET885" s="212"/>
      <c r="XEU885" s="212"/>
      <c r="XEV885" s="212"/>
    </row>
    <row r="886" spans="1:6 16329:16376" s="209" customFormat="1" ht="18" hidden="1" customHeight="1">
      <c r="A886" s="201">
        <v>2130701</v>
      </c>
      <c r="B886" s="184" t="s">
        <v>820</v>
      </c>
      <c r="C886" s="185">
        <v>752</v>
      </c>
      <c r="D886" s="185">
        <v>1007</v>
      </c>
      <c r="E886" s="199"/>
      <c r="F886" s="209">
        <f t="shared" si="13"/>
        <v>7</v>
      </c>
    </row>
    <row r="887" spans="1:6 16329:16376" s="209" customFormat="1" ht="18" hidden="1" customHeight="1">
      <c r="A887" s="201">
        <v>2130704</v>
      </c>
      <c r="B887" s="184" t="s">
        <v>821</v>
      </c>
      <c r="C887" s="185"/>
      <c r="D887" s="185">
        <v>0</v>
      </c>
      <c r="E887" s="199"/>
      <c r="F887" s="209">
        <f t="shared" si="13"/>
        <v>7</v>
      </c>
    </row>
    <row r="888" spans="1:6 16329:16376" s="209" customFormat="1" ht="18" hidden="1" customHeight="1">
      <c r="A888" s="201">
        <v>2130705</v>
      </c>
      <c r="B888" s="184" t="s">
        <v>822</v>
      </c>
      <c r="C888" s="185">
        <v>2481</v>
      </c>
      <c r="D888" s="185">
        <v>2709</v>
      </c>
      <c r="E888" s="199"/>
      <c r="F888" s="209">
        <f t="shared" si="13"/>
        <v>7</v>
      </c>
    </row>
    <row r="889" spans="1:6 16329:16376" s="209" customFormat="1" ht="18" hidden="1" customHeight="1">
      <c r="A889" s="201">
        <v>2130706</v>
      </c>
      <c r="B889" s="184" t="s">
        <v>823</v>
      </c>
      <c r="C889" s="185">
        <v>172</v>
      </c>
      <c r="D889" s="185">
        <v>825</v>
      </c>
      <c r="E889" s="199"/>
      <c r="F889" s="209">
        <f t="shared" si="13"/>
        <v>7</v>
      </c>
    </row>
    <row r="890" spans="1:6 16329:16376" s="209" customFormat="1" ht="18" hidden="1" customHeight="1">
      <c r="A890" s="201">
        <v>2130707</v>
      </c>
      <c r="B890" s="184" t="s">
        <v>824</v>
      </c>
      <c r="C890" s="185">
        <v>592</v>
      </c>
      <c r="D890" s="185">
        <v>75</v>
      </c>
      <c r="E890" s="199"/>
      <c r="F890" s="209">
        <f t="shared" si="13"/>
        <v>7</v>
      </c>
    </row>
    <row r="891" spans="1:6 16329:16376" s="209" customFormat="1" ht="18" hidden="1" customHeight="1">
      <c r="A891" s="201">
        <v>2130799</v>
      </c>
      <c r="B891" s="184" t="s">
        <v>825</v>
      </c>
      <c r="C891" s="185">
        <v>47</v>
      </c>
      <c r="D891" s="185">
        <v>229</v>
      </c>
      <c r="E891" s="199"/>
      <c r="F891" s="209">
        <f t="shared" si="13"/>
        <v>7</v>
      </c>
    </row>
    <row r="892" spans="1:6 16329:16376" s="208" customFormat="1" ht="18" customHeight="1">
      <c r="A892" s="201">
        <v>21308</v>
      </c>
      <c r="B892" s="184" t="s">
        <v>826</v>
      </c>
      <c r="C892" s="185">
        <v>4310</v>
      </c>
      <c r="D892" s="185">
        <v>6592</v>
      </c>
      <c r="E892" s="199"/>
      <c r="F892" s="209">
        <f t="shared" si="13"/>
        <v>5</v>
      </c>
      <c r="XDA892" s="212"/>
      <c r="XDB892" s="212"/>
      <c r="XDC892" s="212"/>
      <c r="XDD892" s="212"/>
      <c r="XDE892" s="212"/>
      <c r="XDF892" s="212"/>
      <c r="XDG892" s="212"/>
      <c r="XDH892" s="212"/>
      <c r="XDI892" s="212"/>
      <c r="XDJ892" s="212"/>
      <c r="XDK892" s="212"/>
      <c r="XDL892" s="212"/>
      <c r="XDM892" s="212"/>
      <c r="XDN892" s="212"/>
      <c r="XDO892" s="212"/>
      <c r="XDP892" s="212"/>
      <c r="XDQ892" s="212"/>
      <c r="XDR892" s="212"/>
      <c r="XDS892" s="212"/>
      <c r="XDT892" s="212"/>
      <c r="XDU892" s="212"/>
      <c r="XDV892" s="212"/>
      <c r="XDW892" s="212"/>
      <c r="XDX892" s="212"/>
      <c r="XDY892" s="212"/>
      <c r="XDZ892" s="212"/>
      <c r="XEA892" s="212"/>
      <c r="XEB892" s="212"/>
      <c r="XEC892" s="212"/>
      <c r="XED892" s="212"/>
      <c r="XEE892" s="212"/>
      <c r="XEF892" s="212"/>
      <c r="XEG892" s="212"/>
      <c r="XEH892" s="212"/>
      <c r="XEI892" s="212"/>
      <c r="XEJ892" s="212"/>
      <c r="XEK892" s="212"/>
      <c r="XEL892" s="212"/>
      <c r="XEM892" s="212"/>
      <c r="XEN892" s="212"/>
      <c r="XEO892" s="212"/>
      <c r="XEP892" s="212"/>
      <c r="XEQ892" s="212"/>
      <c r="XER892" s="212"/>
      <c r="XES892" s="212"/>
      <c r="XET892" s="212"/>
      <c r="XEU892" s="212"/>
      <c r="XEV892" s="212"/>
    </row>
    <row r="893" spans="1:6 16329:16376" s="209" customFormat="1" ht="18" hidden="1" customHeight="1">
      <c r="A893" s="201">
        <v>2130801</v>
      </c>
      <c r="B893" s="184" t="s">
        <v>827</v>
      </c>
      <c r="C893" s="185"/>
      <c r="D893" s="185">
        <v>0</v>
      </c>
      <c r="E893" s="199"/>
      <c r="F893" s="209">
        <f t="shared" si="13"/>
        <v>7</v>
      </c>
    </row>
    <row r="894" spans="1:6 16329:16376" s="209" customFormat="1" ht="18" hidden="1" customHeight="1">
      <c r="A894" s="201">
        <v>2130803</v>
      </c>
      <c r="B894" s="184" t="s">
        <v>828</v>
      </c>
      <c r="C894" s="185">
        <v>3704</v>
      </c>
      <c r="D894" s="185">
        <v>3873</v>
      </c>
      <c r="E894" s="199"/>
      <c r="F894" s="209">
        <f t="shared" si="13"/>
        <v>7</v>
      </c>
    </row>
    <row r="895" spans="1:6 16329:16376" s="209" customFormat="1" ht="18" hidden="1" customHeight="1">
      <c r="A895" s="201">
        <v>2130804</v>
      </c>
      <c r="B895" s="184" t="s">
        <v>829</v>
      </c>
      <c r="C895" s="185">
        <v>518</v>
      </c>
      <c r="D895" s="185">
        <v>149</v>
      </c>
      <c r="E895" s="199"/>
      <c r="F895" s="209">
        <f t="shared" si="13"/>
        <v>7</v>
      </c>
    </row>
    <row r="896" spans="1:6 16329:16376" s="209" customFormat="1" ht="18" hidden="1" customHeight="1">
      <c r="A896" s="201">
        <v>2130805</v>
      </c>
      <c r="B896" s="184" t="s">
        <v>830</v>
      </c>
      <c r="C896" s="185"/>
      <c r="D896" s="185">
        <v>0</v>
      </c>
      <c r="E896" s="199"/>
      <c r="F896" s="209">
        <f t="shared" si="13"/>
        <v>7</v>
      </c>
    </row>
    <row r="897" spans="1:6 16329:16376" s="209" customFormat="1" ht="18" hidden="1" customHeight="1">
      <c r="A897" s="201">
        <v>2130899</v>
      </c>
      <c r="B897" s="184" t="s">
        <v>831</v>
      </c>
      <c r="C897" s="185">
        <v>88</v>
      </c>
      <c r="D897" s="185">
        <v>2570</v>
      </c>
      <c r="E897" s="199"/>
      <c r="F897" s="209">
        <f t="shared" si="13"/>
        <v>7</v>
      </c>
    </row>
    <row r="898" spans="1:6 16329:16376" s="208" customFormat="1" ht="18" customHeight="1">
      <c r="A898" s="201">
        <v>21309</v>
      </c>
      <c r="B898" s="184" t="s">
        <v>832</v>
      </c>
      <c r="C898" s="185">
        <v>3239</v>
      </c>
      <c r="D898" s="185">
        <v>3003</v>
      </c>
      <c r="E898" s="199"/>
      <c r="F898" s="209">
        <f t="shared" si="13"/>
        <v>5</v>
      </c>
      <c r="XDA898" s="212"/>
      <c r="XDB898" s="212"/>
      <c r="XDC898" s="212"/>
      <c r="XDD898" s="212"/>
      <c r="XDE898" s="212"/>
      <c r="XDF898" s="212"/>
      <c r="XDG898" s="212"/>
      <c r="XDH898" s="212"/>
      <c r="XDI898" s="212"/>
      <c r="XDJ898" s="212"/>
      <c r="XDK898" s="212"/>
      <c r="XDL898" s="212"/>
      <c r="XDM898" s="212"/>
      <c r="XDN898" s="212"/>
      <c r="XDO898" s="212"/>
      <c r="XDP898" s="212"/>
      <c r="XDQ898" s="212"/>
      <c r="XDR898" s="212"/>
      <c r="XDS898" s="212"/>
      <c r="XDT898" s="212"/>
      <c r="XDU898" s="212"/>
      <c r="XDV898" s="212"/>
      <c r="XDW898" s="212"/>
      <c r="XDX898" s="212"/>
      <c r="XDY898" s="212"/>
      <c r="XDZ898" s="212"/>
      <c r="XEA898" s="212"/>
      <c r="XEB898" s="212"/>
      <c r="XEC898" s="212"/>
      <c r="XED898" s="212"/>
      <c r="XEE898" s="212"/>
      <c r="XEF898" s="212"/>
      <c r="XEG898" s="212"/>
      <c r="XEH898" s="212"/>
      <c r="XEI898" s="212"/>
      <c r="XEJ898" s="212"/>
      <c r="XEK898" s="212"/>
      <c r="XEL898" s="212"/>
      <c r="XEM898" s="212"/>
      <c r="XEN898" s="212"/>
      <c r="XEO898" s="212"/>
      <c r="XEP898" s="212"/>
      <c r="XEQ898" s="212"/>
      <c r="XER898" s="212"/>
      <c r="XES898" s="212"/>
      <c r="XET898" s="212"/>
      <c r="XEU898" s="212"/>
      <c r="XEV898" s="212"/>
    </row>
    <row r="899" spans="1:6 16329:16376" s="209" customFormat="1" ht="18" hidden="1" customHeight="1">
      <c r="A899" s="201">
        <v>2130901</v>
      </c>
      <c r="B899" s="184" t="s">
        <v>833</v>
      </c>
      <c r="C899" s="185">
        <v>723</v>
      </c>
      <c r="D899" s="185"/>
      <c r="E899" s="199"/>
      <c r="F899" s="209">
        <f t="shared" si="13"/>
        <v>7</v>
      </c>
    </row>
    <row r="900" spans="1:6 16329:16376" s="209" customFormat="1" ht="18" hidden="1" customHeight="1">
      <c r="A900" s="201">
        <v>2130999</v>
      </c>
      <c r="B900" s="184" t="s">
        <v>834</v>
      </c>
      <c r="C900" s="185">
        <v>2516</v>
      </c>
      <c r="D900" s="185">
        <v>3003</v>
      </c>
      <c r="E900" s="199"/>
      <c r="F900" s="209">
        <f t="shared" si="13"/>
        <v>7</v>
      </c>
    </row>
    <row r="901" spans="1:6 16329:16376" s="208" customFormat="1" ht="18" customHeight="1">
      <c r="A901" s="201">
        <v>21399</v>
      </c>
      <c r="B901" s="184" t="s">
        <v>835</v>
      </c>
      <c r="C901" s="185">
        <v>1525</v>
      </c>
      <c r="D901" s="185">
        <v>2783</v>
      </c>
      <c r="E901" s="199"/>
      <c r="F901" s="209">
        <f t="shared" ref="F901:F964" si="14">LEN(A901)</f>
        <v>5</v>
      </c>
      <c r="XDA901" s="212"/>
      <c r="XDB901" s="212"/>
      <c r="XDC901" s="212"/>
      <c r="XDD901" s="212"/>
      <c r="XDE901" s="212"/>
      <c r="XDF901" s="212"/>
      <c r="XDG901" s="212"/>
      <c r="XDH901" s="212"/>
      <c r="XDI901" s="212"/>
      <c r="XDJ901" s="212"/>
      <c r="XDK901" s="212"/>
      <c r="XDL901" s="212"/>
      <c r="XDM901" s="212"/>
      <c r="XDN901" s="212"/>
      <c r="XDO901" s="212"/>
      <c r="XDP901" s="212"/>
      <c r="XDQ901" s="212"/>
      <c r="XDR901" s="212"/>
      <c r="XDS901" s="212"/>
      <c r="XDT901" s="212"/>
      <c r="XDU901" s="212"/>
      <c r="XDV901" s="212"/>
      <c r="XDW901" s="212"/>
      <c r="XDX901" s="212"/>
      <c r="XDY901" s="212"/>
      <c r="XDZ901" s="212"/>
      <c r="XEA901" s="212"/>
      <c r="XEB901" s="212"/>
      <c r="XEC901" s="212"/>
      <c r="XED901" s="212"/>
      <c r="XEE901" s="212"/>
      <c r="XEF901" s="212"/>
      <c r="XEG901" s="212"/>
      <c r="XEH901" s="212"/>
      <c r="XEI901" s="212"/>
      <c r="XEJ901" s="212"/>
      <c r="XEK901" s="212"/>
      <c r="XEL901" s="212"/>
      <c r="XEM901" s="212"/>
      <c r="XEN901" s="212"/>
      <c r="XEO901" s="212"/>
      <c r="XEP901" s="212"/>
      <c r="XEQ901" s="212"/>
      <c r="XER901" s="212"/>
      <c r="XES901" s="212"/>
      <c r="XET901" s="212"/>
      <c r="XEU901" s="212"/>
      <c r="XEV901" s="212"/>
    </row>
    <row r="902" spans="1:6 16329:16376" s="209" customFormat="1" ht="18" hidden="1" customHeight="1">
      <c r="A902" s="201">
        <v>2139901</v>
      </c>
      <c r="B902" s="184" t="s">
        <v>836</v>
      </c>
      <c r="C902" s="185"/>
      <c r="D902" s="185"/>
      <c r="E902" s="199"/>
      <c r="F902" s="209">
        <f t="shared" si="14"/>
        <v>7</v>
      </c>
    </row>
    <row r="903" spans="1:6 16329:16376" s="209" customFormat="1" ht="18" hidden="1" customHeight="1">
      <c r="A903" s="201">
        <v>2139999</v>
      </c>
      <c r="B903" s="184" t="s">
        <v>837</v>
      </c>
      <c r="C903" s="185">
        <v>1525</v>
      </c>
      <c r="D903" s="185">
        <v>2783</v>
      </c>
      <c r="E903" s="199"/>
      <c r="F903" s="209">
        <f t="shared" si="14"/>
        <v>7</v>
      </c>
    </row>
    <row r="904" spans="1:6 16329:16376" s="190" customFormat="1" ht="18" hidden="1" customHeight="1">
      <c r="A904" s="201">
        <v>214</v>
      </c>
      <c r="B904" s="184" t="s">
        <v>838</v>
      </c>
      <c r="C904" s="185">
        <v>26777</v>
      </c>
      <c r="D904" s="185">
        <f>14086+1868</f>
        <v>15954</v>
      </c>
      <c r="E904" s="199"/>
      <c r="F904" s="209">
        <f t="shared" si="14"/>
        <v>3</v>
      </c>
      <c r="XDA904" s="194"/>
      <c r="XDB904" s="194"/>
      <c r="XDC904" s="194"/>
      <c r="XDD904" s="194"/>
      <c r="XDE904" s="194"/>
      <c r="XDF904" s="194"/>
      <c r="XDG904" s="194"/>
      <c r="XDH904" s="194"/>
      <c r="XDI904" s="194"/>
      <c r="XDJ904" s="194"/>
      <c r="XDK904" s="194"/>
      <c r="XDL904" s="194"/>
      <c r="XDM904" s="194"/>
      <c r="XDN904" s="194"/>
      <c r="XDO904" s="194"/>
      <c r="XDP904" s="194"/>
      <c r="XDQ904" s="194"/>
      <c r="XDR904" s="194"/>
      <c r="XDS904" s="194"/>
      <c r="XDT904" s="194"/>
      <c r="XDU904" s="194"/>
      <c r="XDV904" s="194"/>
      <c r="XDW904" s="194"/>
      <c r="XDX904" s="194"/>
      <c r="XDY904" s="194"/>
      <c r="XDZ904" s="194"/>
      <c r="XEA904" s="194"/>
      <c r="XEB904" s="194"/>
      <c r="XEC904" s="194"/>
      <c r="XED904" s="194"/>
      <c r="XEE904" s="194"/>
      <c r="XEF904" s="194"/>
      <c r="XEG904" s="194"/>
      <c r="XEH904" s="194"/>
      <c r="XEI904" s="194"/>
      <c r="XEJ904" s="194"/>
      <c r="XEK904" s="194"/>
      <c r="XEL904" s="194"/>
      <c r="XEM904" s="194"/>
      <c r="XEN904" s="194"/>
    </row>
    <row r="905" spans="1:6 16329:16376" s="208" customFormat="1" ht="18" customHeight="1">
      <c r="A905" s="201">
        <v>21401</v>
      </c>
      <c r="B905" s="184" t="s">
        <v>839</v>
      </c>
      <c r="C905" s="185">
        <v>16685</v>
      </c>
      <c r="D905" s="185">
        <f>13638+1868</f>
        <v>15506</v>
      </c>
      <c r="E905" s="199"/>
      <c r="F905" s="209">
        <f t="shared" si="14"/>
        <v>5</v>
      </c>
      <c r="XDA905" s="212"/>
      <c r="XDB905" s="212"/>
      <c r="XDC905" s="212"/>
      <c r="XDD905" s="212"/>
      <c r="XDE905" s="212"/>
      <c r="XDF905" s="212"/>
      <c r="XDG905" s="212"/>
      <c r="XDH905" s="212"/>
      <c r="XDI905" s="212"/>
      <c r="XDJ905" s="212"/>
      <c r="XDK905" s="212"/>
      <c r="XDL905" s="212"/>
      <c r="XDM905" s="212"/>
      <c r="XDN905" s="212"/>
      <c r="XDO905" s="212"/>
      <c r="XDP905" s="212"/>
      <c r="XDQ905" s="212"/>
      <c r="XDR905" s="212"/>
      <c r="XDS905" s="212"/>
      <c r="XDT905" s="212"/>
      <c r="XDU905" s="212"/>
      <c r="XDV905" s="212"/>
      <c r="XDW905" s="212"/>
      <c r="XDX905" s="212"/>
      <c r="XDY905" s="212"/>
      <c r="XDZ905" s="212"/>
      <c r="XEA905" s="212"/>
      <c r="XEB905" s="212"/>
      <c r="XEC905" s="212"/>
      <c r="XED905" s="212"/>
      <c r="XEE905" s="212"/>
      <c r="XEF905" s="212"/>
      <c r="XEG905" s="212"/>
      <c r="XEH905" s="212"/>
      <c r="XEI905" s="212"/>
      <c r="XEJ905" s="212"/>
      <c r="XEK905" s="212"/>
      <c r="XEL905" s="212"/>
      <c r="XEM905" s="212"/>
      <c r="XEN905" s="212"/>
      <c r="XEO905" s="212"/>
      <c r="XEP905" s="212"/>
      <c r="XEQ905" s="212"/>
      <c r="XER905" s="212"/>
      <c r="XES905" s="212"/>
      <c r="XET905" s="212"/>
      <c r="XEU905" s="212"/>
      <c r="XEV905" s="212"/>
    </row>
    <row r="906" spans="1:6 16329:16376" s="209" customFormat="1" ht="18" hidden="1" customHeight="1">
      <c r="A906" s="201">
        <v>2140101</v>
      </c>
      <c r="B906" s="184" t="s">
        <v>165</v>
      </c>
      <c r="C906" s="185">
        <v>2733</v>
      </c>
      <c r="D906" s="185">
        <v>2863</v>
      </c>
      <c r="E906" s="199"/>
      <c r="F906" s="209">
        <f t="shared" si="14"/>
        <v>7</v>
      </c>
    </row>
    <row r="907" spans="1:6 16329:16376" s="209" customFormat="1" ht="18" hidden="1" customHeight="1">
      <c r="A907" s="201">
        <v>2140102</v>
      </c>
      <c r="B907" s="184" t="s">
        <v>166</v>
      </c>
      <c r="C907" s="185">
        <v>642</v>
      </c>
      <c r="D907" s="185">
        <v>612</v>
      </c>
      <c r="E907" s="199"/>
      <c r="F907" s="209">
        <f t="shared" si="14"/>
        <v>7</v>
      </c>
    </row>
    <row r="908" spans="1:6 16329:16376" s="209" customFormat="1" ht="18" hidden="1" customHeight="1">
      <c r="A908" s="201">
        <v>2140103</v>
      </c>
      <c r="B908" s="184" t="s">
        <v>167</v>
      </c>
      <c r="C908" s="185"/>
      <c r="D908" s="185"/>
      <c r="E908" s="199"/>
      <c r="F908" s="209">
        <f t="shared" si="14"/>
        <v>7</v>
      </c>
    </row>
    <row r="909" spans="1:6 16329:16376" s="209" customFormat="1" ht="18" hidden="1" customHeight="1">
      <c r="A909" s="201">
        <v>2140104</v>
      </c>
      <c r="B909" s="184" t="s">
        <v>840</v>
      </c>
      <c r="C909" s="185">
        <v>6450</v>
      </c>
      <c r="D909" s="185">
        <v>8173</v>
      </c>
      <c r="E909" s="199"/>
      <c r="F909" s="209">
        <f t="shared" si="14"/>
        <v>7</v>
      </c>
    </row>
    <row r="910" spans="1:6 16329:16376" s="209" customFormat="1" ht="18" hidden="1" customHeight="1">
      <c r="A910" s="201">
        <v>2140106</v>
      </c>
      <c r="B910" s="184" t="s">
        <v>841</v>
      </c>
      <c r="C910" s="185">
        <v>6060</v>
      </c>
      <c r="D910" s="185">
        <f>170+1868</f>
        <v>2038</v>
      </c>
      <c r="E910" s="199"/>
      <c r="F910" s="209">
        <f t="shared" si="14"/>
        <v>7</v>
      </c>
    </row>
    <row r="911" spans="1:6 16329:16376" s="209" customFormat="1" ht="18" hidden="1" customHeight="1">
      <c r="A911" s="201">
        <v>2140109</v>
      </c>
      <c r="B911" s="184" t="s">
        <v>842</v>
      </c>
      <c r="C911" s="185"/>
      <c r="D911" s="185"/>
      <c r="E911" s="199"/>
      <c r="F911" s="209">
        <f t="shared" si="14"/>
        <v>7</v>
      </c>
    </row>
    <row r="912" spans="1:6 16329:16376" s="209" customFormat="1" ht="18" hidden="1" customHeight="1">
      <c r="A912" s="201">
        <v>2140110</v>
      </c>
      <c r="B912" s="184" t="s">
        <v>843</v>
      </c>
      <c r="C912" s="185"/>
      <c r="D912" s="185"/>
      <c r="E912" s="199"/>
      <c r="F912" s="209">
        <f t="shared" si="14"/>
        <v>7</v>
      </c>
    </row>
    <row r="913" spans="1:6 16329:16376" s="209" customFormat="1" ht="18" hidden="1" customHeight="1">
      <c r="A913" s="201">
        <v>2140111</v>
      </c>
      <c r="B913" s="184" t="s">
        <v>844</v>
      </c>
      <c r="C913" s="185"/>
      <c r="D913" s="185"/>
      <c r="E913" s="199"/>
      <c r="F913" s="209">
        <f t="shared" si="14"/>
        <v>7</v>
      </c>
    </row>
    <row r="914" spans="1:6 16329:16376" s="209" customFormat="1" ht="18" hidden="1" customHeight="1">
      <c r="A914" s="201">
        <v>2140112</v>
      </c>
      <c r="B914" s="184" t="s">
        <v>845</v>
      </c>
      <c r="C914" s="185"/>
      <c r="D914" s="185"/>
      <c r="E914" s="199"/>
      <c r="F914" s="209">
        <f t="shared" si="14"/>
        <v>7</v>
      </c>
    </row>
    <row r="915" spans="1:6 16329:16376" s="209" customFormat="1" ht="18" hidden="1" customHeight="1">
      <c r="A915" s="201">
        <v>2140114</v>
      </c>
      <c r="B915" s="184" t="s">
        <v>846</v>
      </c>
      <c r="C915" s="185"/>
      <c r="D915" s="185"/>
      <c r="E915" s="199"/>
      <c r="F915" s="209">
        <f t="shared" si="14"/>
        <v>7</v>
      </c>
    </row>
    <row r="916" spans="1:6 16329:16376" s="209" customFormat="1" ht="18" hidden="1" customHeight="1">
      <c r="A916" s="201">
        <v>2140122</v>
      </c>
      <c r="B916" s="184" t="s">
        <v>847</v>
      </c>
      <c r="C916" s="185"/>
      <c r="D916" s="185"/>
      <c r="E916" s="199"/>
      <c r="F916" s="209">
        <f t="shared" si="14"/>
        <v>7</v>
      </c>
    </row>
    <row r="917" spans="1:6 16329:16376" s="209" customFormat="1" ht="18" hidden="1" customHeight="1">
      <c r="A917" s="201">
        <v>2140123</v>
      </c>
      <c r="B917" s="184" t="s">
        <v>848</v>
      </c>
      <c r="C917" s="185"/>
      <c r="D917" s="185"/>
      <c r="E917" s="199"/>
      <c r="F917" s="209">
        <f t="shared" si="14"/>
        <v>7</v>
      </c>
    </row>
    <row r="918" spans="1:6 16329:16376" s="209" customFormat="1" ht="18" hidden="1" customHeight="1">
      <c r="A918" s="201">
        <v>2140127</v>
      </c>
      <c r="B918" s="184" t="s">
        <v>849</v>
      </c>
      <c r="C918" s="185"/>
      <c r="D918" s="185"/>
      <c r="E918" s="199"/>
      <c r="F918" s="209">
        <f t="shared" si="14"/>
        <v>7</v>
      </c>
    </row>
    <row r="919" spans="1:6 16329:16376" s="209" customFormat="1" ht="18" hidden="1" customHeight="1">
      <c r="A919" s="201">
        <v>2140128</v>
      </c>
      <c r="B919" s="184" t="s">
        <v>850</v>
      </c>
      <c r="C919" s="185"/>
      <c r="D919" s="185"/>
      <c r="E919" s="199"/>
      <c r="F919" s="209">
        <f t="shared" si="14"/>
        <v>7</v>
      </c>
    </row>
    <row r="920" spans="1:6 16329:16376" s="209" customFormat="1" ht="18" hidden="1" customHeight="1">
      <c r="A920" s="201">
        <v>2140129</v>
      </c>
      <c r="B920" s="182" t="s">
        <v>851</v>
      </c>
      <c r="C920" s="183"/>
      <c r="D920" s="183"/>
      <c r="E920" s="199"/>
      <c r="F920" s="209">
        <f t="shared" si="14"/>
        <v>7</v>
      </c>
    </row>
    <row r="921" spans="1:6 16329:16376" s="209" customFormat="1" ht="18" hidden="1" customHeight="1">
      <c r="A921" s="201">
        <v>2140130</v>
      </c>
      <c r="B921" s="184" t="s">
        <v>852</v>
      </c>
      <c r="C921" s="185"/>
      <c r="D921" s="185"/>
      <c r="E921" s="199"/>
      <c r="F921" s="209">
        <f t="shared" si="14"/>
        <v>7</v>
      </c>
    </row>
    <row r="922" spans="1:6 16329:16376" s="209" customFormat="1" ht="18" hidden="1" customHeight="1">
      <c r="A922" s="201">
        <v>2140131</v>
      </c>
      <c r="B922" s="184" t="s">
        <v>853</v>
      </c>
      <c r="C922" s="185"/>
      <c r="D922" s="185"/>
      <c r="E922" s="199"/>
      <c r="F922" s="209">
        <f t="shared" si="14"/>
        <v>7</v>
      </c>
    </row>
    <row r="923" spans="1:6 16329:16376" s="209" customFormat="1" ht="18" hidden="1" customHeight="1">
      <c r="A923" s="201">
        <v>2140133</v>
      </c>
      <c r="B923" s="184" t="s">
        <v>854</v>
      </c>
      <c r="C923" s="185"/>
      <c r="D923" s="185"/>
      <c r="E923" s="199"/>
      <c r="F923" s="209">
        <f t="shared" si="14"/>
        <v>7</v>
      </c>
    </row>
    <row r="924" spans="1:6 16329:16376" s="209" customFormat="1" ht="18" hidden="1" customHeight="1">
      <c r="A924" s="201">
        <v>2140136</v>
      </c>
      <c r="B924" s="184" t="s">
        <v>855</v>
      </c>
      <c r="C924" s="185"/>
      <c r="D924" s="185"/>
      <c r="E924" s="199"/>
      <c r="F924" s="209">
        <f t="shared" si="14"/>
        <v>7</v>
      </c>
    </row>
    <row r="925" spans="1:6 16329:16376" s="209" customFormat="1" ht="18" hidden="1" customHeight="1">
      <c r="A925" s="201">
        <v>2140138</v>
      </c>
      <c r="B925" s="184" t="s">
        <v>856</v>
      </c>
      <c r="C925" s="185"/>
      <c r="D925" s="185"/>
      <c r="E925" s="199"/>
      <c r="F925" s="209">
        <f t="shared" si="14"/>
        <v>7</v>
      </c>
    </row>
    <row r="926" spans="1:6 16329:16376" s="209" customFormat="1" ht="18" hidden="1" customHeight="1">
      <c r="A926" s="201">
        <v>2140199</v>
      </c>
      <c r="B926" s="184" t="s">
        <v>857</v>
      </c>
      <c r="C926" s="185">
        <v>800</v>
      </c>
      <c r="D926" s="185">
        <v>1820</v>
      </c>
      <c r="E926" s="199"/>
      <c r="F926" s="209">
        <f t="shared" si="14"/>
        <v>7</v>
      </c>
    </row>
    <row r="927" spans="1:6 16329:16376" s="208" customFormat="1" ht="18" customHeight="1">
      <c r="A927" s="201">
        <v>21402</v>
      </c>
      <c r="B927" s="184" t="s">
        <v>858</v>
      </c>
      <c r="C927" s="185"/>
      <c r="D927" s="185">
        <v>0</v>
      </c>
      <c r="E927" s="199"/>
      <c r="F927" s="209">
        <f t="shared" si="14"/>
        <v>5</v>
      </c>
      <c r="XDA927" s="212"/>
      <c r="XDB927" s="212"/>
      <c r="XDC927" s="212"/>
      <c r="XDD927" s="212"/>
      <c r="XDE927" s="212"/>
      <c r="XDF927" s="212"/>
      <c r="XDG927" s="212"/>
      <c r="XDH927" s="212"/>
      <c r="XDI927" s="212"/>
      <c r="XDJ927" s="212"/>
      <c r="XDK927" s="212"/>
      <c r="XDL927" s="212"/>
      <c r="XDM927" s="212"/>
      <c r="XDN927" s="212"/>
      <c r="XDO927" s="212"/>
      <c r="XDP927" s="212"/>
      <c r="XDQ927" s="212"/>
      <c r="XDR927" s="212"/>
      <c r="XDS927" s="212"/>
      <c r="XDT927" s="212"/>
      <c r="XDU927" s="212"/>
      <c r="XDV927" s="212"/>
      <c r="XDW927" s="212"/>
      <c r="XDX927" s="212"/>
      <c r="XDY927" s="212"/>
      <c r="XDZ927" s="212"/>
      <c r="XEA927" s="212"/>
      <c r="XEB927" s="212"/>
      <c r="XEC927" s="212"/>
      <c r="XED927" s="212"/>
      <c r="XEE927" s="212"/>
      <c r="XEF927" s="212"/>
      <c r="XEG927" s="212"/>
      <c r="XEH927" s="212"/>
      <c r="XEI927" s="212"/>
      <c r="XEJ927" s="212"/>
      <c r="XEK927" s="212"/>
      <c r="XEL927" s="212"/>
      <c r="XEM927" s="212"/>
      <c r="XEN927" s="212"/>
      <c r="XEO927" s="212"/>
      <c r="XEP927" s="212"/>
      <c r="XEQ927" s="212"/>
      <c r="XER927" s="212"/>
      <c r="XES927" s="212"/>
      <c r="XET927" s="212"/>
      <c r="XEU927" s="212"/>
      <c r="XEV927" s="212"/>
    </row>
    <row r="928" spans="1:6 16329:16376" s="209" customFormat="1" ht="18" hidden="1" customHeight="1">
      <c r="A928" s="201">
        <v>2140201</v>
      </c>
      <c r="B928" s="184" t="s">
        <v>165</v>
      </c>
      <c r="C928" s="185"/>
      <c r="D928" s="185"/>
      <c r="E928" s="199"/>
      <c r="F928" s="209">
        <f t="shared" si="14"/>
        <v>7</v>
      </c>
    </row>
    <row r="929" spans="1:6 16329:16376" s="209" customFormat="1" ht="18" hidden="1" customHeight="1">
      <c r="A929" s="201">
        <v>2140202</v>
      </c>
      <c r="B929" s="184" t="s">
        <v>166</v>
      </c>
      <c r="C929" s="185"/>
      <c r="D929" s="185"/>
      <c r="E929" s="199"/>
      <c r="F929" s="209">
        <f t="shared" si="14"/>
        <v>7</v>
      </c>
    </row>
    <row r="930" spans="1:6 16329:16376" s="209" customFormat="1" ht="18" hidden="1" customHeight="1">
      <c r="A930" s="201">
        <v>2140203</v>
      </c>
      <c r="B930" s="184" t="s">
        <v>167</v>
      </c>
      <c r="C930" s="185"/>
      <c r="D930" s="185"/>
      <c r="E930" s="199"/>
      <c r="F930" s="209">
        <f t="shared" si="14"/>
        <v>7</v>
      </c>
    </row>
    <row r="931" spans="1:6 16329:16376" s="209" customFormat="1" ht="18" hidden="1" customHeight="1">
      <c r="A931" s="201">
        <v>2140204</v>
      </c>
      <c r="B931" s="184" t="s">
        <v>859</v>
      </c>
      <c r="C931" s="185"/>
      <c r="D931" s="185"/>
      <c r="E931" s="199"/>
      <c r="F931" s="209">
        <f t="shared" si="14"/>
        <v>7</v>
      </c>
    </row>
    <row r="932" spans="1:6 16329:16376" s="209" customFormat="1" ht="18" hidden="1" customHeight="1">
      <c r="A932" s="201">
        <v>2140205</v>
      </c>
      <c r="B932" s="184" t="s">
        <v>860</v>
      </c>
      <c r="C932" s="185"/>
      <c r="D932" s="185"/>
      <c r="E932" s="199"/>
      <c r="F932" s="209">
        <f t="shared" si="14"/>
        <v>7</v>
      </c>
    </row>
    <row r="933" spans="1:6 16329:16376" s="209" customFormat="1" ht="18" hidden="1" customHeight="1">
      <c r="A933" s="201">
        <v>2140206</v>
      </c>
      <c r="B933" s="184" t="s">
        <v>861</v>
      </c>
      <c r="C933" s="185"/>
      <c r="D933" s="185"/>
      <c r="E933" s="199"/>
      <c r="F933" s="209">
        <f t="shared" si="14"/>
        <v>7</v>
      </c>
    </row>
    <row r="934" spans="1:6 16329:16376" s="209" customFormat="1" ht="18" hidden="1" customHeight="1">
      <c r="A934" s="201">
        <v>2140207</v>
      </c>
      <c r="B934" s="184" t="s">
        <v>862</v>
      </c>
      <c r="C934" s="185"/>
      <c r="D934" s="185"/>
      <c r="E934" s="199"/>
      <c r="F934" s="209">
        <f t="shared" si="14"/>
        <v>7</v>
      </c>
    </row>
    <row r="935" spans="1:6 16329:16376" s="209" customFormat="1" ht="18" hidden="1" customHeight="1">
      <c r="A935" s="201">
        <v>2140208</v>
      </c>
      <c r="B935" s="184" t="s">
        <v>863</v>
      </c>
      <c r="C935" s="185"/>
      <c r="D935" s="185"/>
      <c r="E935" s="199"/>
      <c r="F935" s="209">
        <f t="shared" si="14"/>
        <v>7</v>
      </c>
    </row>
    <row r="936" spans="1:6 16329:16376" s="209" customFormat="1" ht="18" hidden="1" customHeight="1">
      <c r="A936" s="201">
        <v>2140299</v>
      </c>
      <c r="B936" s="184" t="s">
        <v>864</v>
      </c>
      <c r="C936" s="185"/>
      <c r="D936" s="185"/>
      <c r="E936" s="199"/>
      <c r="F936" s="209">
        <f t="shared" si="14"/>
        <v>7</v>
      </c>
    </row>
    <row r="937" spans="1:6 16329:16376" s="208" customFormat="1" ht="18" customHeight="1">
      <c r="A937" s="201">
        <v>21403</v>
      </c>
      <c r="B937" s="184" t="s">
        <v>865</v>
      </c>
      <c r="C937" s="185"/>
      <c r="D937" s="185">
        <v>0</v>
      </c>
      <c r="E937" s="199"/>
      <c r="F937" s="209">
        <f t="shared" si="14"/>
        <v>5</v>
      </c>
      <c r="XDA937" s="212"/>
      <c r="XDB937" s="212"/>
      <c r="XDC937" s="212"/>
      <c r="XDD937" s="212"/>
      <c r="XDE937" s="212"/>
      <c r="XDF937" s="212"/>
      <c r="XDG937" s="212"/>
      <c r="XDH937" s="212"/>
      <c r="XDI937" s="212"/>
      <c r="XDJ937" s="212"/>
      <c r="XDK937" s="212"/>
      <c r="XDL937" s="212"/>
      <c r="XDM937" s="212"/>
      <c r="XDN937" s="212"/>
      <c r="XDO937" s="212"/>
      <c r="XDP937" s="212"/>
      <c r="XDQ937" s="212"/>
      <c r="XDR937" s="212"/>
      <c r="XDS937" s="212"/>
      <c r="XDT937" s="212"/>
      <c r="XDU937" s="212"/>
      <c r="XDV937" s="212"/>
      <c r="XDW937" s="212"/>
      <c r="XDX937" s="212"/>
      <c r="XDY937" s="212"/>
      <c r="XDZ937" s="212"/>
      <c r="XEA937" s="212"/>
      <c r="XEB937" s="212"/>
      <c r="XEC937" s="212"/>
      <c r="XED937" s="212"/>
      <c r="XEE937" s="212"/>
      <c r="XEF937" s="212"/>
      <c r="XEG937" s="212"/>
      <c r="XEH937" s="212"/>
      <c r="XEI937" s="212"/>
      <c r="XEJ937" s="212"/>
      <c r="XEK937" s="212"/>
      <c r="XEL937" s="212"/>
      <c r="XEM937" s="212"/>
      <c r="XEN937" s="212"/>
      <c r="XEO937" s="212"/>
      <c r="XEP937" s="212"/>
      <c r="XEQ937" s="212"/>
      <c r="XER937" s="212"/>
      <c r="XES937" s="212"/>
      <c r="XET937" s="212"/>
      <c r="XEU937" s="212"/>
      <c r="XEV937" s="212"/>
    </row>
    <row r="938" spans="1:6 16329:16376" s="209" customFormat="1" ht="18" hidden="1" customHeight="1">
      <c r="A938" s="201">
        <v>2140301</v>
      </c>
      <c r="B938" s="184" t="s">
        <v>165</v>
      </c>
      <c r="C938" s="185"/>
      <c r="D938" s="185"/>
      <c r="E938" s="199"/>
      <c r="F938" s="209">
        <f t="shared" si="14"/>
        <v>7</v>
      </c>
    </row>
    <row r="939" spans="1:6 16329:16376" s="209" customFormat="1" ht="18" hidden="1" customHeight="1">
      <c r="A939" s="201">
        <v>2140302</v>
      </c>
      <c r="B939" s="184" t="s">
        <v>166</v>
      </c>
      <c r="C939" s="185"/>
      <c r="D939" s="185"/>
      <c r="E939" s="199"/>
      <c r="F939" s="209">
        <f t="shared" si="14"/>
        <v>7</v>
      </c>
    </row>
    <row r="940" spans="1:6 16329:16376" s="209" customFormat="1" ht="18" hidden="1" customHeight="1">
      <c r="A940" s="201">
        <v>2140303</v>
      </c>
      <c r="B940" s="184" t="s">
        <v>167</v>
      </c>
      <c r="C940" s="185"/>
      <c r="D940" s="185"/>
      <c r="E940" s="199"/>
      <c r="F940" s="209">
        <f t="shared" si="14"/>
        <v>7</v>
      </c>
    </row>
    <row r="941" spans="1:6 16329:16376" s="209" customFormat="1" ht="18" hidden="1" customHeight="1">
      <c r="A941" s="201">
        <v>2140304</v>
      </c>
      <c r="B941" s="184" t="s">
        <v>866</v>
      </c>
      <c r="C941" s="185"/>
      <c r="D941" s="185"/>
      <c r="E941" s="199"/>
      <c r="F941" s="209">
        <f t="shared" si="14"/>
        <v>7</v>
      </c>
    </row>
    <row r="942" spans="1:6 16329:16376" s="209" customFormat="1" ht="18" hidden="1" customHeight="1">
      <c r="A942" s="201">
        <v>2140305</v>
      </c>
      <c r="B942" s="184" t="s">
        <v>867</v>
      </c>
      <c r="C942" s="185"/>
      <c r="D942" s="185"/>
      <c r="E942" s="199"/>
      <c r="F942" s="209">
        <f t="shared" si="14"/>
        <v>7</v>
      </c>
    </row>
    <row r="943" spans="1:6 16329:16376" s="209" customFormat="1" ht="18" hidden="1" customHeight="1">
      <c r="A943" s="201">
        <v>2140306</v>
      </c>
      <c r="B943" s="184" t="s">
        <v>868</v>
      </c>
      <c r="C943" s="185"/>
      <c r="D943" s="185"/>
      <c r="E943" s="199"/>
      <c r="F943" s="209">
        <f t="shared" si="14"/>
        <v>7</v>
      </c>
    </row>
    <row r="944" spans="1:6 16329:16376" s="209" customFormat="1" ht="18" hidden="1" customHeight="1">
      <c r="A944" s="201">
        <v>2140307</v>
      </c>
      <c r="B944" s="184" t="s">
        <v>869</v>
      </c>
      <c r="C944" s="185"/>
      <c r="D944" s="185"/>
      <c r="E944" s="199"/>
      <c r="F944" s="209">
        <f t="shared" si="14"/>
        <v>7</v>
      </c>
    </row>
    <row r="945" spans="1:6 16329:16376" s="209" customFormat="1" ht="18" hidden="1" customHeight="1">
      <c r="A945" s="201">
        <v>2140308</v>
      </c>
      <c r="B945" s="184" t="s">
        <v>870</v>
      </c>
      <c r="C945" s="185"/>
      <c r="D945" s="185"/>
      <c r="E945" s="199"/>
      <c r="F945" s="209">
        <f t="shared" si="14"/>
        <v>7</v>
      </c>
    </row>
    <row r="946" spans="1:6 16329:16376" s="209" customFormat="1" ht="18" hidden="1" customHeight="1">
      <c r="A946" s="201">
        <v>2140399</v>
      </c>
      <c r="B946" s="184" t="s">
        <v>871</v>
      </c>
      <c r="C946" s="185"/>
      <c r="D946" s="185"/>
      <c r="E946" s="199"/>
      <c r="F946" s="209">
        <f t="shared" si="14"/>
        <v>7</v>
      </c>
    </row>
    <row r="947" spans="1:6 16329:16376" s="208" customFormat="1" ht="18" customHeight="1">
      <c r="A947" s="201">
        <v>21405</v>
      </c>
      <c r="B947" s="184" t="s">
        <v>872</v>
      </c>
      <c r="C947" s="185"/>
      <c r="D947" s="185">
        <v>0</v>
      </c>
      <c r="E947" s="199"/>
      <c r="F947" s="209">
        <f t="shared" si="14"/>
        <v>5</v>
      </c>
      <c r="XDA947" s="212"/>
      <c r="XDB947" s="212"/>
      <c r="XDC947" s="212"/>
      <c r="XDD947" s="212"/>
      <c r="XDE947" s="212"/>
      <c r="XDF947" s="212"/>
      <c r="XDG947" s="212"/>
      <c r="XDH947" s="212"/>
      <c r="XDI947" s="212"/>
      <c r="XDJ947" s="212"/>
      <c r="XDK947" s="212"/>
      <c r="XDL947" s="212"/>
      <c r="XDM947" s="212"/>
      <c r="XDN947" s="212"/>
      <c r="XDO947" s="212"/>
      <c r="XDP947" s="212"/>
      <c r="XDQ947" s="212"/>
      <c r="XDR947" s="212"/>
      <c r="XDS947" s="212"/>
      <c r="XDT947" s="212"/>
      <c r="XDU947" s="212"/>
      <c r="XDV947" s="212"/>
      <c r="XDW947" s="212"/>
      <c r="XDX947" s="212"/>
      <c r="XDY947" s="212"/>
      <c r="XDZ947" s="212"/>
      <c r="XEA947" s="212"/>
      <c r="XEB947" s="212"/>
      <c r="XEC947" s="212"/>
      <c r="XED947" s="212"/>
      <c r="XEE947" s="212"/>
      <c r="XEF947" s="212"/>
      <c r="XEG947" s="212"/>
      <c r="XEH947" s="212"/>
      <c r="XEI947" s="212"/>
      <c r="XEJ947" s="212"/>
      <c r="XEK947" s="212"/>
      <c r="XEL947" s="212"/>
      <c r="XEM947" s="212"/>
      <c r="XEN947" s="212"/>
      <c r="XEO947" s="212"/>
      <c r="XEP947" s="212"/>
      <c r="XEQ947" s="212"/>
      <c r="XER947" s="212"/>
      <c r="XES947" s="212"/>
      <c r="XET947" s="212"/>
      <c r="XEU947" s="212"/>
      <c r="XEV947" s="212"/>
    </row>
    <row r="948" spans="1:6 16329:16376" s="209" customFormat="1" ht="18" hidden="1" customHeight="1">
      <c r="A948" s="201">
        <v>2140501</v>
      </c>
      <c r="B948" s="184" t="s">
        <v>165</v>
      </c>
      <c r="C948" s="185"/>
      <c r="D948" s="185"/>
      <c r="E948" s="199"/>
      <c r="F948" s="209">
        <f t="shared" si="14"/>
        <v>7</v>
      </c>
    </row>
    <row r="949" spans="1:6 16329:16376" s="209" customFormat="1" ht="18" hidden="1" customHeight="1">
      <c r="A949" s="201">
        <v>2140502</v>
      </c>
      <c r="B949" s="184" t="s">
        <v>166</v>
      </c>
      <c r="C949" s="185"/>
      <c r="D949" s="185"/>
      <c r="E949" s="199"/>
      <c r="F949" s="209">
        <f t="shared" si="14"/>
        <v>7</v>
      </c>
    </row>
    <row r="950" spans="1:6 16329:16376" s="209" customFormat="1" ht="18" hidden="1" customHeight="1">
      <c r="A950" s="201">
        <v>2140503</v>
      </c>
      <c r="B950" s="184" t="s">
        <v>167</v>
      </c>
      <c r="C950" s="185"/>
      <c r="D950" s="185"/>
      <c r="E950" s="199"/>
      <c r="F950" s="209">
        <f t="shared" si="14"/>
        <v>7</v>
      </c>
    </row>
    <row r="951" spans="1:6 16329:16376" s="209" customFormat="1" ht="18" hidden="1" customHeight="1">
      <c r="A951" s="201">
        <v>2140504</v>
      </c>
      <c r="B951" s="184" t="s">
        <v>863</v>
      </c>
      <c r="C951" s="185"/>
      <c r="D951" s="185"/>
      <c r="E951" s="199"/>
      <c r="F951" s="209">
        <f t="shared" si="14"/>
        <v>7</v>
      </c>
    </row>
    <row r="952" spans="1:6 16329:16376" s="209" customFormat="1" ht="18" hidden="1" customHeight="1">
      <c r="A952" s="201">
        <v>2140505</v>
      </c>
      <c r="B952" s="184" t="s">
        <v>873</v>
      </c>
      <c r="C952" s="185"/>
      <c r="D952" s="185"/>
      <c r="E952" s="199"/>
      <c r="F952" s="209">
        <f t="shared" si="14"/>
        <v>7</v>
      </c>
    </row>
    <row r="953" spans="1:6 16329:16376" s="209" customFormat="1" ht="18" hidden="1" customHeight="1">
      <c r="A953" s="201">
        <v>2140599</v>
      </c>
      <c r="B953" s="184" t="s">
        <v>874</v>
      </c>
      <c r="C953" s="185"/>
      <c r="D953" s="185"/>
      <c r="E953" s="199"/>
      <c r="F953" s="209">
        <f t="shared" si="14"/>
        <v>7</v>
      </c>
    </row>
    <row r="954" spans="1:6 16329:16376" s="208" customFormat="1" ht="18" customHeight="1">
      <c r="A954" s="201">
        <v>21406</v>
      </c>
      <c r="B954" s="184" t="s">
        <v>875</v>
      </c>
      <c r="C954" s="185">
        <v>2040</v>
      </c>
      <c r="D954" s="185">
        <v>0</v>
      </c>
      <c r="E954" s="199"/>
      <c r="F954" s="209">
        <f t="shared" si="14"/>
        <v>5</v>
      </c>
      <c r="XDA954" s="212"/>
      <c r="XDB954" s="212"/>
      <c r="XDC954" s="212"/>
      <c r="XDD954" s="212"/>
      <c r="XDE954" s="212"/>
      <c r="XDF954" s="212"/>
      <c r="XDG954" s="212"/>
      <c r="XDH954" s="212"/>
      <c r="XDI954" s="212"/>
      <c r="XDJ954" s="212"/>
      <c r="XDK954" s="212"/>
      <c r="XDL954" s="212"/>
      <c r="XDM954" s="212"/>
      <c r="XDN954" s="212"/>
      <c r="XDO954" s="212"/>
      <c r="XDP954" s="212"/>
      <c r="XDQ954" s="212"/>
      <c r="XDR954" s="212"/>
      <c r="XDS954" s="212"/>
      <c r="XDT954" s="212"/>
      <c r="XDU954" s="212"/>
      <c r="XDV954" s="212"/>
      <c r="XDW954" s="212"/>
      <c r="XDX954" s="212"/>
      <c r="XDY954" s="212"/>
      <c r="XDZ954" s="212"/>
      <c r="XEA954" s="212"/>
      <c r="XEB954" s="212"/>
      <c r="XEC954" s="212"/>
      <c r="XED954" s="212"/>
      <c r="XEE954" s="212"/>
      <c r="XEF954" s="212"/>
      <c r="XEG954" s="212"/>
      <c r="XEH954" s="212"/>
      <c r="XEI954" s="212"/>
      <c r="XEJ954" s="212"/>
      <c r="XEK954" s="212"/>
      <c r="XEL954" s="212"/>
      <c r="XEM954" s="212"/>
      <c r="XEN954" s="212"/>
      <c r="XEO954" s="212"/>
      <c r="XEP954" s="212"/>
      <c r="XEQ954" s="212"/>
      <c r="XER954" s="212"/>
      <c r="XES954" s="212"/>
      <c r="XET954" s="212"/>
      <c r="XEU954" s="212"/>
      <c r="XEV954" s="212"/>
    </row>
    <row r="955" spans="1:6 16329:16376" s="209" customFormat="1" ht="18" hidden="1" customHeight="1">
      <c r="A955" s="201">
        <v>2140601</v>
      </c>
      <c r="B955" s="184" t="s">
        <v>876</v>
      </c>
      <c r="C955" s="185">
        <v>1388</v>
      </c>
      <c r="D955" s="185"/>
      <c r="E955" s="199"/>
      <c r="F955" s="209">
        <f t="shared" si="14"/>
        <v>7</v>
      </c>
    </row>
    <row r="956" spans="1:6 16329:16376" s="209" customFormat="1" ht="18" hidden="1" customHeight="1">
      <c r="A956" s="201">
        <v>2140602</v>
      </c>
      <c r="B956" s="184" t="s">
        <v>877</v>
      </c>
      <c r="C956" s="185">
        <v>652</v>
      </c>
      <c r="D956" s="185"/>
      <c r="E956" s="199"/>
      <c r="F956" s="209">
        <f t="shared" si="14"/>
        <v>7</v>
      </c>
    </row>
    <row r="957" spans="1:6 16329:16376" s="209" customFormat="1" ht="18" hidden="1" customHeight="1">
      <c r="A957" s="201">
        <v>2140603</v>
      </c>
      <c r="B957" s="184" t="s">
        <v>878</v>
      </c>
      <c r="C957" s="185"/>
      <c r="D957" s="185"/>
      <c r="E957" s="199"/>
      <c r="F957" s="209">
        <f t="shared" si="14"/>
        <v>7</v>
      </c>
    </row>
    <row r="958" spans="1:6 16329:16376" s="209" customFormat="1" ht="18" hidden="1" customHeight="1">
      <c r="A958" s="201">
        <v>2140699</v>
      </c>
      <c r="B958" s="184" t="s">
        <v>879</v>
      </c>
      <c r="C958" s="185"/>
      <c r="D958" s="185"/>
      <c r="E958" s="199"/>
      <c r="F958" s="209">
        <f t="shared" si="14"/>
        <v>7</v>
      </c>
    </row>
    <row r="959" spans="1:6 16329:16376" s="208" customFormat="1" ht="18" customHeight="1">
      <c r="A959" s="201">
        <v>21499</v>
      </c>
      <c r="B959" s="184" t="s">
        <v>880</v>
      </c>
      <c r="C959" s="185">
        <v>8052</v>
      </c>
      <c r="D959" s="185">
        <v>448</v>
      </c>
      <c r="E959" s="199"/>
      <c r="F959" s="209">
        <f t="shared" si="14"/>
        <v>5</v>
      </c>
      <c r="XDA959" s="212"/>
      <c r="XDB959" s="212"/>
      <c r="XDC959" s="212"/>
      <c r="XDD959" s="212"/>
      <c r="XDE959" s="212"/>
      <c r="XDF959" s="212"/>
      <c r="XDG959" s="212"/>
      <c r="XDH959" s="212"/>
      <c r="XDI959" s="212"/>
      <c r="XDJ959" s="212"/>
      <c r="XDK959" s="212"/>
      <c r="XDL959" s="212"/>
      <c r="XDM959" s="212"/>
      <c r="XDN959" s="212"/>
      <c r="XDO959" s="212"/>
      <c r="XDP959" s="212"/>
      <c r="XDQ959" s="212"/>
      <c r="XDR959" s="212"/>
      <c r="XDS959" s="212"/>
      <c r="XDT959" s="212"/>
      <c r="XDU959" s="212"/>
      <c r="XDV959" s="212"/>
      <c r="XDW959" s="212"/>
      <c r="XDX959" s="212"/>
      <c r="XDY959" s="212"/>
      <c r="XDZ959" s="212"/>
      <c r="XEA959" s="212"/>
      <c r="XEB959" s="212"/>
      <c r="XEC959" s="212"/>
      <c r="XED959" s="212"/>
      <c r="XEE959" s="212"/>
      <c r="XEF959" s="212"/>
      <c r="XEG959" s="212"/>
      <c r="XEH959" s="212"/>
      <c r="XEI959" s="212"/>
      <c r="XEJ959" s="212"/>
      <c r="XEK959" s="212"/>
      <c r="XEL959" s="212"/>
      <c r="XEM959" s="212"/>
      <c r="XEN959" s="212"/>
      <c r="XEO959" s="212"/>
      <c r="XEP959" s="212"/>
      <c r="XEQ959" s="212"/>
      <c r="XER959" s="212"/>
      <c r="XES959" s="212"/>
      <c r="XET959" s="212"/>
      <c r="XEU959" s="212"/>
      <c r="XEV959" s="212"/>
    </row>
    <row r="960" spans="1:6 16329:16376" s="209" customFormat="1" ht="18" hidden="1" customHeight="1">
      <c r="A960" s="201">
        <v>2149901</v>
      </c>
      <c r="B960" s="184" t="s">
        <v>881</v>
      </c>
      <c r="C960" s="185">
        <v>549</v>
      </c>
      <c r="D960" s="185"/>
      <c r="E960" s="199"/>
      <c r="F960" s="209">
        <f t="shared" si="14"/>
        <v>7</v>
      </c>
    </row>
    <row r="961" spans="1:6 16329:16376" s="209" customFormat="1" ht="18" hidden="1" customHeight="1">
      <c r="A961" s="201">
        <v>2149999</v>
      </c>
      <c r="B961" s="184" t="s">
        <v>882</v>
      </c>
      <c r="C961" s="185">
        <v>7503</v>
      </c>
      <c r="D961" s="185">
        <v>448</v>
      </c>
      <c r="E961" s="199"/>
      <c r="F961" s="209">
        <f t="shared" si="14"/>
        <v>7</v>
      </c>
    </row>
    <row r="962" spans="1:6 16329:16376" s="190" customFormat="1" ht="18" hidden="1" customHeight="1">
      <c r="A962" s="201">
        <v>215</v>
      </c>
      <c r="B962" s="184" t="s">
        <v>883</v>
      </c>
      <c r="C962" s="185">
        <v>19372</v>
      </c>
      <c r="D962" s="185">
        <f>12145+2579</f>
        <v>14724</v>
      </c>
      <c r="E962" s="199"/>
      <c r="F962" s="209">
        <f t="shared" si="14"/>
        <v>3</v>
      </c>
      <c r="XDA962" s="194"/>
      <c r="XDB962" s="194"/>
      <c r="XDC962" s="194"/>
      <c r="XDD962" s="194"/>
      <c r="XDE962" s="194"/>
      <c r="XDF962" s="194"/>
      <c r="XDG962" s="194"/>
      <c r="XDH962" s="194"/>
      <c r="XDI962" s="194"/>
      <c r="XDJ962" s="194"/>
      <c r="XDK962" s="194"/>
      <c r="XDL962" s="194"/>
      <c r="XDM962" s="194"/>
      <c r="XDN962" s="194"/>
      <c r="XDO962" s="194"/>
      <c r="XDP962" s="194"/>
      <c r="XDQ962" s="194"/>
      <c r="XDR962" s="194"/>
      <c r="XDS962" s="194"/>
      <c r="XDT962" s="194"/>
      <c r="XDU962" s="194"/>
      <c r="XDV962" s="194"/>
      <c r="XDW962" s="194"/>
      <c r="XDX962" s="194"/>
      <c r="XDY962" s="194"/>
      <c r="XDZ962" s="194"/>
      <c r="XEA962" s="194"/>
      <c r="XEB962" s="194"/>
      <c r="XEC962" s="194"/>
      <c r="XED962" s="194"/>
      <c r="XEE962" s="194"/>
      <c r="XEF962" s="194"/>
      <c r="XEG962" s="194"/>
      <c r="XEH962" s="194"/>
      <c r="XEI962" s="194"/>
      <c r="XEJ962" s="194"/>
      <c r="XEK962" s="194"/>
      <c r="XEL962" s="194"/>
      <c r="XEM962" s="194"/>
      <c r="XEN962" s="194"/>
    </row>
    <row r="963" spans="1:6 16329:16376" s="208" customFormat="1" ht="18" customHeight="1">
      <c r="A963" s="201">
        <v>21501</v>
      </c>
      <c r="B963" s="184" t="s">
        <v>884</v>
      </c>
      <c r="C963" s="185">
        <v>0</v>
      </c>
      <c r="D963" s="185">
        <v>0</v>
      </c>
      <c r="E963" s="199"/>
      <c r="F963" s="209">
        <f t="shared" si="14"/>
        <v>5</v>
      </c>
      <c r="XDA963" s="212"/>
      <c r="XDB963" s="212"/>
      <c r="XDC963" s="212"/>
      <c r="XDD963" s="212"/>
      <c r="XDE963" s="212"/>
      <c r="XDF963" s="212"/>
      <c r="XDG963" s="212"/>
      <c r="XDH963" s="212"/>
      <c r="XDI963" s="212"/>
      <c r="XDJ963" s="212"/>
      <c r="XDK963" s="212"/>
      <c r="XDL963" s="212"/>
      <c r="XDM963" s="212"/>
      <c r="XDN963" s="212"/>
      <c r="XDO963" s="212"/>
      <c r="XDP963" s="212"/>
      <c r="XDQ963" s="212"/>
      <c r="XDR963" s="212"/>
      <c r="XDS963" s="212"/>
      <c r="XDT963" s="212"/>
      <c r="XDU963" s="212"/>
      <c r="XDV963" s="212"/>
      <c r="XDW963" s="212"/>
      <c r="XDX963" s="212"/>
      <c r="XDY963" s="212"/>
      <c r="XDZ963" s="212"/>
      <c r="XEA963" s="212"/>
      <c r="XEB963" s="212"/>
      <c r="XEC963" s="212"/>
      <c r="XED963" s="212"/>
      <c r="XEE963" s="212"/>
      <c r="XEF963" s="212"/>
      <c r="XEG963" s="212"/>
      <c r="XEH963" s="212"/>
      <c r="XEI963" s="212"/>
      <c r="XEJ963" s="212"/>
      <c r="XEK963" s="212"/>
      <c r="XEL963" s="212"/>
      <c r="XEM963" s="212"/>
      <c r="XEN963" s="212"/>
      <c r="XEO963" s="212"/>
      <c r="XEP963" s="212"/>
      <c r="XEQ963" s="212"/>
      <c r="XER963" s="212"/>
      <c r="XES963" s="212"/>
      <c r="XET963" s="212"/>
      <c r="XEU963" s="212"/>
      <c r="XEV963" s="212"/>
    </row>
    <row r="964" spans="1:6 16329:16376" s="209" customFormat="1" ht="18" hidden="1" customHeight="1">
      <c r="A964" s="201">
        <v>2150101</v>
      </c>
      <c r="B964" s="184" t="s">
        <v>165</v>
      </c>
      <c r="C964" s="185"/>
      <c r="D964" s="185"/>
      <c r="E964" s="199"/>
      <c r="F964" s="209">
        <f t="shared" si="14"/>
        <v>7</v>
      </c>
    </row>
    <row r="965" spans="1:6 16329:16376" s="209" customFormat="1" ht="18" hidden="1" customHeight="1">
      <c r="A965" s="201">
        <v>2150102</v>
      </c>
      <c r="B965" s="184" t="s">
        <v>166</v>
      </c>
      <c r="C965" s="185"/>
      <c r="D965" s="185"/>
      <c r="E965" s="199"/>
      <c r="F965" s="209">
        <f t="shared" ref="F965:F1028" si="15">LEN(A965)</f>
        <v>7</v>
      </c>
    </row>
    <row r="966" spans="1:6 16329:16376" s="209" customFormat="1" ht="18" hidden="1" customHeight="1">
      <c r="A966" s="201">
        <v>2150103</v>
      </c>
      <c r="B966" s="184" t="s">
        <v>167</v>
      </c>
      <c r="C966" s="185"/>
      <c r="D966" s="185"/>
      <c r="E966" s="199"/>
      <c r="F966" s="209">
        <f t="shared" si="15"/>
        <v>7</v>
      </c>
    </row>
    <row r="967" spans="1:6 16329:16376" s="209" customFormat="1" ht="18" hidden="1" customHeight="1">
      <c r="A967" s="201">
        <v>2150104</v>
      </c>
      <c r="B967" s="184" t="s">
        <v>885</v>
      </c>
      <c r="C967" s="185"/>
      <c r="D967" s="185"/>
      <c r="E967" s="199"/>
      <c r="F967" s="209">
        <f t="shared" si="15"/>
        <v>7</v>
      </c>
    </row>
    <row r="968" spans="1:6 16329:16376" s="209" customFormat="1" ht="18" hidden="1" customHeight="1">
      <c r="A968" s="201">
        <v>2150105</v>
      </c>
      <c r="B968" s="184" t="s">
        <v>886</v>
      </c>
      <c r="C968" s="185"/>
      <c r="D968" s="185"/>
      <c r="E968" s="199"/>
      <c r="F968" s="209">
        <f t="shared" si="15"/>
        <v>7</v>
      </c>
    </row>
    <row r="969" spans="1:6 16329:16376" s="209" customFormat="1" ht="18" hidden="1" customHeight="1">
      <c r="A969" s="201">
        <v>2150106</v>
      </c>
      <c r="B969" s="184" t="s">
        <v>887</v>
      </c>
      <c r="C969" s="185"/>
      <c r="D969" s="185"/>
      <c r="E969" s="199"/>
      <c r="F969" s="209">
        <f t="shared" si="15"/>
        <v>7</v>
      </c>
    </row>
    <row r="970" spans="1:6 16329:16376" s="209" customFormat="1" ht="18" hidden="1" customHeight="1">
      <c r="A970" s="201">
        <v>2150107</v>
      </c>
      <c r="B970" s="184" t="s">
        <v>888</v>
      </c>
      <c r="C970" s="185"/>
      <c r="D970" s="185"/>
      <c r="E970" s="199"/>
      <c r="F970" s="209">
        <f t="shared" si="15"/>
        <v>7</v>
      </c>
    </row>
    <row r="971" spans="1:6 16329:16376" s="209" customFormat="1" ht="18" hidden="1" customHeight="1">
      <c r="A971" s="201">
        <v>2150108</v>
      </c>
      <c r="B971" s="184" t="s">
        <v>889</v>
      </c>
      <c r="C971" s="185"/>
      <c r="D971" s="185"/>
      <c r="E971" s="199"/>
      <c r="F971" s="209">
        <f t="shared" si="15"/>
        <v>7</v>
      </c>
    </row>
    <row r="972" spans="1:6 16329:16376" s="209" customFormat="1" ht="18" hidden="1" customHeight="1">
      <c r="A972" s="201">
        <v>2150199</v>
      </c>
      <c r="B972" s="184" t="s">
        <v>890</v>
      </c>
      <c r="C972" s="185"/>
      <c r="D972" s="185"/>
      <c r="E972" s="199"/>
      <c r="F972" s="209">
        <f t="shared" si="15"/>
        <v>7</v>
      </c>
    </row>
    <row r="973" spans="1:6 16329:16376" s="208" customFormat="1" ht="18" customHeight="1">
      <c r="A973" s="201">
        <v>21502</v>
      </c>
      <c r="B973" s="184" t="s">
        <v>891</v>
      </c>
      <c r="C973" s="185">
        <v>7090</v>
      </c>
      <c r="D973" s="185">
        <v>2579</v>
      </c>
      <c r="E973" s="199"/>
      <c r="F973" s="209">
        <f t="shared" si="15"/>
        <v>5</v>
      </c>
      <c r="XDA973" s="212"/>
      <c r="XDB973" s="212"/>
      <c r="XDC973" s="212"/>
      <c r="XDD973" s="212"/>
      <c r="XDE973" s="212"/>
      <c r="XDF973" s="212"/>
      <c r="XDG973" s="212"/>
      <c r="XDH973" s="212"/>
      <c r="XDI973" s="212"/>
      <c r="XDJ973" s="212"/>
      <c r="XDK973" s="212"/>
      <c r="XDL973" s="212"/>
      <c r="XDM973" s="212"/>
      <c r="XDN973" s="212"/>
      <c r="XDO973" s="212"/>
      <c r="XDP973" s="212"/>
      <c r="XDQ973" s="212"/>
      <c r="XDR973" s="212"/>
      <c r="XDS973" s="212"/>
      <c r="XDT973" s="212"/>
      <c r="XDU973" s="212"/>
      <c r="XDV973" s="212"/>
      <c r="XDW973" s="212"/>
      <c r="XDX973" s="212"/>
      <c r="XDY973" s="212"/>
      <c r="XDZ973" s="212"/>
      <c r="XEA973" s="212"/>
      <c r="XEB973" s="212"/>
      <c r="XEC973" s="212"/>
      <c r="XED973" s="212"/>
      <c r="XEE973" s="212"/>
      <c r="XEF973" s="212"/>
      <c r="XEG973" s="212"/>
      <c r="XEH973" s="212"/>
      <c r="XEI973" s="212"/>
      <c r="XEJ973" s="212"/>
      <c r="XEK973" s="212"/>
      <c r="XEL973" s="212"/>
      <c r="XEM973" s="212"/>
      <c r="XEN973" s="212"/>
      <c r="XEO973" s="212"/>
      <c r="XEP973" s="212"/>
      <c r="XEQ973" s="212"/>
      <c r="XER973" s="212"/>
      <c r="XES973" s="212"/>
      <c r="XET973" s="212"/>
      <c r="XEU973" s="212"/>
      <c r="XEV973" s="212"/>
    </row>
    <row r="974" spans="1:6 16329:16376" s="209" customFormat="1" ht="18" hidden="1" customHeight="1">
      <c r="A974" s="201">
        <v>2150501</v>
      </c>
      <c r="B974" s="184" t="s">
        <v>165</v>
      </c>
      <c r="C974" s="185"/>
      <c r="D974" s="185"/>
      <c r="E974" s="199"/>
      <c r="F974" s="209">
        <f t="shared" si="15"/>
        <v>7</v>
      </c>
    </row>
    <row r="975" spans="1:6 16329:16376" s="209" customFormat="1" ht="18" hidden="1" customHeight="1">
      <c r="A975" s="201">
        <v>2150502</v>
      </c>
      <c r="B975" s="184" t="s">
        <v>166</v>
      </c>
      <c r="C975" s="185"/>
      <c r="D975" s="185"/>
      <c r="E975" s="199"/>
      <c r="F975" s="209">
        <f t="shared" si="15"/>
        <v>7</v>
      </c>
    </row>
    <row r="976" spans="1:6 16329:16376" s="209" customFormat="1" ht="18" hidden="1" customHeight="1">
      <c r="A976" s="201">
        <v>2150503</v>
      </c>
      <c r="B976" s="184" t="s">
        <v>167</v>
      </c>
      <c r="C976" s="185"/>
      <c r="D976" s="185"/>
      <c r="E976" s="199"/>
      <c r="F976" s="209">
        <f t="shared" si="15"/>
        <v>7</v>
      </c>
    </row>
    <row r="977" spans="1:6 16329:16376" s="209" customFormat="1" ht="18" hidden="1" customHeight="1">
      <c r="A977" s="201">
        <v>2150504</v>
      </c>
      <c r="B977" s="184" t="s">
        <v>892</v>
      </c>
      <c r="C977" s="185"/>
      <c r="D977" s="185"/>
      <c r="E977" s="199"/>
      <c r="F977" s="209">
        <f t="shared" si="15"/>
        <v>7</v>
      </c>
    </row>
    <row r="978" spans="1:6 16329:16376" s="209" customFormat="1" ht="18" hidden="1" customHeight="1">
      <c r="A978" s="201">
        <v>2150505</v>
      </c>
      <c r="B978" s="184" t="s">
        <v>893</v>
      </c>
      <c r="C978" s="185"/>
      <c r="D978" s="185"/>
      <c r="E978" s="199"/>
      <c r="F978" s="209">
        <f t="shared" si="15"/>
        <v>7</v>
      </c>
    </row>
    <row r="979" spans="1:6 16329:16376" s="209" customFormat="1" ht="18" hidden="1" customHeight="1">
      <c r="A979" s="201">
        <v>2150506</v>
      </c>
      <c r="B979" s="184" t="s">
        <v>894</v>
      </c>
      <c r="C979" s="185"/>
      <c r="D979" s="185"/>
      <c r="E979" s="199"/>
      <c r="F979" s="209">
        <f t="shared" si="15"/>
        <v>7</v>
      </c>
    </row>
    <row r="980" spans="1:6 16329:16376" s="209" customFormat="1" ht="18" hidden="1" customHeight="1">
      <c r="A980" s="201">
        <v>2150507</v>
      </c>
      <c r="B980" s="184" t="s">
        <v>895</v>
      </c>
      <c r="C980" s="185"/>
      <c r="D980" s="185"/>
      <c r="E980" s="199"/>
      <c r="F980" s="209">
        <f t="shared" si="15"/>
        <v>7</v>
      </c>
    </row>
    <row r="981" spans="1:6 16329:16376" s="209" customFormat="1" ht="18" hidden="1" customHeight="1">
      <c r="A981" s="201">
        <v>2150508</v>
      </c>
      <c r="B981" s="184" t="s">
        <v>896</v>
      </c>
      <c r="C981" s="185"/>
      <c r="D981" s="185"/>
      <c r="E981" s="199"/>
      <c r="F981" s="209">
        <f t="shared" si="15"/>
        <v>7</v>
      </c>
    </row>
    <row r="982" spans="1:6 16329:16376" s="209" customFormat="1" ht="18" hidden="1" customHeight="1">
      <c r="A982" s="201">
        <v>2150509</v>
      </c>
      <c r="B982" s="184" t="s">
        <v>897</v>
      </c>
      <c r="C982" s="185"/>
      <c r="D982" s="185"/>
      <c r="E982" s="199"/>
      <c r="F982" s="209">
        <f t="shared" si="15"/>
        <v>7</v>
      </c>
    </row>
    <row r="983" spans="1:6 16329:16376" s="209" customFormat="1" ht="18" hidden="1" customHeight="1">
      <c r="A983" s="201">
        <v>2150510</v>
      </c>
      <c r="B983" s="184" t="s">
        <v>898</v>
      </c>
      <c r="C983" s="185"/>
      <c r="D983" s="185"/>
      <c r="E983" s="199"/>
      <c r="F983" s="209">
        <f t="shared" si="15"/>
        <v>7</v>
      </c>
    </row>
    <row r="984" spans="1:6 16329:16376" s="209" customFormat="1" ht="18" hidden="1" customHeight="1">
      <c r="A984" s="201">
        <v>2150512</v>
      </c>
      <c r="B984" s="182" t="s">
        <v>899</v>
      </c>
      <c r="C984" s="183"/>
      <c r="D984" s="183"/>
      <c r="E984" s="199"/>
      <c r="F984" s="209">
        <f t="shared" si="15"/>
        <v>7</v>
      </c>
    </row>
    <row r="985" spans="1:6 16329:16376" s="209" customFormat="1" ht="18" hidden="1" customHeight="1">
      <c r="A985" s="201">
        <v>2150513</v>
      </c>
      <c r="B985" s="184" t="s">
        <v>900</v>
      </c>
      <c r="C985" s="185"/>
      <c r="D985" s="185"/>
      <c r="E985" s="199"/>
      <c r="F985" s="209">
        <f t="shared" si="15"/>
        <v>7</v>
      </c>
    </row>
    <row r="986" spans="1:6 16329:16376" s="209" customFormat="1" ht="18" hidden="1" customHeight="1">
      <c r="A986" s="201">
        <v>2150514</v>
      </c>
      <c r="B986" s="184" t="s">
        <v>901</v>
      </c>
      <c r="C986" s="185"/>
      <c r="D986" s="185"/>
      <c r="E986" s="199"/>
      <c r="F986" s="209">
        <f t="shared" si="15"/>
        <v>7</v>
      </c>
    </row>
    <row r="987" spans="1:6 16329:16376" s="209" customFormat="1" ht="18" hidden="1" customHeight="1">
      <c r="A987" s="201">
        <v>2150515</v>
      </c>
      <c r="B987" s="184" t="s">
        <v>902</v>
      </c>
      <c r="C987" s="185"/>
      <c r="D987" s="185"/>
      <c r="E987" s="199"/>
      <c r="F987" s="209">
        <f t="shared" si="15"/>
        <v>7</v>
      </c>
    </row>
    <row r="988" spans="1:6 16329:16376" s="209" customFormat="1" ht="18" hidden="1" customHeight="1">
      <c r="A988" s="201">
        <v>2150599</v>
      </c>
      <c r="B988" s="184" t="s">
        <v>903</v>
      </c>
      <c r="C988" s="185">
        <v>7090</v>
      </c>
      <c r="D988" s="185">
        <v>2579</v>
      </c>
      <c r="E988" s="199"/>
      <c r="F988" s="209">
        <f t="shared" si="15"/>
        <v>7</v>
      </c>
    </row>
    <row r="989" spans="1:6 16329:16376" s="208" customFormat="1" ht="18" customHeight="1">
      <c r="A989" s="201">
        <v>21503</v>
      </c>
      <c r="B989" s="184" t="s">
        <v>904</v>
      </c>
      <c r="C989" s="185">
        <v>0</v>
      </c>
      <c r="D989" s="185">
        <v>0</v>
      </c>
      <c r="E989" s="199"/>
      <c r="F989" s="209">
        <f t="shared" si="15"/>
        <v>5</v>
      </c>
      <c r="XDA989" s="212"/>
      <c r="XDB989" s="212"/>
      <c r="XDC989" s="212"/>
      <c r="XDD989" s="212"/>
      <c r="XDE989" s="212"/>
      <c r="XDF989" s="212"/>
      <c r="XDG989" s="212"/>
      <c r="XDH989" s="212"/>
      <c r="XDI989" s="212"/>
      <c r="XDJ989" s="212"/>
      <c r="XDK989" s="212"/>
      <c r="XDL989" s="212"/>
      <c r="XDM989" s="212"/>
      <c r="XDN989" s="212"/>
      <c r="XDO989" s="212"/>
      <c r="XDP989" s="212"/>
      <c r="XDQ989" s="212"/>
      <c r="XDR989" s="212"/>
      <c r="XDS989" s="212"/>
      <c r="XDT989" s="212"/>
      <c r="XDU989" s="212"/>
      <c r="XDV989" s="212"/>
      <c r="XDW989" s="212"/>
      <c r="XDX989" s="212"/>
      <c r="XDY989" s="212"/>
      <c r="XDZ989" s="212"/>
      <c r="XEA989" s="212"/>
      <c r="XEB989" s="212"/>
      <c r="XEC989" s="212"/>
      <c r="XED989" s="212"/>
      <c r="XEE989" s="212"/>
      <c r="XEF989" s="212"/>
      <c r="XEG989" s="212"/>
      <c r="XEH989" s="212"/>
      <c r="XEI989" s="212"/>
      <c r="XEJ989" s="212"/>
      <c r="XEK989" s="212"/>
      <c r="XEL989" s="212"/>
      <c r="XEM989" s="212"/>
      <c r="XEN989" s="212"/>
      <c r="XEO989" s="212"/>
      <c r="XEP989" s="212"/>
      <c r="XEQ989" s="212"/>
      <c r="XER989" s="212"/>
      <c r="XES989" s="212"/>
      <c r="XET989" s="212"/>
      <c r="XEU989" s="212"/>
      <c r="XEV989" s="212"/>
    </row>
    <row r="990" spans="1:6 16329:16376" s="209" customFormat="1" ht="18" hidden="1" customHeight="1">
      <c r="A990" s="201">
        <v>2150301</v>
      </c>
      <c r="B990" s="184" t="s">
        <v>165</v>
      </c>
      <c r="C990" s="185"/>
      <c r="D990" s="185"/>
      <c r="E990" s="199"/>
      <c r="F990" s="209">
        <f t="shared" si="15"/>
        <v>7</v>
      </c>
    </row>
    <row r="991" spans="1:6 16329:16376" s="209" customFormat="1" ht="18" hidden="1" customHeight="1">
      <c r="A991" s="201">
        <v>2150302</v>
      </c>
      <c r="B991" s="184" t="s">
        <v>166</v>
      </c>
      <c r="C991" s="185"/>
      <c r="D991" s="185"/>
      <c r="E991" s="199"/>
      <c r="F991" s="209">
        <f t="shared" si="15"/>
        <v>7</v>
      </c>
    </row>
    <row r="992" spans="1:6 16329:16376" s="209" customFormat="1" ht="18" hidden="1" customHeight="1">
      <c r="A992" s="201">
        <v>2150303</v>
      </c>
      <c r="B992" s="184" t="s">
        <v>167</v>
      </c>
      <c r="C992" s="185"/>
      <c r="D992" s="185"/>
      <c r="E992" s="199"/>
      <c r="F992" s="209">
        <f t="shared" si="15"/>
        <v>7</v>
      </c>
    </row>
    <row r="993" spans="1:6 16329:16376" s="209" customFormat="1" ht="18" hidden="1" customHeight="1">
      <c r="A993" s="201">
        <v>2150399</v>
      </c>
      <c r="B993" s="184" t="s">
        <v>905</v>
      </c>
      <c r="C993" s="185"/>
      <c r="D993" s="185"/>
      <c r="E993" s="199"/>
      <c r="F993" s="209">
        <f t="shared" si="15"/>
        <v>7</v>
      </c>
    </row>
    <row r="994" spans="1:6 16329:16376" s="208" customFormat="1" ht="18" customHeight="1">
      <c r="A994" s="201">
        <v>21505</v>
      </c>
      <c r="B994" s="184" t="s">
        <v>906</v>
      </c>
      <c r="C994" s="185">
        <v>412</v>
      </c>
      <c r="D994" s="185">
        <v>2909</v>
      </c>
      <c r="E994" s="199"/>
      <c r="F994" s="209">
        <f t="shared" si="15"/>
        <v>5</v>
      </c>
      <c r="XDA994" s="212"/>
      <c r="XDB994" s="212"/>
      <c r="XDC994" s="212"/>
      <c r="XDD994" s="212"/>
      <c r="XDE994" s="212"/>
      <c r="XDF994" s="212"/>
      <c r="XDG994" s="212"/>
      <c r="XDH994" s="212"/>
      <c r="XDI994" s="212"/>
      <c r="XDJ994" s="212"/>
      <c r="XDK994" s="212"/>
      <c r="XDL994" s="212"/>
      <c r="XDM994" s="212"/>
      <c r="XDN994" s="212"/>
      <c r="XDO994" s="212"/>
      <c r="XDP994" s="212"/>
      <c r="XDQ994" s="212"/>
      <c r="XDR994" s="212"/>
      <c r="XDS994" s="212"/>
      <c r="XDT994" s="212"/>
      <c r="XDU994" s="212"/>
      <c r="XDV994" s="212"/>
      <c r="XDW994" s="212"/>
      <c r="XDX994" s="212"/>
      <c r="XDY994" s="212"/>
      <c r="XDZ994" s="212"/>
      <c r="XEA994" s="212"/>
      <c r="XEB994" s="212"/>
      <c r="XEC994" s="212"/>
      <c r="XED994" s="212"/>
      <c r="XEE994" s="212"/>
      <c r="XEF994" s="212"/>
      <c r="XEG994" s="212"/>
      <c r="XEH994" s="212"/>
      <c r="XEI994" s="212"/>
      <c r="XEJ994" s="212"/>
      <c r="XEK994" s="212"/>
      <c r="XEL994" s="212"/>
      <c r="XEM994" s="212"/>
      <c r="XEN994" s="212"/>
      <c r="XEO994" s="212"/>
      <c r="XEP994" s="212"/>
      <c r="XEQ994" s="212"/>
      <c r="XER994" s="212"/>
      <c r="XES994" s="212"/>
      <c r="XET994" s="212"/>
      <c r="XEU994" s="212"/>
      <c r="XEV994" s="212"/>
    </row>
    <row r="995" spans="1:6 16329:16376" s="209" customFormat="1" ht="18" hidden="1" customHeight="1">
      <c r="A995" s="201">
        <v>2150501</v>
      </c>
      <c r="B995" s="184" t="s">
        <v>165</v>
      </c>
      <c r="C995" s="185">
        <v>94</v>
      </c>
      <c r="D995" s="185">
        <v>927</v>
      </c>
      <c r="E995" s="199"/>
      <c r="F995" s="209">
        <f t="shared" si="15"/>
        <v>7</v>
      </c>
    </row>
    <row r="996" spans="1:6 16329:16376" s="209" customFormat="1" ht="18" hidden="1" customHeight="1">
      <c r="A996" s="201">
        <v>2150502</v>
      </c>
      <c r="B996" s="184" t="s">
        <v>166</v>
      </c>
      <c r="C996" s="185">
        <v>128</v>
      </c>
      <c r="D996" s="185">
        <v>489</v>
      </c>
      <c r="E996" s="199"/>
      <c r="F996" s="209">
        <f t="shared" si="15"/>
        <v>7</v>
      </c>
    </row>
    <row r="997" spans="1:6 16329:16376" s="209" customFormat="1" ht="18" hidden="1" customHeight="1">
      <c r="A997" s="201">
        <v>2150503</v>
      </c>
      <c r="B997" s="184" t="s">
        <v>167</v>
      </c>
      <c r="C997" s="185"/>
      <c r="D997" s="185"/>
      <c r="E997" s="199"/>
      <c r="F997" s="209">
        <f t="shared" si="15"/>
        <v>7</v>
      </c>
    </row>
    <row r="998" spans="1:6 16329:16376" s="209" customFormat="1" ht="18" hidden="1" customHeight="1">
      <c r="A998" s="201">
        <v>2150505</v>
      </c>
      <c r="B998" s="184" t="s">
        <v>907</v>
      </c>
      <c r="C998" s="185"/>
      <c r="D998" s="185"/>
      <c r="E998" s="199"/>
      <c r="F998" s="209">
        <f t="shared" si="15"/>
        <v>7</v>
      </c>
    </row>
    <row r="999" spans="1:6 16329:16376" s="209" customFormat="1" ht="18" hidden="1" customHeight="1">
      <c r="A999" s="201">
        <v>2150507</v>
      </c>
      <c r="B999" s="184" t="s">
        <v>908</v>
      </c>
      <c r="C999" s="185"/>
      <c r="D999" s="185"/>
      <c r="E999" s="199"/>
      <c r="F999" s="209">
        <f t="shared" si="15"/>
        <v>7</v>
      </c>
    </row>
    <row r="1000" spans="1:6 16329:16376" s="209" customFormat="1" ht="18" hidden="1" customHeight="1">
      <c r="A1000" s="201">
        <v>2150508</v>
      </c>
      <c r="B1000" s="184" t="s">
        <v>909</v>
      </c>
      <c r="C1000" s="185"/>
      <c r="D1000" s="185"/>
      <c r="E1000" s="199"/>
      <c r="F1000" s="209">
        <f t="shared" si="15"/>
        <v>7</v>
      </c>
    </row>
    <row r="1001" spans="1:6 16329:16376" s="209" customFormat="1" ht="18" hidden="1" customHeight="1">
      <c r="A1001" s="201">
        <v>2150516</v>
      </c>
      <c r="B1001" s="184" t="s">
        <v>910</v>
      </c>
      <c r="C1001" s="185"/>
      <c r="D1001" s="185"/>
      <c r="E1001" s="199"/>
      <c r="F1001" s="209">
        <f t="shared" si="15"/>
        <v>7</v>
      </c>
    </row>
    <row r="1002" spans="1:6 16329:16376" s="209" customFormat="1" ht="18" hidden="1" customHeight="1">
      <c r="A1002" s="201">
        <v>2150517</v>
      </c>
      <c r="B1002" s="184" t="s">
        <v>911</v>
      </c>
      <c r="C1002" s="185"/>
      <c r="D1002" s="185"/>
      <c r="E1002" s="199"/>
      <c r="F1002" s="209">
        <f t="shared" si="15"/>
        <v>7</v>
      </c>
    </row>
    <row r="1003" spans="1:6 16329:16376" s="209" customFormat="1" ht="18" hidden="1" customHeight="1">
      <c r="A1003" s="201">
        <v>2150550</v>
      </c>
      <c r="B1003" s="184" t="s">
        <v>174</v>
      </c>
      <c r="C1003" s="185"/>
      <c r="D1003" s="185"/>
      <c r="E1003" s="199"/>
      <c r="F1003" s="209">
        <f t="shared" si="15"/>
        <v>7</v>
      </c>
    </row>
    <row r="1004" spans="1:6 16329:16376" s="209" customFormat="1" ht="18" hidden="1" customHeight="1">
      <c r="A1004" s="201">
        <v>2150599</v>
      </c>
      <c r="B1004" s="184" t="s">
        <v>912</v>
      </c>
      <c r="C1004" s="185">
        <v>190</v>
      </c>
      <c r="D1004" s="185">
        <v>1493</v>
      </c>
      <c r="E1004" s="199"/>
      <c r="F1004" s="209">
        <f t="shared" si="15"/>
        <v>7</v>
      </c>
    </row>
    <row r="1005" spans="1:6 16329:16376" s="208" customFormat="1" ht="18" customHeight="1">
      <c r="A1005" s="201">
        <v>21507</v>
      </c>
      <c r="B1005" s="184" t="s">
        <v>913</v>
      </c>
      <c r="C1005" s="185"/>
      <c r="D1005" s="185">
        <v>0</v>
      </c>
      <c r="E1005" s="199"/>
      <c r="F1005" s="209">
        <f t="shared" si="15"/>
        <v>5</v>
      </c>
      <c r="XDA1005" s="212"/>
      <c r="XDB1005" s="212"/>
      <c r="XDC1005" s="212"/>
      <c r="XDD1005" s="212"/>
      <c r="XDE1005" s="212"/>
      <c r="XDF1005" s="212"/>
      <c r="XDG1005" s="212"/>
      <c r="XDH1005" s="212"/>
      <c r="XDI1005" s="212"/>
      <c r="XDJ1005" s="212"/>
      <c r="XDK1005" s="212"/>
      <c r="XDL1005" s="212"/>
      <c r="XDM1005" s="212"/>
      <c r="XDN1005" s="212"/>
      <c r="XDO1005" s="212"/>
      <c r="XDP1005" s="212"/>
      <c r="XDQ1005" s="212"/>
      <c r="XDR1005" s="212"/>
      <c r="XDS1005" s="212"/>
      <c r="XDT1005" s="212"/>
      <c r="XDU1005" s="212"/>
      <c r="XDV1005" s="212"/>
      <c r="XDW1005" s="212"/>
      <c r="XDX1005" s="212"/>
      <c r="XDY1005" s="212"/>
      <c r="XDZ1005" s="212"/>
      <c r="XEA1005" s="212"/>
      <c r="XEB1005" s="212"/>
      <c r="XEC1005" s="212"/>
      <c r="XED1005" s="212"/>
      <c r="XEE1005" s="212"/>
      <c r="XEF1005" s="212"/>
      <c r="XEG1005" s="212"/>
      <c r="XEH1005" s="212"/>
      <c r="XEI1005" s="212"/>
      <c r="XEJ1005" s="212"/>
      <c r="XEK1005" s="212"/>
      <c r="XEL1005" s="212"/>
      <c r="XEM1005" s="212"/>
      <c r="XEN1005" s="212"/>
      <c r="XEO1005" s="212"/>
      <c r="XEP1005" s="212"/>
      <c r="XEQ1005" s="212"/>
      <c r="XER1005" s="212"/>
      <c r="XES1005" s="212"/>
      <c r="XET1005" s="212"/>
      <c r="XEU1005" s="212"/>
      <c r="XEV1005" s="212"/>
    </row>
    <row r="1006" spans="1:6 16329:16376" s="209" customFormat="1" ht="18" hidden="1" customHeight="1">
      <c r="A1006" s="201">
        <v>2150701</v>
      </c>
      <c r="B1006" s="184" t="s">
        <v>165</v>
      </c>
      <c r="C1006" s="185"/>
      <c r="D1006" s="185"/>
      <c r="E1006" s="199"/>
      <c r="F1006" s="209">
        <f t="shared" si="15"/>
        <v>7</v>
      </c>
    </row>
    <row r="1007" spans="1:6 16329:16376" s="209" customFormat="1" ht="18" hidden="1" customHeight="1">
      <c r="A1007" s="201">
        <v>2150702</v>
      </c>
      <c r="B1007" s="184" t="s">
        <v>166</v>
      </c>
      <c r="C1007" s="185"/>
      <c r="D1007" s="185"/>
      <c r="E1007" s="199"/>
      <c r="F1007" s="209">
        <f t="shared" si="15"/>
        <v>7</v>
      </c>
    </row>
    <row r="1008" spans="1:6 16329:16376" s="209" customFormat="1" ht="18" hidden="1" customHeight="1">
      <c r="A1008" s="201">
        <v>2150703</v>
      </c>
      <c r="B1008" s="184" t="s">
        <v>167</v>
      </c>
      <c r="C1008" s="185"/>
      <c r="D1008" s="185"/>
      <c r="E1008" s="199"/>
      <c r="F1008" s="209">
        <f t="shared" si="15"/>
        <v>7</v>
      </c>
    </row>
    <row r="1009" spans="1:6 16329:16376" s="209" customFormat="1" ht="18" hidden="1" customHeight="1">
      <c r="A1009" s="201">
        <v>2150704</v>
      </c>
      <c r="B1009" s="184" t="s">
        <v>914</v>
      </c>
      <c r="C1009" s="185"/>
      <c r="D1009" s="185"/>
      <c r="E1009" s="199"/>
      <c r="F1009" s="209">
        <f t="shared" si="15"/>
        <v>7</v>
      </c>
    </row>
    <row r="1010" spans="1:6 16329:16376" s="209" customFormat="1" ht="18" hidden="1" customHeight="1">
      <c r="A1010" s="201">
        <v>2150705</v>
      </c>
      <c r="B1010" s="184" t="s">
        <v>915</v>
      </c>
      <c r="C1010" s="185"/>
      <c r="D1010" s="185"/>
      <c r="E1010" s="199"/>
      <c r="F1010" s="209">
        <f t="shared" si="15"/>
        <v>7</v>
      </c>
    </row>
    <row r="1011" spans="1:6 16329:16376" s="209" customFormat="1" ht="18" hidden="1" customHeight="1">
      <c r="A1011" s="201">
        <v>2150799</v>
      </c>
      <c r="B1011" s="184" t="s">
        <v>916</v>
      </c>
      <c r="C1011" s="185"/>
      <c r="D1011" s="185"/>
      <c r="E1011" s="199"/>
      <c r="F1011" s="209">
        <f t="shared" si="15"/>
        <v>7</v>
      </c>
    </row>
    <row r="1012" spans="1:6 16329:16376" s="208" customFormat="1" ht="18" customHeight="1">
      <c r="A1012" s="201">
        <v>21508</v>
      </c>
      <c r="B1012" s="184" t="s">
        <v>917</v>
      </c>
      <c r="C1012" s="185">
        <v>11870</v>
      </c>
      <c r="D1012" s="185">
        <v>9236</v>
      </c>
      <c r="E1012" s="199"/>
      <c r="F1012" s="209">
        <f t="shared" si="15"/>
        <v>5</v>
      </c>
      <c r="XDA1012" s="212"/>
      <c r="XDB1012" s="212"/>
      <c r="XDC1012" s="212"/>
      <c r="XDD1012" s="212"/>
      <c r="XDE1012" s="212"/>
      <c r="XDF1012" s="212"/>
      <c r="XDG1012" s="212"/>
      <c r="XDH1012" s="212"/>
      <c r="XDI1012" s="212"/>
      <c r="XDJ1012" s="212"/>
      <c r="XDK1012" s="212"/>
      <c r="XDL1012" s="212"/>
      <c r="XDM1012" s="212"/>
      <c r="XDN1012" s="212"/>
      <c r="XDO1012" s="212"/>
      <c r="XDP1012" s="212"/>
      <c r="XDQ1012" s="212"/>
      <c r="XDR1012" s="212"/>
      <c r="XDS1012" s="212"/>
      <c r="XDT1012" s="212"/>
      <c r="XDU1012" s="212"/>
      <c r="XDV1012" s="212"/>
      <c r="XDW1012" s="212"/>
      <c r="XDX1012" s="212"/>
      <c r="XDY1012" s="212"/>
      <c r="XDZ1012" s="212"/>
      <c r="XEA1012" s="212"/>
      <c r="XEB1012" s="212"/>
      <c r="XEC1012" s="212"/>
      <c r="XED1012" s="212"/>
      <c r="XEE1012" s="212"/>
      <c r="XEF1012" s="212"/>
      <c r="XEG1012" s="212"/>
      <c r="XEH1012" s="212"/>
      <c r="XEI1012" s="212"/>
      <c r="XEJ1012" s="212"/>
      <c r="XEK1012" s="212"/>
      <c r="XEL1012" s="212"/>
      <c r="XEM1012" s="212"/>
      <c r="XEN1012" s="212"/>
      <c r="XEO1012" s="212"/>
      <c r="XEP1012" s="212"/>
      <c r="XEQ1012" s="212"/>
      <c r="XER1012" s="212"/>
      <c r="XES1012" s="212"/>
      <c r="XET1012" s="212"/>
      <c r="XEU1012" s="212"/>
      <c r="XEV1012" s="212"/>
    </row>
    <row r="1013" spans="1:6 16329:16376" s="209" customFormat="1" ht="18" hidden="1" customHeight="1">
      <c r="A1013" s="201">
        <v>2150801</v>
      </c>
      <c r="B1013" s="184" t="s">
        <v>165</v>
      </c>
      <c r="C1013" s="185"/>
      <c r="D1013" s="185"/>
      <c r="E1013" s="199"/>
      <c r="F1013" s="209">
        <f t="shared" si="15"/>
        <v>7</v>
      </c>
    </row>
    <row r="1014" spans="1:6 16329:16376" s="209" customFormat="1" ht="18" hidden="1" customHeight="1">
      <c r="A1014" s="201">
        <v>2150802</v>
      </c>
      <c r="B1014" s="184" t="s">
        <v>166</v>
      </c>
      <c r="C1014" s="185"/>
      <c r="D1014" s="185"/>
      <c r="E1014" s="199"/>
      <c r="F1014" s="209">
        <f t="shared" si="15"/>
        <v>7</v>
      </c>
    </row>
    <row r="1015" spans="1:6 16329:16376" s="209" customFormat="1" ht="18" hidden="1" customHeight="1">
      <c r="A1015" s="201">
        <v>2150803</v>
      </c>
      <c r="B1015" s="184" t="s">
        <v>167</v>
      </c>
      <c r="C1015" s="185"/>
      <c r="D1015" s="185"/>
      <c r="E1015" s="199"/>
      <c r="F1015" s="209">
        <f t="shared" si="15"/>
        <v>7</v>
      </c>
    </row>
    <row r="1016" spans="1:6 16329:16376" s="209" customFormat="1" ht="18" hidden="1" customHeight="1">
      <c r="A1016" s="201">
        <v>2150804</v>
      </c>
      <c r="B1016" s="184" t="s">
        <v>918</v>
      </c>
      <c r="C1016" s="185"/>
      <c r="D1016" s="185"/>
      <c r="E1016" s="199"/>
      <c r="F1016" s="209">
        <f t="shared" si="15"/>
        <v>7</v>
      </c>
    </row>
    <row r="1017" spans="1:6 16329:16376" s="209" customFormat="1" ht="18" hidden="1" customHeight="1">
      <c r="A1017" s="201">
        <v>2150805</v>
      </c>
      <c r="B1017" s="184" t="s">
        <v>919</v>
      </c>
      <c r="C1017" s="185">
        <v>6185</v>
      </c>
      <c r="D1017" s="185">
        <v>236</v>
      </c>
      <c r="E1017" s="199"/>
      <c r="F1017" s="209">
        <f t="shared" si="15"/>
        <v>7</v>
      </c>
    </row>
    <row r="1018" spans="1:6 16329:16376" s="209" customFormat="1" ht="18" hidden="1" customHeight="1">
      <c r="A1018" s="201">
        <v>2150806</v>
      </c>
      <c r="B1018" s="184" t="s">
        <v>920</v>
      </c>
      <c r="C1018" s="185"/>
      <c r="D1018" s="185"/>
      <c r="E1018" s="199"/>
      <c r="F1018" s="209">
        <f t="shared" si="15"/>
        <v>7</v>
      </c>
    </row>
    <row r="1019" spans="1:6 16329:16376" s="209" customFormat="1" ht="18" hidden="1" customHeight="1">
      <c r="A1019" s="201">
        <v>2150899</v>
      </c>
      <c r="B1019" s="184" t="s">
        <v>921</v>
      </c>
      <c r="C1019" s="185">
        <v>5685</v>
      </c>
      <c r="D1019" s="185">
        <v>9000</v>
      </c>
      <c r="E1019" s="199"/>
      <c r="F1019" s="209">
        <f t="shared" si="15"/>
        <v>7</v>
      </c>
    </row>
    <row r="1020" spans="1:6 16329:16376" s="208" customFormat="1" ht="18" customHeight="1">
      <c r="A1020" s="201">
        <v>21599</v>
      </c>
      <c r="B1020" s="184" t="s">
        <v>922</v>
      </c>
      <c r="C1020" s="185"/>
      <c r="D1020" s="185">
        <v>0</v>
      </c>
      <c r="E1020" s="199"/>
      <c r="F1020" s="209">
        <f t="shared" si="15"/>
        <v>5</v>
      </c>
      <c r="XDA1020" s="212"/>
      <c r="XDB1020" s="212"/>
      <c r="XDC1020" s="212"/>
      <c r="XDD1020" s="212"/>
      <c r="XDE1020" s="212"/>
      <c r="XDF1020" s="212"/>
      <c r="XDG1020" s="212"/>
      <c r="XDH1020" s="212"/>
      <c r="XDI1020" s="212"/>
      <c r="XDJ1020" s="212"/>
      <c r="XDK1020" s="212"/>
      <c r="XDL1020" s="212"/>
      <c r="XDM1020" s="212"/>
      <c r="XDN1020" s="212"/>
      <c r="XDO1020" s="212"/>
      <c r="XDP1020" s="212"/>
      <c r="XDQ1020" s="212"/>
      <c r="XDR1020" s="212"/>
      <c r="XDS1020" s="212"/>
      <c r="XDT1020" s="212"/>
      <c r="XDU1020" s="212"/>
      <c r="XDV1020" s="212"/>
      <c r="XDW1020" s="212"/>
      <c r="XDX1020" s="212"/>
      <c r="XDY1020" s="212"/>
      <c r="XDZ1020" s="212"/>
      <c r="XEA1020" s="212"/>
      <c r="XEB1020" s="212"/>
      <c r="XEC1020" s="212"/>
      <c r="XED1020" s="212"/>
      <c r="XEE1020" s="212"/>
      <c r="XEF1020" s="212"/>
      <c r="XEG1020" s="212"/>
      <c r="XEH1020" s="212"/>
      <c r="XEI1020" s="212"/>
      <c r="XEJ1020" s="212"/>
      <c r="XEK1020" s="212"/>
      <c r="XEL1020" s="212"/>
      <c r="XEM1020" s="212"/>
      <c r="XEN1020" s="212"/>
      <c r="XEO1020" s="212"/>
      <c r="XEP1020" s="212"/>
      <c r="XEQ1020" s="212"/>
      <c r="XER1020" s="212"/>
      <c r="XES1020" s="212"/>
      <c r="XET1020" s="212"/>
      <c r="XEU1020" s="212"/>
      <c r="XEV1020" s="212"/>
    </row>
    <row r="1021" spans="1:6 16329:16376" s="209" customFormat="1" ht="18" hidden="1" customHeight="1">
      <c r="A1021" s="201">
        <v>2159901</v>
      </c>
      <c r="B1021" s="184" t="s">
        <v>923</v>
      </c>
      <c r="C1021" s="185"/>
      <c r="D1021" s="185"/>
      <c r="E1021" s="199"/>
      <c r="F1021" s="209">
        <f t="shared" si="15"/>
        <v>7</v>
      </c>
    </row>
    <row r="1022" spans="1:6 16329:16376" s="209" customFormat="1" ht="18" hidden="1" customHeight="1">
      <c r="A1022" s="201">
        <v>2159904</v>
      </c>
      <c r="B1022" s="184" t="s">
        <v>924</v>
      </c>
      <c r="C1022" s="185"/>
      <c r="D1022" s="185"/>
      <c r="E1022" s="199"/>
      <c r="F1022" s="209">
        <f t="shared" si="15"/>
        <v>7</v>
      </c>
    </row>
    <row r="1023" spans="1:6 16329:16376" s="209" customFormat="1" ht="18" hidden="1" customHeight="1">
      <c r="A1023" s="201">
        <v>2159905</v>
      </c>
      <c r="B1023" s="184" t="s">
        <v>925</v>
      </c>
      <c r="C1023" s="185"/>
      <c r="D1023" s="185"/>
      <c r="E1023" s="199"/>
      <c r="F1023" s="209">
        <f t="shared" si="15"/>
        <v>7</v>
      </c>
    </row>
    <row r="1024" spans="1:6 16329:16376" s="209" customFormat="1" ht="18" hidden="1" customHeight="1">
      <c r="A1024" s="201">
        <v>2159906</v>
      </c>
      <c r="B1024" s="184" t="s">
        <v>926</v>
      </c>
      <c r="C1024" s="185"/>
      <c r="D1024" s="185"/>
      <c r="E1024" s="199"/>
      <c r="F1024" s="209">
        <f t="shared" si="15"/>
        <v>7</v>
      </c>
    </row>
    <row r="1025" spans="1:6 16329:16376" s="209" customFormat="1" ht="18" hidden="1" customHeight="1">
      <c r="A1025" s="201">
        <v>2159999</v>
      </c>
      <c r="B1025" s="184" t="s">
        <v>927</v>
      </c>
      <c r="C1025" s="185"/>
      <c r="D1025" s="185"/>
      <c r="E1025" s="199"/>
      <c r="F1025" s="209">
        <f t="shared" si="15"/>
        <v>7</v>
      </c>
    </row>
    <row r="1026" spans="1:6 16329:16376" s="190" customFormat="1" ht="18" hidden="1" customHeight="1">
      <c r="A1026" s="201">
        <v>216</v>
      </c>
      <c r="B1026" s="184" t="s">
        <v>928</v>
      </c>
      <c r="C1026" s="185">
        <v>2582</v>
      </c>
      <c r="D1026" s="185">
        <f>2665-801-30</f>
        <v>1834</v>
      </c>
      <c r="E1026" s="199"/>
      <c r="F1026" s="209">
        <f t="shared" si="15"/>
        <v>3</v>
      </c>
      <c r="XDA1026" s="194"/>
      <c r="XDB1026" s="194"/>
      <c r="XDC1026" s="194"/>
      <c r="XDD1026" s="194"/>
      <c r="XDE1026" s="194"/>
      <c r="XDF1026" s="194"/>
      <c r="XDG1026" s="194"/>
      <c r="XDH1026" s="194"/>
      <c r="XDI1026" s="194"/>
      <c r="XDJ1026" s="194"/>
      <c r="XDK1026" s="194"/>
      <c r="XDL1026" s="194"/>
      <c r="XDM1026" s="194"/>
      <c r="XDN1026" s="194"/>
      <c r="XDO1026" s="194"/>
      <c r="XDP1026" s="194"/>
      <c r="XDQ1026" s="194"/>
      <c r="XDR1026" s="194"/>
      <c r="XDS1026" s="194"/>
      <c r="XDT1026" s="194"/>
      <c r="XDU1026" s="194"/>
      <c r="XDV1026" s="194"/>
      <c r="XDW1026" s="194"/>
      <c r="XDX1026" s="194"/>
      <c r="XDY1026" s="194"/>
      <c r="XDZ1026" s="194"/>
      <c r="XEA1026" s="194"/>
      <c r="XEB1026" s="194"/>
      <c r="XEC1026" s="194"/>
      <c r="XED1026" s="194"/>
      <c r="XEE1026" s="194"/>
      <c r="XEF1026" s="194"/>
      <c r="XEG1026" s="194"/>
      <c r="XEH1026" s="194"/>
      <c r="XEI1026" s="194"/>
      <c r="XEJ1026" s="194"/>
      <c r="XEK1026" s="194"/>
      <c r="XEL1026" s="194"/>
      <c r="XEM1026" s="194"/>
      <c r="XEN1026" s="194"/>
    </row>
    <row r="1027" spans="1:6 16329:16376" s="208" customFormat="1" ht="18" customHeight="1">
      <c r="A1027" s="201">
        <v>21602</v>
      </c>
      <c r="B1027" s="184" t="s">
        <v>929</v>
      </c>
      <c r="C1027" s="185">
        <v>2145</v>
      </c>
      <c r="D1027" s="185">
        <f>1484-30</f>
        <v>1454</v>
      </c>
      <c r="E1027" s="199"/>
      <c r="F1027" s="209">
        <f t="shared" si="15"/>
        <v>5</v>
      </c>
      <c r="XDA1027" s="212"/>
      <c r="XDB1027" s="212"/>
      <c r="XDC1027" s="212"/>
      <c r="XDD1027" s="212"/>
      <c r="XDE1027" s="212"/>
      <c r="XDF1027" s="212"/>
      <c r="XDG1027" s="212"/>
      <c r="XDH1027" s="212"/>
      <c r="XDI1027" s="212"/>
      <c r="XDJ1027" s="212"/>
      <c r="XDK1027" s="212"/>
      <c r="XDL1027" s="212"/>
      <c r="XDM1027" s="212"/>
      <c r="XDN1027" s="212"/>
      <c r="XDO1027" s="212"/>
      <c r="XDP1027" s="212"/>
      <c r="XDQ1027" s="212"/>
      <c r="XDR1027" s="212"/>
      <c r="XDS1027" s="212"/>
      <c r="XDT1027" s="212"/>
      <c r="XDU1027" s="212"/>
      <c r="XDV1027" s="212"/>
      <c r="XDW1027" s="212"/>
      <c r="XDX1027" s="212"/>
      <c r="XDY1027" s="212"/>
      <c r="XDZ1027" s="212"/>
      <c r="XEA1027" s="212"/>
      <c r="XEB1027" s="212"/>
      <c r="XEC1027" s="212"/>
      <c r="XED1027" s="212"/>
      <c r="XEE1027" s="212"/>
      <c r="XEF1027" s="212"/>
      <c r="XEG1027" s="212"/>
      <c r="XEH1027" s="212"/>
      <c r="XEI1027" s="212"/>
      <c r="XEJ1027" s="212"/>
      <c r="XEK1027" s="212"/>
      <c r="XEL1027" s="212"/>
      <c r="XEM1027" s="212"/>
      <c r="XEN1027" s="212"/>
      <c r="XEO1027" s="212"/>
      <c r="XEP1027" s="212"/>
      <c r="XEQ1027" s="212"/>
      <c r="XER1027" s="212"/>
      <c r="XES1027" s="212"/>
      <c r="XET1027" s="212"/>
      <c r="XEU1027" s="212"/>
      <c r="XEV1027" s="212"/>
    </row>
    <row r="1028" spans="1:6 16329:16376" s="209" customFormat="1" ht="18" hidden="1" customHeight="1">
      <c r="A1028" s="201">
        <v>2160201</v>
      </c>
      <c r="B1028" s="184" t="s">
        <v>165</v>
      </c>
      <c r="C1028" s="185">
        <v>51</v>
      </c>
      <c r="D1028" s="185">
        <v>210</v>
      </c>
      <c r="E1028" s="199"/>
      <c r="F1028" s="209">
        <f t="shared" si="15"/>
        <v>7</v>
      </c>
    </row>
    <row r="1029" spans="1:6 16329:16376" s="209" customFormat="1" ht="18" hidden="1" customHeight="1">
      <c r="A1029" s="201">
        <v>2160202</v>
      </c>
      <c r="B1029" s="184" t="s">
        <v>166</v>
      </c>
      <c r="C1029" s="185">
        <v>96</v>
      </c>
      <c r="D1029" s="185">
        <v>90</v>
      </c>
      <c r="E1029" s="199"/>
      <c r="F1029" s="209">
        <f t="shared" ref="F1029:F1092" si="16">LEN(A1029)</f>
        <v>7</v>
      </c>
    </row>
    <row r="1030" spans="1:6 16329:16376" s="209" customFormat="1" ht="18" hidden="1" customHeight="1">
      <c r="A1030" s="201">
        <v>2160203</v>
      </c>
      <c r="B1030" s="184" t="s">
        <v>167</v>
      </c>
      <c r="C1030" s="185"/>
      <c r="D1030" s="185">
        <v>0</v>
      </c>
      <c r="E1030" s="199"/>
      <c r="F1030" s="209">
        <f t="shared" si="16"/>
        <v>7</v>
      </c>
    </row>
    <row r="1031" spans="1:6 16329:16376" s="209" customFormat="1" ht="18" hidden="1" customHeight="1">
      <c r="A1031" s="201">
        <v>2160216</v>
      </c>
      <c r="B1031" s="184" t="s">
        <v>930</v>
      </c>
      <c r="C1031" s="185"/>
      <c r="D1031" s="185">
        <v>0</v>
      </c>
      <c r="E1031" s="199"/>
      <c r="F1031" s="209">
        <f t="shared" si="16"/>
        <v>7</v>
      </c>
    </row>
    <row r="1032" spans="1:6 16329:16376" s="209" customFormat="1" ht="18" hidden="1" customHeight="1">
      <c r="A1032" s="201">
        <v>2160217</v>
      </c>
      <c r="B1032" s="184" t="s">
        <v>931</v>
      </c>
      <c r="C1032" s="185"/>
      <c r="D1032" s="185">
        <v>0</v>
      </c>
      <c r="E1032" s="199"/>
      <c r="F1032" s="209">
        <f t="shared" si="16"/>
        <v>7</v>
      </c>
    </row>
    <row r="1033" spans="1:6 16329:16376" s="209" customFormat="1" ht="18" hidden="1" customHeight="1">
      <c r="A1033" s="201">
        <v>2160218</v>
      </c>
      <c r="B1033" s="184" t="s">
        <v>932</v>
      </c>
      <c r="C1033" s="185"/>
      <c r="D1033" s="185">
        <v>0</v>
      </c>
      <c r="E1033" s="199"/>
      <c r="F1033" s="209">
        <f t="shared" si="16"/>
        <v>7</v>
      </c>
    </row>
    <row r="1034" spans="1:6 16329:16376" s="209" customFormat="1" ht="18" hidden="1" customHeight="1">
      <c r="A1034" s="201">
        <v>2160219</v>
      </c>
      <c r="B1034" s="184" t="s">
        <v>933</v>
      </c>
      <c r="C1034" s="185"/>
      <c r="D1034" s="185">
        <v>0</v>
      </c>
      <c r="E1034" s="199"/>
      <c r="F1034" s="209">
        <f t="shared" si="16"/>
        <v>7</v>
      </c>
    </row>
    <row r="1035" spans="1:6 16329:16376" s="209" customFormat="1" ht="18" hidden="1" customHeight="1">
      <c r="A1035" s="201">
        <v>2160250</v>
      </c>
      <c r="B1035" s="184" t="s">
        <v>174</v>
      </c>
      <c r="C1035" s="185">
        <v>211</v>
      </c>
      <c r="D1035" s="185"/>
      <c r="E1035" s="199"/>
      <c r="F1035" s="209">
        <f t="shared" si="16"/>
        <v>7</v>
      </c>
    </row>
    <row r="1036" spans="1:6 16329:16376" s="209" customFormat="1" ht="18" hidden="1" customHeight="1">
      <c r="A1036" s="201">
        <v>2160299</v>
      </c>
      <c r="B1036" s="184" t="s">
        <v>934</v>
      </c>
      <c r="C1036" s="185">
        <v>1787</v>
      </c>
      <c r="D1036" s="185">
        <f>1184-30</f>
        <v>1154</v>
      </c>
      <c r="E1036" s="199"/>
      <c r="F1036" s="209">
        <f t="shared" si="16"/>
        <v>7</v>
      </c>
    </row>
    <row r="1037" spans="1:6 16329:16376" s="208" customFormat="1" ht="18" customHeight="1">
      <c r="A1037" s="201">
        <v>21606</v>
      </c>
      <c r="B1037" s="184" t="s">
        <v>935</v>
      </c>
      <c r="C1037" s="185">
        <v>277</v>
      </c>
      <c r="D1037" s="185">
        <v>380</v>
      </c>
      <c r="E1037" s="199"/>
      <c r="F1037" s="209">
        <f t="shared" si="16"/>
        <v>5</v>
      </c>
      <c r="XDA1037" s="212"/>
      <c r="XDB1037" s="212"/>
      <c r="XDC1037" s="212"/>
      <c r="XDD1037" s="212"/>
      <c r="XDE1037" s="212"/>
      <c r="XDF1037" s="212"/>
      <c r="XDG1037" s="212"/>
      <c r="XDH1037" s="212"/>
      <c r="XDI1037" s="212"/>
      <c r="XDJ1037" s="212"/>
      <c r="XDK1037" s="212"/>
      <c r="XDL1037" s="212"/>
      <c r="XDM1037" s="212"/>
      <c r="XDN1037" s="212"/>
      <c r="XDO1037" s="212"/>
      <c r="XDP1037" s="212"/>
      <c r="XDQ1037" s="212"/>
      <c r="XDR1037" s="212"/>
      <c r="XDS1037" s="212"/>
      <c r="XDT1037" s="212"/>
      <c r="XDU1037" s="212"/>
      <c r="XDV1037" s="212"/>
      <c r="XDW1037" s="212"/>
      <c r="XDX1037" s="212"/>
      <c r="XDY1037" s="212"/>
      <c r="XDZ1037" s="212"/>
      <c r="XEA1037" s="212"/>
      <c r="XEB1037" s="212"/>
      <c r="XEC1037" s="212"/>
      <c r="XED1037" s="212"/>
      <c r="XEE1037" s="212"/>
      <c r="XEF1037" s="212"/>
      <c r="XEG1037" s="212"/>
      <c r="XEH1037" s="212"/>
      <c r="XEI1037" s="212"/>
      <c r="XEJ1037" s="212"/>
      <c r="XEK1037" s="212"/>
      <c r="XEL1037" s="212"/>
      <c r="XEM1037" s="212"/>
      <c r="XEN1037" s="212"/>
      <c r="XEO1037" s="212"/>
      <c r="XEP1037" s="212"/>
      <c r="XEQ1037" s="212"/>
      <c r="XER1037" s="212"/>
      <c r="XES1037" s="212"/>
      <c r="XET1037" s="212"/>
      <c r="XEU1037" s="212"/>
      <c r="XEV1037" s="212"/>
    </row>
    <row r="1038" spans="1:6 16329:16376" s="209" customFormat="1" ht="18" hidden="1" customHeight="1">
      <c r="A1038" s="201">
        <v>2160601</v>
      </c>
      <c r="B1038" s="184" t="s">
        <v>165</v>
      </c>
      <c r="C1038" s="185"/>
      <c r="D1038" s="185"/>
      <c r="E1038" s="199"/>
      <c r="F1038" s="209">
        <f t="shared" si="16"/>
        <v>7</v>
      </c>
    </row>
    <row r="1039" spans="1:6 16329:16376" s="209" customFormat="1" ht="18" hidden="1" customHeight="1">
      <c r="A1039" s="201">
        <v>2160602</v>
      </c>
      <c r="B1039" s="184" t="s">
        <v>166</v>
      </c>
      <c r="C1039" s="185">
        <v>200</v>
      </c>
      <c r="D1039" s="185"/>
      <c r="E1039" s="199"/>
      <c r="F1039" s="209">
        <f t="shared" si="16"/>
        <v>7</v>
      </c>
    </row>
    <row r="1040" spans="1:6 16329:16376" s="209" customFormat="1" ht="18" hidden="1" customHeight="1">
      <c r="A1040" s="201">
        <v>2160603</v>
      </c>
      <c r="B1040" s="184" t="s">
        <v>167</v>
      </c>
      <c r="C1040" s="185"/>
      <c r="D1040" s="185"/>
      <c r="E1040" s="199"/>
      <c r="F1040" s="209">
        <f t="shared" si="16"/>
        <v>7</v>
      </c>
    </row>
    <row r="1041" spans="1:6 16329:16376" s="209" customFormat="1" ht="18" hidden="1" customHeight="1">
      <c r="A1041" s="201">
        <v>2160607</v>
      </c>
      <c r="B1041" s="184" t="s">
        <v>936</v>
      </c>
      <c r="C1041" s="185"/>
      <c r="D1041" s="185"/>
      <c r="E1041" s="199"/>
      <c r="F1041" s="209">
        <f t="shared" si="16"/>
        <v>7</v>
      </c>
    </row>
    <row r="1042" spans="1:6 16329:16376" s="209" customFormat="1" ht="18" hidden="1" customHeight="1">
      <c r="A1042" s="201">
        <v>2160699</v>
      </c>
      <c r="B1042" s="184" t="s">
        <v>937</v>
      </c>
      <c r="C1042" s="185">
        <v>77</v>
      </c>
      <c r="D1042" s="185">
        <v>380</v>
      </c>
      <c r="E1042" s="199"/>
      <c r="F1042" s="209">
        <f t="shared" si="16"/>
        <v>7</v>
      </c>
    </row>
    <row r="1043" spans="1:6 16329:16376" s="208" customFormat="1" ht="18" customHeight="1">
      <c r="A1043" s="201">
        <v>21699</v>
      </c>
      <c r="B1043" s="184" t="s">
        <v>938</v>
      </c>
      <c r="C1043" s="185">
        <v>160</v>
      </c>
      <c r="D1043" s="185"/>
      <c r="E1043" s="199"/>
      <c r="F1043" s="209">
        <f t="shared" si="16"/>
        <v>5</v>
      </c>
      <c r="XDA1043" s="212"/>
      <c r="XDB1043" s="212"/>
      <c r="XDC1043" s="212"/>
      <c r="XDD1043" s="212"/>
      <c r="XDE1043" s="212"/>
      <c r="XDF1043" s="212"/>
      <c r="XDG1043" s="212"/>
      <c r="XDH1043" s="212"/>
      <c r="XDI1043" s="212"/>
      <c r="XDJ1043" s="212"/>
      <c r="XDK1043" s="212"/>
      <c r="XDL1043" s="212"/>
      <c r="XDM1043" s="212"/>
      <c r="XDN1043" s="212"/>
      <c r="XDO1043" s="212"/>
      <c r="XDP1043" s="212"/>
      <c r="XDQ1043" s="212"/>
      <c r="XDR1043" s="212"/>
      <c r="XDS1043" s="212"/>
      <c r="XDT1043" s="212"/>
      <c r="XDU1043" s="212"/>
      <c r="XDV1043" s="212"/>
      <c r="XDW1043" s="212"/>
      <c r="XDX1043" s="212"/>
      <c r="XDY1043" s="212"/>
      <c r="XDZ1043" s="212"/>
      <c r="XEA1043" s="212"/>
      <c r="XEB1043" s="212"/>
      <c r="XEC1043" s="212"/>
      <c r="XED1043" s="212"/>
      <c r="XEE1043" s="212"/>
      <c r="XEF1043" s="212"/>
      <c r="XEG1043" s="212"/>
      <c r="XEH1043" s="212"/>
      <c r="XEI1043" s="212"/>
      <c r="XEJ1043" s="212"/>
      <c r="XEK1043" s="212"/>
      <c r="XEL1043" s="212"/>
      <c r="XEM1043" s="212"/>
      <c r="XEN1043" s="212"/>
      <c r="XEO1043" s="212"/>
      <c r="XEP1043" s="212"/>
      <c r="XEQ1043" s="212"/>
      <c r="XER1043" s="212"/>
      <c r="XES1043" s="212"/>
      <c r="XET1043" s="212"/>
      <c r="XEU1043" s="212"/>
      <c r="XEV1043" s="212"/>
    </row>
    <row r="1044" spans="1:6 16329:16376" s="209" customFormat="1" ht="18" hidden="1" customHeight="1">
      <c r="A1044" s="201">
        <v>2169901</v>
      </c>
      <c r="B1044" s="184" t="s">
        <v>939</v>
      </c>
      <c r="C1044" s="185"/>
      <c r="D1044" s="185"/>
      <c r="E1044" s="199"/>
      <c r="F1044" s="209">
        <f t="shared" si="16"/>
        <v>7</v>
      </c>
    </row>
    <row r="1045" spans="1:6 16329:16376" s="209" customFormat="1" ht="18" hidden="1" customHeight="1">
      <c r="A1045" s="201">
        <v>2169999</v>
      </c>
      <c r="B1045" s="184" t="s">
        <v>940</v>
      </c>
      <c r="C1045" s="185">
        <v>160</v>
      </c>
      <c r="D1045" s="185"/>
      <c r="E1045" s="199"/>
      <c r="F1045" s="209">
        <f t="shared" si="16"/>
        <v>7</v>
      </c>
    </row>
    <row r="1046" spans="1:6 16329:16376" s="209" customFormat="1" ht="18" hidden="1" customHeight="1">
      <c r="A1046" s="201">
        <v>217</v>
      </c>
      <c r="B1046" s="184" t="s">
        <v>940</v>
      </c>
      <c r="C1046" s="185">
        <v>96</v>
      </c>
      <c r="D1046" s="185">
        <f>809-613</f>
        <v>196</v>
      </c>
      <c r="E1046" s="199"/>
      <c r="F1046" s="209">
        <f t="shared" si="16"/>
        <v>3</v>
      </c>
    </row>
    <row r="1047" spans="1:6 16329:16376" s="208" customFormat="1" ht="18" customHeight="1">
      <c r="A1047" s="201">
        <v>21701</v>
      </c>
      <c r="B1047" s="184" t="s">
        <v>941</v>
      </c>
      <c r="C1047" s="185">
        <v>20</v>
      </c>
      <c r="D1047" s="185">
        <v>0</v>
      </c>
      <c r="E1047" s="199"/>
      <c r="F1047" s="209">
        <f t="shared" si="16"/>
        <v>5</v>
      </c>
      <c r="XDA1047" s="212"/>
      <c r="XDB1047" s="212"/>
      <c r="XDC1047" s="212"/>
      <c r="XDD1047" s="212"/>
      <c r="XDE1047" s="212"/>
      <c r="XDF1047" s="212"/>
      <c r="XDG1047" s="212"/>
      <c r="XDH1047" s="212"/>
      <c r="XDI1047" s="212"/>
      <c r="XDJ1047" s="212"/>
      <c r="XDK1047" s="212"/>
      <c r="XDL1047" s="212"/>
      <c r="XDM1047" s="212"/>
      <c r="XDN1047" s="212"/>
      <c r="XDO1047" s="212"/>
      <c r="XDP1047" s="212"/>
      <c r="XDQ1047" s="212"/>
      <c r="XDR1047" s="212"/>
      <c r="XDS1047" s="212"/>
      <c r="XDT1047" s="212"/>
      <c r="XDU1047" s="212"/>
      <c r="XDV1047" s="212"/>
      <c r="XDW1047" s="212"/>
      <c r="XDX1047" s="212"/>
      <c r="XDY1047" s="212"/>
      <c r="XDZ1047" s="212"/>
      <c r="XEA1047" s="212"/>
      <c r="XEB1047" s="212"/>
      <c r="XEC1047" s="212"/>
      <c r="XED1047" s="212"/>
      <c r="XEE1047" s="212"/>
      <c r="XEF1047" s="212"/>
      <c r="XEG1047" s="212"/>
      <c r="XEH1047" s="212"/>
      <c r="XEI1047" s="212"/>
      <c r="XEJ1047" s="212"/>
      <c r="XEK1047" s="212"/>
      <c r="XEL1047" s="212"/>
      <c r="XEM1047" s="212"/>
      <c r="XEN1047" s="212"/>
      <c r="XEO1047" s="212"/>
      <c r="XEP1047" s="212"/>
      <c r="XEQ1047" s="212"/>
      <c r="XER1047" s="212"/>
      <c r="XES1047" s="212"/>
      <c r="XET1047" s="212"/>
      <c r="XEU1047" s="212"/>
      <c r="XEV1047" s="212"/>
    </row>
    <row r="1048" spans="1:6 16329:16376" s="209" customFormat="1" ht="18" hidden="1" customHeight="1">
      <c r="A1048" s="201">
        <v>2170101</v>
      </c>
      <c r="B1048" s="182" t="s">
        <v>165</v>
      </c>
      <c r="C1048" s="183"/>
      <c r="D1048" s="183"/>
      <c r="E1048" s="199"/>
      <c r="F1048" s="209">
        <f t="shared" si="16"/>
        <v>7</v>
      </c>
    </row>
    <row r="1049" spans="1:6 16329:16376" s="209" customFormat="1" ht="18" hidden="1" customHeight="1">
      <c r="A1049" s="201">
        <v>2170102</v>
      </c>
      <c r="B1049" s="184" t="s">
        <v>166</v>
      </c>
      <c r="C1049" s="185">
        <v>3</v>
      </c>
      <c r="D1049" s="185"/>
      <c r="E1049" s="199"/>
      <c r="F1049" s="209">
        <f t="shared" si="16"/>
        <v>7</v>
      </c>
    </row>
    <row r="1050" spans="1:6 16329:16376" s="209" customFormat="1" ht="18" hidden="1" customHeight="1">
      <c r="A1050" s="201">
        <v>2170103</v>
      </c>
      <c r="B1050" s="184" t="s">
        <v>167</v>
      </c>
      <c r="C1050" s="185"/>
      <c r="D1050" s="185"/>
      <c r="E1050" s="199"/>
      <c r="F1050" s="209">
        <f t="shared" si="16"/>
        <v>7</v>
      </c>
    </row>
    <row r="1051" spans="1:6 16329:16376" s="209" customFormat="1" ht="18" hidden="1" customHeight="1">
      <c r="A1051" s="201">
        <v>2170104</v>
      </c>
      <c r="B1051" s="184" t="s">
        <v>942</v>
      </c>
      <c r="C1051" s="185"/>
      <c r="D1051" s="185"/>
      <c r="E1051" s="199"/>
      <c r="F1051" s="209">
        <f t="shared" si="16"/>
        <v>7</v>
      </c>
    </row>
    <row r="1052" spans="1:6 16329:16376" s="209" customFormat="1" ht="18" hidden="1" customHeight="1">
      <c r="A1052" s="201">
        <v>2170150</v>
      </c>
      <c r="B1052" s="184" t="s">
        <v>174</v>
      </c>
      <c r="C1052" s="185"/>
      <c r="D1052" s="185"/>
      <c r="E1052" s="199"/>
      <c r="F1052" s="209">
        <f t="shared" si="16"/>
        <v>7</v>
      </c>
    </row>
    <row r="1053" spans="1:6 16329:16376" s="209" customFormat="1" ht="18" hidden="1" customHeight="1">
      <c r="A1053" s="201">
        <v>2170199</v>
      </c>
      <c r="B1053" s="184" t="s">
        <v>943</v>
      </c>
      <c r="C1053" s="185">
        <v>17</v>
      </c>
      <c r="D1053" s="185"/>
      <c r="E1053" s="199"/>
      <c r="F1053" s="209">
        <f t="shared" si="16"/>
        <v>7</v>
      </c>
    </row>
    <row r="1054" spans="1:6 16329:16376" s="208" customFormat="1" ht="18" customHeight="1">
      <c r="A1054" s="201">
        <v>21702</v>
      </c>
      <c r="B1054" s="184" t="s">
        <v>944</v>
      </c>
      <c r="C1054" s="185"/>
      <c r="D1054" s="185">
        <v>0</v>
      </c>
      <c r="E1054" s="199"/>
      <c r="F1054" s="209">
        <f t="shared" si="16"/>
        <v>5</v>
      </c>
      <c r="XDA1054" s="212"/>
      <c r="XDB1054" s="212"/>
      <c r="XDC1054" s="212"/>
      <c r="XDD1054" s="212"/>
      <c r="XDE1054" s="212"/>
      <c r="XDF1054" s="212"/>
      <c r="XDG1054" s="212"/>
      <c r="XDH1054" s="212"/>
      <c r="XDI1054" s="212"/>
      <c r="XDJ1054" s="212"/>
      <c r="XDK1054" s="212"/>
      <c r="XDL1054" s="212"/>
      <c r="XDM1054" s="212"/>
      <c r="XDN1054" s="212"/>
      <c r="XDO1054" s="212"/>
      <c r="XDP1054" s="212"/>
      <c r="XDQ1054" s="212"/>
      <c r="XDR1054" s="212"/>
      <c r="XDS1054" s="212"/>
      <c r="XDT1054" s="212"/>
      <c r="XDU1054" s="212"/>
      <c r="XDV1054" s="212"/>
      <c r="XDW1054" s="212"/>
      <c r="XDX1054" s="212"/>
      <c r="XDY1054" s="212"/>
      <c r="XDZ1054" s="212"/>
      <c r="XEA1054" s="212"/>
      <c r="XEB1054" s="212"/>
      <c r="XEC1054" s="212"/>
      <c r="XED1054" s="212"/>
      <c r="XEE1054" s="212"/>
      <c r="XEF1054" s="212"/>
      <c r="XEG1054" s="212"/>
      <c r="XEH1054" s="212"/>
      <c r="XEI1054" s="212"/>
      <c r="XEJ1054" s="212"/>
      <c r="XEK1054" s="212"/>
      <c r="XEL1054" s="212"/>
      <c r="XEM1054" s="212"/>
      <c r="XEN1054" s="212"/>
      <c r="XEO1054" s="212"/>
      <c r="XEP1054" s="212"/>
      <c r="XEQ1054" s="212"/>
      <c r="XER1054" s="212"/>
      <c r="XES1054" s="212"/>
      <c r="XET1054" s="212"/>
      <c r="XEU1054" s="212"/>
      <c r="XEV1054" s="212"/>
    </row>
    <row r="1055" spans="1:6 16329:16376" s="209" customFormat="1" ht="18" hidden="1" customHeight="1">
      <c r="A1055" s="201">
        <v>2170201</v>
      </c>
      <c r="B1055" s="184" t="s">
        <v>945</v>
      </c>
      <c r="C1055" s="185"/>
      <c r="D1055" s="185"/>
      <c r="E1055" s="199"/>
      <c r="F1055" s="209">
        <f t="shared" si="16"/>
        <v>7</v>
      </c>
    </row>
    <row r="1056" spans="1:6 16329:16376" s="209" customFormat="1" ht="18" hidden="1" customHeight="1">
      <c r="A1056" s="201">
        <v>2170202</v>
      </c>
      <c r="B1056" s="184" t="s">
        <v>946</v>
      </c>
      <c r="C1056" s="185"/>
      <c r="D1056" s="185"/>
      <c r="E1056" s="199"/>
      <c r="F1056" s="209">
        <f t="shared" si="16"/>
        <v>7</v>
      </c>
    </row>
    <row r="1057" spans="1:6 16329:16376" s="209" customFormat="1" ht="18" hidden="1" customHeight="1">
      <c r="A1057" s="201">
        <v>2170203</v>
      </c>
      <c r="B1057" s="184" t="s">
        <v>947</v>
      </c>
      <c r="C1057" s="185"/>
      <c r="D1057" s="185"/>
      <c r="E1057" s="199"/>
      <c r="F1057" s="209">
        <f t="shared" si="16"/>
        <v>7</v>
      </c>
    </row>
    <row r="1058" spans="1:6 16329:16376" s="209" customFormat="1" ht="18" hidden="1" customHeight="1">
      <c r="A1058" s="201">
        <v>2170204</v>
      </c>
      <c r="B1058" s="184" t="s">
        <v>948</v>
      </c>
      <c r="C1058" s="185"/>
      <c r="D1058" s="185"/>
      <c r="E1058" s="199"/>
      <c r="F1058" s="209">
        <f t="shared" si="16"/>
        <v>7</v>
      </c>
    </row>
    <row r="1059" spans="1:6 16329:16376" s="209" customFormat="1" ht="18" hidden="1" customHeight="1">
      <c r="A1059" s="201">
        <v>2170205</v>
      </c>
      <c r="B1059" s="184" t="s">
        <v>949</v>
      </c>
      <c r="C1059" s="185"/>
      <c r="D1059" s="185"/>
      <c r="E1059" s="199"/>
      <c r="F1059" s="209">
        <f t="shared" si="16"/>
        <v>7</v>
      </c>
    </row>
    <row r="1060" spans="1:6 16329:16376" s="209" customFormat="1" ht="18" hidden="1" customHeight="1">
      <c r="A1060" s="201">
        <v>2170206</v>
      </c>
      <c r="B1060" s="184" t="s">
        <v>950</v>
      </c>
      <c r="C1060" s="185"/>
      <c r="D1060" s="185"/>
      <c r="E1060" s="199"/>
      <c r="F1060" s="209">
        <f t="shared" si="16"/>
        <v>7</v>
      </c>
    </row>
    <row r="1061" spans="1:6 16329:16376" s="209" customFormat="1" ht="18" hidden="1" customHeight="1">
      <c r="A1061" s="201">
        <v>2170207</v>
      </c>
      <c r="B1061" s="184" t="s">
        <v>951</v>
      </c>
      <c r="C1061" s="185"/>
      <c r="D1061" s="185"/>
      <c r="E1061" s="199"/>
      <c r="F1061" s="209">
        <f t="shared" si="16"/>
        <v>7</v>
      </c>
    </row>
    <row r="1062" spans="1:6 16329:16376" s="209" customFormat="1" ht="18" hidden="1" customHeight="1">
      <c r="A1062" s="201">
        <v>2170208</v>
      </c>
      <c r="B1062" s="184" t="s">
        <v>952</v>
      </c>
      <c r="C1062" s="185"/>
      <c r="D1062" s="185"/>
      <c r="E1062" s="199"/>
      <c r="F1062" s="209">
        <f t="shared" si="16"/>
        <v>7</v>
      </c>
    </row>
    <row r="1063" spans="1:6 16329:16376" s="209" customFormat="1" ht="18" hidden="1" customHeight="1">
      <c r="A1063" s="201">
        <v>2170299</v>
      </c>
      <c r="B1063" s="184" t="s">
        <v>953</v>
      </c>
      <c r="C1063" s="185"/>
      <c r="D1063" s="185"/>
      <c r="E1063" s="199"/>
      <c r="F1063" s="209">
        <f t="shared" si="16"/>
        <v>7</v>
      </c>
    </row>
    <row r="1064" spans="1:6 16329:16376" s="208" customFormat="1" ht="18" customHeight="1">
      <c r="A1064" s="201">
        <v>21703</v>
      </c>
      <c r="B1064" s="184" t="s">
        <v>954</v>
      </c>
      <c r="C1064" s="185">
        <v>67</v>
      </c>
      <c r="D1064" s="185">
        <v>15</v>
      </c>
      <c r="E1064" s="199"/>
      <c r="F1064" s="209">
        <f t="shared" si="16"/>
        <v>5</v>
      </c>
      <c r="XDA1064" s="212"/>
      <c r="XDB1064" s="212"/>
      <c r="XDC1064" s="212"/>
      <c r="XDD1064" s="212"/>
      <c r="XDE1064" s="212"/>
      <c r="XDF1064" s="212"/>
      <c r="XDG1064" s="212"/>
      <c r="XDH1064" s="212"/>
      <c r="XDI1064" s="212"/>
      <c r="XDJ1064" s="212"/>
      <c r="XDK1064" s="212"/>
      <c r="XDL1064" s="212"/>
      <c r="XDM1064" s="212"/>
      <c r="XDN1064" s="212"/>
      <c r="XDO1064" s="212"/>
      <c r="XDP1064" s="212"/>
      <c r="XDQ1064" s="212"/>
      <c r="XDR1064" s="212"/>
      <c r="XDS1064" s="212"/>
      <c r="XDT1064" s="212"/>
      <c r="XDU1064" s="212"/>
      <c r="XDV1064" s="212"/>
      <c r="XDW1064" s="212"/>
      <c r="XDX1064" s="212"/>
      <c r="XDY1064" s="212"/>
      <c r="XDZ1064" s="212"/>
      <c r="XEA1064" s="212"/>
      <c r="XEB1064" s="212"/>
      <c r="XEC1064" s="212"/>
      <c r="XED1064" s="212"/>
      <c r="XEE1064" s="212"/>
      <c r="XEF1064" s="212"/>
      <c r="XEG1064" s="212"/>
      <c r="XEH1064" s="212"/>
      <c r="XEI1064" s="212"/>
      <c r="XEJ1064" s="212"/>
      <c r="XEK1064" s="212"/>
      <c r="XEL1064" s="212"/>
      <c r="XEM1064" s="212"/>
      <c r="XEN1064" s="212"/>
      <c r="XEO1064" s="212"/>
      <c r="XEP1064" s="212"/>
      <c r="XEQ1064" s="212"/>
      <c r="XER1064" s="212"/>
      <c r="XES1064" s="212"/>
      <c r="XET1064" s="212"/>
      <c r="XEU1064" s="212"/>
      <c r="XEV1064" s="212"/>
    </row>
    <row r="1065" spans="1:6 16329:16376" s="209" customFormat="1" ht="18" hidden="1" customHeight="1">
      <c r="A1065" s="201">
        <v>2170301</v>
      </c>
      <c r="B1065" s="184" t="s">
        <v>955</v>
      </c>
      <c r="C1065" s="185"/>
      <c r="D1065" s="185"/>
      <c r="E1065" s="199"/>
      <c r="F1065" s="209">
        <f t="shared" si="16"/>
        <v>7</v>
      </c>
    </row>
    <row r="1066" spans="1:6 16329:16376" s="209" customFormat="1" ht="18" hidden="1" customHeight="1">
      <c r="A1066" s="201">
        <v>2170302</v>
      </c>
      <c r="B1066" s="184" t="s">
        <v>956</v>
      </c>
      <c r="C1066" s="185"/>
      <c r="D1066" s="185"/>
      <c r="E1066" s="199"/>
      <c r="F1066" s="209">
        <f t="shared" si="16"/>
        <v>7</v>
      </c>
    </row>
    <row r="1067" spans="1:6 16329:16376" s="209" customFormat="1" ht="18" hidden="1" customHeight="1">
      <c r="A1067" s="201">
        <v>2170303</v>
      </c>
      <c r="B1067" s="184" t="s">
        <v>957</v>
      </c>
      <c r="C1067" s="185"/>
      <c r="D1067" s="185"/>
      <c r="E1067" s="199"/>
      <c r="F1067" s="209">
        <f t="shared" si="16"/>
        <v>7</v>
      </c>
    </row>
    <row r="1068" spans="1:6 16329:16376" s="209" customFormat="1" ht="18" hidden="1" customHeight="1">
      <c r="A1068" s="201">
        <v>2170304</v>
      </c>
      <c r="B1068" s="182" t="s">
        <v>958</v>
      </c>
      <c r="C1068" s="183"/>
      <c r="D1068" s="183"/>
      <c r="E1068" s="199"/>
      <c r="F1068" s="209">
        <f t="shared" si="16"/>
        <v>7</v>
      </c>
    </row>
    <row r="1069" spans="1:6 16329:16376" s="209" customFormat="1" ht="18" hidden="1" customHeight="1">
      <c r="A1069" s="201">
        <v>2170399</v>
      </c>
      <c r="B1069" s="184" t="s">
        <v>959</v>
      </c>
      <c r="C1069" s="185">
        <v>67</v>
      </c>
      <c r="D1069" s="185">
        <v>15</v>
      </c>
      <c r="E1069" s="199"/>
      <c r="F1069" s="209">
        <f t="shared" si="16"/>
        <v>7</v>
      </c>
    </row>
    <row r="1070" spans="1:6 16329:16376" s="208" customFormat="1" ht="18" customHeight="1">
      <c r="A1070" s="201">
        <v>21704</v>
      </c>
      <c r="B1070" s="184" t="s">
        <v>960</v>
      </c>
      <c r="C1070" s="185"/>
      <c r="D1070" s="185">
        <v>0</v>
      </c>
      <c r="E1070" s="199"/>
      <c r="F1070" s="209">
        <f t="shared" si="16"/>
        <v>5</v>
      </c>
      <c r="XDA1070" s="212"/>
      <c r="XDB1070" s="212"/>
      <c r="XDC1070" s="212"/>
      <c r="XDD1070" s="212"/>
      <c r="XDE1070" s="212"/>
      <c r="XDF1070" s="212"/>
      <c r="XDG1070" s="212"/>
      <c r="XDH1070" s="212"/>
      <c r="XDI1070" s="212"/>
      <c r="XDJ1070" s="212"/>
      <c r="XDK1070" s="212"/>
      <c r="XDL1070" s="212"/>
      <c r="XDM1070" s="212"/>
      <c r="XDN1070" s="212"/>
      <c r="XDO1070" s="212"/>
      <c r="XDP1070" s="212"/>
      <c r="XDQ1070" s="212"/>
      <c r="XDR1070" s="212"/>
      <c r="XDS1070" s="212"/>
      <c r="XDT1070" s="212"/>
      <c r="XDU1070" s="212"/>
      <c r="XDV1070" s="212"/>
      <c r="XDW1070" s="212"/>
      <c r="XDX1070" s="212"/>
      <c r="XDY1070" s="212"/>
      <c r="XDZ1070" s="212"/>
      <c r="XEA1070" s="212"/>
      <c r="XEB1070" s="212"/>
      <c r="XEC1070" s="212"/>
      <c r="XED1070" s="212"/>
      <c r="XEE1070" s="212"/>
      <c r="XEF1070" s="212"/>
      <c r="XEG1070" s="212"/>
      <c r="XEH1070" s="212"/>
      <c r="XEI1070" s="212"/>
      <c r="XEJ1070" s="212"/>
      <c r="XEK1070" s="212"/>
      <c r="XEL1070" s="212"/>
      <c r="XEM1070" s="212"/>
      <c r="XEN1070" s="212"/>
      <c r="XEO1070" s="212"/>
      <c r="XEP1070" s="212"/>
      <c r="XEQ1070" s="212"/>
      <c r="XER1070" s="212"/>
      <c r="XES1070" s="212"/>
      <c r="XET1070" s="212"/>
      <c r="XEU1070" s="212"/>
      <c r="XEV1070" s="212"/>
    </row>
    <row r="1071" spans="1:6 16329:16376" s="209" customFormat="1" ht="18" hidden="1" customHeight="1">
      <c r="A1071" s="201">
        <v>2170401</v>
      </c>
      <c r="B1071" s="184" t="s">
        <v>961</v>
      </c>
      <c r="C1071" s="185"/>
      <c r="D1071" s="185"/>
      <c r="E1071" s="199"/>
      <c r="F1071" s="209">
        <f t="shared" si="16"/>
        <v>7</v>
      </c>
    </row>
    <row r="1072" spans="1:6 16329:16376" s="209" customFormat="1" ht="18" hidden="1" customHeight="1">
      <c r="A1072" s="201">
        <v>2170499</v>
      </c>
      <c r="B1072" s="184" t="s">
        <v>962</v>
      </c>
      <c r="C1072" s="185"/>
      <c r="D1072" s="185"/>
      <c r="E1072" s="199"/>
      <c r="F1072" s="209">
        <f t="shared" si="16"/>
        <v>7</v>
      </c>
    </row>
    <row r="1073" spans="1:6 16329:16376" s="208" customFormat="1" ht="18" customHeight="1">
      <c r="A1073" s="201">
        <v>21799</v>
      </c>
      <c r="B1073" s="184" t="s">
        <v>963</v>
      </c>
      <c r="C1073" s="185">
        <v>9</v>
      </c>
      <c r="D1073" s="185">
        <f>794-613</f>
        <v>181</v>
      </c>
      <c r="E1073" s="199"/>
      <c r="F1073" s="209">
        <f t="shared" si="16"/>
        <v>5</v>
      </c>
      <c r="XDA1073" s="212"/>
      <c r="XDB1073" s="212"/>
      <c r="XDC1073" s="212"/>
      <c r="XDD1073" s="212"/>
      <c r="XDE1073" s="212"/>
      <c r="XDF1073" s="212"/>
      <c r="XDG1073" s="212"/>
      <c r="XDH1073" s="212"/>
      <c r="XDI1073" s="212"/>
      <c r="XDJ1073" s="212"/>
      <c r="XDK1073" s="212"/>
      <c r="XDL1073" s="212"/>
      <c r="XDM1073" s="212"/>
      <c r="XDN1073" s="212"/>
      <c r="XDO1073" s="212"/>
      <c r="XDP1073" s="212"/>
      <c r="XDQ1073" s="212"/>
      <c r="XDR1073" s="212"/>
      <c r="XDS1073" s="212"/>
      <c r="XDT1073" s="212"/>
      <c r="XDU1073" s="212"/>
      <c r="XDV1073" s="212"/>
      <c r="XDW1073" s="212"/>
      <c r="XDX1073" s="212"/>
      <c r="XDY1073" s="212"/>
      <c r="XDZ1073" s="212"/>
      <c r="XEA1073" s="212"/>
      <c r="XEB1073" s="212"/>
      <c r="XEC1073" s="212"/>
      <c r="XED1073" s="212"/>
      <c r="XEE1073" s="212"/>
      <c r="XEF1073" s="212"/>
      <c r="XEG1073" s="212"/>
      <c r="XEH1073" s="212"/>
      <c r="XEI1073" s="212"/>
      <c r="XEJ1073" s="212"/>
      <c r="XEK1073" s="212"/>
      <c r="XEL1073" s="212"/>
      <c r="XEM1073" s="212"/>
      <c r="XEN1073" s="212"/>
      <c r="XEO1073" s="212"/>
      <c r="XEP1073" s="212"/>
      <c r="XEQ1073" s="212"/>
      <c r="XER1073" s="212"/>
      <c r="XES1073" s="212"/>
      <c r="XET1073" s="212"/>
      <c r="XEU1073" s="212"/>
      <c r="XEV1073" s="212"/>
    </row>
    <row r="1074" spans="1:6 16329:16376" s="209" customFormat="1" ht="18" hidden="1" customHeight="1">
      <c r="A1074" s="201">
        <v>2179902</v>
      </c>
      <c r="B1074" s="184" t="s">
        <v>964</v>
      </c>
      <c r="C1074" s="185"/>
      <c r="D1074" s="185"/>
      <c r="E1074" s="199"/>
      <c r="F1074" s="209">
        <f t="shared" si="16"/>
        <v>7</v>
      </c>
    </row>
    <row r="1075" spans="1:6 16329:16376" s="209" customFormat="1" ht="18" hidden="1" customHeight="1">
      <c r="A1075" s="201">
        <v>2179999</v>
      </c>
      <c r="B1075" s="184" t="s">
        <v>965</v>
      </c>
      <c r="C1075" s="185">
        <v>9</v>
      </c>
      <c r="D1075" s="185">
        <f>794-613</f>
        <v>181</v>
      </c>
      <c r="E1075" s="199"/>
      <c r="F1075" s="209">
        <f t="shared" si="16"/>
        <v>7</v>
      </c>
    </row>
    <row r="1076" spans="1:6 16329:16376" s="209" customFormat="1" ht="18" hidden="1" customHeight="1">
      <c r="A1076" s="201">
        <v>219</v>
      </c>
      <c r="B1076" s="184" t="s">
        <v>966</v>
      </c>
      <c r="C1076" s="185">
        <v>0</v>
      </c>
      <c r="D1076" s="185">
        <v>0</v>
      </c>
      <c r="E1076" s="199"/>
      <c r="F1076" s="209">
        <f t="shared" si="16"/>
        <v>3</v>
      </c>
    </row>
    <row r="1077" spans="1:6 16329:16376" s="208" customFormat="1" ht="18" customHeight="1">
      <c r="A1077" s="201">
        <v>21901</v>
      </c>
      <c r="B1077" s="184" t="s">
        <v>967</v>
      </c>
      <c r="C1077" s="185"/>
      <c r="D1077" s="185"/>
      <c r="E1077" s="199"/>
      <c r="F1077" s="209">
        <f t="shared" si="16"/>
        <v>5</v>
      </c>
      <c r="XDA1077" s="212"/>
      <c r="XDB1077" s="212"/>
      <c r="XDC1077" s="212"/>
      <c r="XDD1077" s="212"/>
      <c r="XDE1077" s="212"/>
      <c r="XDF1077" s="212"/>
      <c r="XDG1077" s="212"/>
      <c r="XDH1077" s="212"/>
      <c r="XDI1077" s="212"/>
      <c r="XDJ1077" s="212"/>
      <c r="XDK1077" s="212"/>
      <c r="XDL1077" s="212"/>
      <c r="XDM1077" s="212"/>
      <c r="XDN1077" s="212"/>
      <c r="XDO1077" s="212"/>
      <c r="XDP1077" s="212"/>
      <c r="XDQ1077" s="212"/>
      <c r="XDR1077" s="212"/>
      <c r="XDS1077" s="212"/>
      <c r="XDT1077" s="212"/>
      <c r="XDU1077" s="212"/>
      <c r="XDV1077" s="212"/>
      <c r="XDW1077" s="212"/>
      <c r="XDX1077" s="212"/>
      <c r="XDY1077" s="212"/>
      <c r="XDZ1077" s="212"/>
      <c r="XEA1077" s="212"/>
      <c r="XEB1077" s="212"/>
      <c r="XEC1077" s="212"/>
      <c r="XED1077" s="212"/>
      <c r="XEE1077" s="212"/>
      <c r="XEF1077" s="212"/>
      <c r="XEG1077" s="212"/>
      <c r="XEH1077" s="212"/>
      <c r="XEI1077" s="212"/>
      <c r="XEJ1077" s="212"/>
      <c r="XEK1077" s="212"/>
      <c r="XEL1077" s="212"/>
      <c r="XEM1077" s="212"/>
      <c r="XEN1077" s="212"/>
      <c r="XEO1077" s="212"/>
      <c r="XEP1077" s="212"/>
      <c r="XEQ1077" s="212"/>
      <c r="XER1077" s="212"/>
      <c r="XES1077" s="212"/>
      <c r="XET1077" s="212"/>
      <c r="XEU1077" s="212"/>
      <c r="XEV1077" s="212"/>
    </row>
    <row r="1078" spans="1:6 16329:16376" s="208" customFormat="1" ht="18" customHeight="1">
      <c r="A1078" s="201">
        <v>21902</v>
      </c>
      <c r="B1078" s="184" t="s">
        <v>968</v>
      </c>
      <c r="C1078" s="185"/>
      <c r="D1078" s="185"/>
      <c r="E1078" s="199"/>
      <c r="F1078" s="209">
        <f t="shared" si="16"/>
        <v>5</v>
      </c>
      <c r="XDA1078" s="212"/>
      <c r="XDB1078" s="212"/>
      <c r="XDC1078" s="212"/>
      <c r="XDD1078" s="212"/>
      <c r="XDE1078" s="212"/>
      <c r="XDF1078" s="212"/>
      <c r="XDG1078" s="212"/>
      <c r="XDH1078" s="212"/>
      <c r="XDI1078" s="212"/>
      <c r="XDJ1078" s="212"/>
      <c r="XDK1078" s="212"/>
      <c r="XDL1078" s="212"/>
      <c r="XDM1078" s="212"/>
      <c r="XDN1078" s="212"/>
      <c r="XDO1078" s="212"/>
      <c r="XDP1078" s="212"/>
      <c r="XDQ1078" s="212"/>
      <c r="XDR1078" s="212"/>
      <c r="XDS1078" s="212"/>
      <c r="XDT1078" s="212"/>
      <c r="XDU1078" s="212"/>
      <c r="XDV1078" s="212"/>
      <c r="XDW1078" s="212"/>
      <c r="XDX1078" s="212"/>
      <c r="XDY1078" s="212"/>
      <c r="XDZ1078" s="212"/>
      <c r="XEA1078" s="212"/>
      <c r="XEB1078" s="212"/>
      <c r="XEC1078" s="212"/>
      <c r="XED1078" s="212"/>
      <c r="XEE1078" s="212"/>
      <c r="XEF1078" s="212"/>
      <c r="XEG1078" s="212"/>
      <c r="XEH1078" s="212"/>
      <c r="XEI1078" s="212"/>
      <c r="XEJ1078" s="212"/>
      <c r="XEK1078" s="212"/>
      <c r="XEL1078" s="212"/>
      <c r="XEM1078" s="212"/>
      <c r="XEN1078" s="212"/>
      <c r="XEO1078" s="212"/>
      <c r="XEP1078" s="212"/>
      <c r="XEQ1078" s="212"/>
      <c r="XER1078" s="212"/>
      <c r="XES1078" s="212"/>
      <c r="XET1078" s="212"/>
      <c r="XEU1078" s="212"/>
      <c r="XEV1078" s="212"/>
    </row>
    <row r="1079" spans="1:6 16329:16376" s="208" customFormat="1" ht="18" customHeight="1">
      <c r="A1079" s="201">
        <v>21903</v>
      </c>
      <c r="B1079" s="184" t="s">
        <v>969</v>
      </c>
      <c r="C1079" s="185"/>
      <c r="D1079" s="185"/>
      <c r="E1079" s="199"/>
      <c r="F1079" s="209">
        <f t="shared" si="16"/>
        <v>5</v>
      </c>
      <c r="XDA1079" s="212"/>
      <c r="XDB1079" s="212"/>
      <c r="XDC1079" s="212"/>
      <c r="XDD1079" s="212"/>
      <c r="XDE1079" s="212"/>
      <c r="XDF1079" s="212"/>
      <c r="XDG1079" s="212"/>
      <c r="XDH1079" s="212"/>
      <c r="XDI1079" s="212"/>
      <c r="XDJ1079" s="212"/>
      <c r="XDK1079" s="212"/>
      <c r="XDL1079" s="212"/>
      <c r="XDM1079" s="212"/>
      <c r="XDN1079" s="212"/>
      <c r="XDO1079" s="212"/>
      <c r="XDP1079" s="212"/>
      <c r="XDQ1079" s="212"/>
      <c r="XDR1079" s="212"/>
      <c r="XDS1079" s="212"/>
      <c r="XDT1079" s="212"/>
      <c r="XDU1079" s="212"/>
      <c r="XDV1079" s="212"/>
      <c r="XDW1079" s="212"/>
      <c r="XDX1079" s="212"/>
      <c r="XDY1079" s="212"/>
      <c r="XDZ1079" s="212"/>
      <c r="XEA1079" s="212"/>
      <c r="XEB1079" s="212"/>
      <c r="XEC1079" s="212"/>
      <c r="XED1079" s="212"/>
      <c r="XEE1079" s="212"/>
      <c r="XEF1079" s="212"/>
      <c r="XEG1079" s="212"/>
      <c r="XEH1079" s="212"/>
      <c r="XEI1079" s="212"/>
      <c r="XEJ1079" s="212"/>
      <c r="XEK1079" s="212"/>
      <c r="XEL1079" s="212"/>
      <c r="XEM1079" s="212"/>
      <c r="XEN1079" s="212"/>
      <c r="XEO1079" s="212"/>
      <c r="XEP1079" s="212"/>
      <c r="XEQ1079" s="212"/>
      <c r="XER1079" s="212"/>
      <c r="XES1079" s="212"/>
      <c r="XET1079" s="212"/>
      <c r="XEU1079" s="212"/>
      <c r="XEV1079" s="212"/>
    </row>
    <row r="1080" spans="1:6 16329:16376" s="208" customFormat="1" ht="18" customHeight="1">
      <c r="A1080" s="201">
        <v>21904</v>
      </c>
      <c r="B1080" s="184" t="s">
        <v>970</v>
      </c>
      <c r="C1080" s="185"/>
      <c r="D1080" s="185"/>
      <c r="E1080" s="199"/>
      <c r="F1080" s="209">
        <f t="shared" si="16"/>
        <v>5</v>
      </c>
      <c r="XDA1080" s="212"/>
      <c r="XDB1080" s="212"/>
      <c r="XDC1080" s="212"/>
      <c r="XDD1080" s="212"/>
      <c r="XDE1080" s="212"/>
      <c r="XDF1080" s="212"/>
      <c r="XDG1080" s="212"/>
      <c r="XDH1080" s="212"/>
      <c r="XDI1080" s="212"/>
      <c r="XDJ1080" s="212"/>
      <c r="XDK1080" s="212"/>
      <c r="XDL1080" s="212"/>
      <c r="XDM1080" s="212"/>
      <c r="XDN1080" s="212"/>
      <c r="XDO1080" s="212"/>
      <c r="XDP1080" s="212"/>
      <c r="XDQ1080" s="212"/>
      <c r="XDR1080" s="212"/>
      <c r="XDS1080" s="212"/>
      <c r="XDT1080" s="212"/>
      <c r="XDU1080" s="212"/>
      <c r="XDV1080" s="212"/>
      <c r="XDW1080" s="212"/>
      <c r="XDX1080" s="212"/>
      <c r="XDY1080" s="212"/>
      <c r="XDZ1080" s="212"/>
      <c r="XEA1080" s="212"/>
      <c r="XEB1080" s="212"/>
      <c r="XEC1080" s="212"/>
      <c r="XED1080" s="212"/>
      <c r="XEE1080" s="212"/>
      <c r="XEF1080" s="212"/>
      <c r="XEG1080" s="212"/>
      <c r="XEH1080" s="212"/>
      <c r="XEI1080" s="212"/>
      <c r="XEJ1080" s="212"/>
      <c r="XEK1080" s="212"/>
      <c r="XEL1080" s="212"/>
      <c r="XEM1080" s="212"/>
      <c r="XEN1080" s="212"/>
      <c r="XEO1080" s="212"/>
      <c r="XEP1080" s="212"/>
      <c r="XEQ1080" s="212"/>
      <c r="XER1080" s="212"/>
      <c r="XES1080" s="212"/>
      <c r="XET1080" s="212"/>
      <c r="XEU1080" s="212"/>
      <c r="XEV1080" s="212"/>
    </row>
    <row r="1081" spans="1:6 16329:16376" s="208" customFormat="1" ht="18" customHeight="1">
      <c r="A1081" s="201">
        <v>21905</v>
      </c>
      <c r="B1081" s="184" t="s">
        <v>971</v>
      </c>
      <c r="C1081" s="185"/>
      <c r="D1081" s="185"/>
      <c r="E1081" s="199"/>
      <c r="F1081" s="209">
        <f t="shared" si="16"/>
        <v>5</v>
      </c>
      <c r="XDA1081" s="212"/>
      <c r="XDB1081" s="212"/>
      <c r="XDC1081" s="212"/>
      <c r="XDD1081" s="212"/>
      <c r="XDE1081" s="212"/>
      <c r="XDF1081" s="212"/>
      <c r="XDG1081" s="212"/>
      <c r="XDH1081" s="212"/>
      <c r="XDI1081" s="212"/>
      <c r="XDJ1081" s="212"/>
      <c r="XDK1081" s="212"/>
      <c r="XDL1081" s="212"/>
      <c r="XDM1081" s="212"/>
      <c r="XDN1081" s="212"/>
      <c r="XDO1081" s="212"/>
      <c r="XDP1081" s="212"/>
      <c r="XDQ1081" s="212"/>
      <c r="XDR1081" s="212"/>
      <c r="XDS1081" s="212"/>
      <c r="XDT1081" s="212"/>
      <c r="XDU1081" s="212"/>
      <c r="XDV1081" s="212"/>
      <c r="XDW1081" s="212"/>
      <c r="XDX1081" s="212"/>
      <c r="XDY1081" s="212"/>
      <c r="XDZ1081" s="212"/>
      <c r="XEA1081" s="212"/>
      <c r="XEB1081" s="212"/>
      <c r="XEC1081" s="212"/>
      <c r="XED1081" s="212"/>
      <c r="XEE1081" s="212"/>
      <c r="XEF1081" s="212"/>
      <c r="XEG1081" s="212"/>
      <c r="XEH1081" s="212"/>
      <c r="XEI1081" s="212"/>
      <c r="XEJ1081" s="212"/>
      <c r="XEK1081" s="212"/>
      <c r="XEL1081" s="212"/>
      <c r="XEM1081" s="212"/>
      <c r="XEN1081" s="212"/>
      <c r="XEO1081" s="212"/>
      <c r="XEP1081" s="212"/>
      <c r="XEQ1081" s="212"/>
      <c r="XER1081" s="212"/>
      <c r="XES1081" s="212"/>
      <c r="XET1081" s="212"/>
      <c r="XEU1081" s="212"/>
      <c r="XEV1081" s="212"/>
    </row>
    <row r="1082" spans="1:6 16329:16376" s="208" customFormat="1" ht="18" customHeight="1">
      <c r="A1082" s="201">
        <v>21906</v>
      </c>
      <c r="B1082" s="184" t="s">
        <v>748</v>
      </c>
      <c r="C1082" s="185"/>
      <c r="D1082" s="185"/>
      <c r="E1082" s="199"/>
      <c r="F1082" s="209">
        <f t="shared" si="16"/>
        <v>5</v>
      </c>
      <c r="XDA1082" s="212"/>
      <c r="XDB1082" s="212"/>
      <c r="XDC1082" s="212"/>
      <c r="XDD1082" s="212"/>
      <c r="XDE1082" s="212"/>
      <c r="XDF1082" s="212"/>
      <c r="XDG1082" s="212"/>
      <c r="XDH1082" s="212"/>
      <c r="XDI1082" s="212"/>
      <c r="XDJ1082" s="212"/>
      <c r="XDK1082" s="212"/>
      <c r="XDL1082" s="212"/>
      <c r="XDM1082" s="212"/>
      <c r="XDN1082" s="212"/>
      <c r="XDO1082" s="212"/>
      <c r="XDP1082" s="212"/>
      <c r="XDQ1082" s="212"/>
      <c r="XDR1082" s="212"/>
      <c r="XDS1082" s="212"/>
      <c r="XDT1082" s="212"/>
      <c r="XDU1082" s="212"/>
      <c r="XDV1082" s="212"/>
      <c r="XDW1082" s="212"/>
      <c r="XDX1082" s="212"/>
      <c r="XDY1082" s="212"/>
      <c r="XDZ1082" s="212"/>
      <c r="XEA1082" s="212"/>
      <c r="XEB1082" s="212"/>
      <c r="XEC1082" s="212"/>
      <c r="XED1082" s="212"/>
      <c r="XEE1082" s="212"/>
      <c r="XEF1082" s="212"/>
      <c r="XEG1082" s="212"/>
      <c r="XEH1082" s="212"/>
      <c r="XEI1082" s="212"/>
      <c r="XEJ1082" s="212"/>
      <c r="XEK1082" s="212"/>
      <c r="XEL1082" s="212"/>
      <c r="XEM1082" s="212"/>
      <c r="XEN1082" s="212"/>
      <c r="XEO1082" s="212"/>
      <c r="XEP1082" s="212"/>
      <c r="XEQ1082" s="212"/>
      <c r="XER1082" s="212"/>
      <c r="XES1082" s="212"/>
      <c r="XET1082" s="212"/>
      <c r="XEU1082" s="212"/>
      <c r="XEV1082" s="212"/>
    </row>
    <row r="1083" spans="1:6 16329:16376" s="208" customFormat="1" ht="18" customHeight="1">
      <c r="A1083" s="201">
        <v>21907</v>
      </c>
      <c r="B1083" s="184" t="s">
        <v>972</v>
      </c>
      <c r="C1083" s="185"/>
      <c r="D1083" s="185"/>
      <c r="E1083" s="199"/>
      <c r="F1083" s="209">
        <f t="shared" si="16"/>
        <v>5</v>
      </c>
      <c r="XDA1083" s="212"/>
      <c r="XDB1083" s="212"/>
      <c r="XDC1083" s="212"/>
      <c r="XDD1083" s="212"/>
      <c r="XDE1083" s="212"/>
      <c r="XDF1083" s="212"/>
      <c r="XDG1083" s="212"/>
      <c r="XDH1083" s="212"/>
      <c r="XDI1083" s="212"/>
      <c r="XDJ1083" s="212"/>
      <c r="XDK1083" s="212"/>
      <c r="XDL1083" s="212"/>
      <c r="XDM1083" s="212"/>
      <c r="XDN1083" s="212"/>
      <c r="XDO1083" s="212"/>
      <c r="XDP1083" s="212"/>
      <c r="XDQ1083" s="212"/>
      <c r="XDR1083" s="212"/>
      <c r="XDS1083" s="212"/>
      <c r="XDT1083" s="212"/>
      <c r="XDU1083" s="212"/>
      <c r="XDV1083" s="212"/>
      <c r="XDW1083" s="212"/>
      <c r="XDX1083" s="212"/>
      <c r="XDY1083" s="212"/>
      <c r="XDZ1083" s="212"/>
      <c r="XEA1083" s="212"/>
      <c r="XEB1083" s="212"/>
      <c r="XEC1083" s="212"/>
      <c r="XED1083" s="212"/>
      <c r="XEE1083" s="212"/>
      <c r="XEF1083" s="212"/>
      <c r="XEG1083" s="212"/>
      <c r="XEH1083" s="212"/>
      <c r="XEI1083" s="212"/>
      <c r="XEJ1083" s="212"/>
      <c r="XEK1083" s="212"/>
      <c r="XEL1083" s="212"/>
      <c r="XEM1083" s="212"/>
      <c r="XEN1083" s="212"/>
      <c r="XEO1083" s="212"/>
      <c r="XEP1083" s="212"/>
      <c r="XEQ1083" s="212"/>
      <c r="XER1083" s="212"/>
      <c r="XES1083" s="212"/>
      <c r="XET1083" s="212"/>
      <c r="XEU1083" s="212"/>
      <c r="XEV1083" s="212"/>
    </row>
    <row r="1084" spans="1:6 16329:16376" s="208" customFormat="1" ht="18" customHeight="1">
      <c r="A1084" s="201">
        <v>21908</v>
      </c>
      <c r="B1084" s="184" t="s">
        <v>973</v>
      </c>
      <c r="C1084" s="185"/>
      <c r="D1084" s="185"/>
      <c r="E1084" s="199"/>
      <c r="F1084" s="209">
        <f t="shared" si="16"/>
        <v>5</v>
      </c>
      <c r="XDA1084" s="212"/>
      <c r="XDB1084" s="212"/>
      <c r="XDC1084" s="212"/>
      <c r="XDD1084" s="212"/>
      <c r="XDE1084" s="212"/>
      <c r="XDF1084" s="212"/>
      <c r="XDG1084" s="212"/>
      <c r="XDH1084" s="212"/>
      <c r="XDI1084" s="212"/>
      <c r="XDJ1084" s="212"/>
      <c r="XDK1084" s="212"/>
      <c r="XDL1084" s="212"/>
      <c r="XDM1084" s="212"/>
      <c r="XDN1084" s="212"/>
      <c r="XDO1084" s="212"/>
      <c r="XDP1084" s="212"/>
      <c r="XDQ1084" s="212"/>
      <c r="XDR1084" s="212"/>
      <c r="XDS1084" s="212"/>
      <c r="XDT1084" s="212"/>
      <c r="XDU1084" s="212"/>
      <c r="XDV1084" s="212"/>
      <c r="XDW1084" s="212"/>
      <c r="XDX1084" s="212"/>
      <c r="XDY1084" s="212"/>
      <c r="XDZ1084" s="212"/>
      <c r="XEA1084" s="212"/>
      <c r="XEB1084" s="212"/>
      <c r="XEC1084" s="212"/>
      <c r="XED1084" s="212"/>
      <c r="XEE1084" s="212"/>
      <c r="XEF1084" s="212"/>
      <c r="XEG1084" s="212"/>
      <c r="XEH1084" s="212"/>
      <c r="XEI1084" s="212"/>
      <c r="XEJ1084" s="212"/>
      <c r="XEK1084" s="212"/>
      <c r="XEL1084" s="212"/>
      <c r="XEM1084" s="212"/>
      <c r="XEN1084" s="212"/>
      <c r="XEO1084" s="212"/>
      <c r="XEP1084" s="212"/>
      <c r="XEQ1084" s="212"/>
      <c r="XER1084" s="212"/>
      <c r="XES1084" s="212"/>
      <c r="XET1084" s="212"/>
      <c r="XEU1084" s="212"/>
      <c r="XEV1084" s="212"/>
    </row>
    <row r="1085" spans="1:6 16329:16376" s="208" customFormat="1" ht="18" customHeight="1">
      <c r="A1085" s="201">
        <v>21999</v>
      </c>
      <c r="B1085" s="184" t="s">
        <v>974</v>
      </c>
      <c r="C1085" s="185"/>
      <c r="D1085" s="185"/>
      <c r="E1085" s="199"/>
      <c r="F1085" s="209">
        <f t="shared" si="16"/>
        <v>5</v>
      </c>
      <c r="XDA1085" s="212"/>
      <c r="XDB1085" s="212"/>
      <c r="XDC1085" s="212"/>
      <c r="XDD1085" s="212"/>
      <c r="XDE1085" s="212"/>
      <c r="XDF1085" s="212"/>
      <c r="XDG1085" s="212"/>
      <c r="XDH1085" s="212"/>
      <c r="XDI1085" s="212"/>
      <c r="XDJ1085" s="212"/>
      <c r="XDK1085" s="212"/>
      <c r="XDL1085" s="212"/>
      <c r="XDM1085" s="212"/>
      <c r="XDN1085" s="212"/>
      <c r="XDO1085" s="212"/>
      <c r="XDP1085" s="212"/>
      <c r="XDQ1085" s="212"/>
      <c r="XDR1085" s="212"/>
      <c r="XDS1085" s="212"/>
      <c r="XDT1085" s="212"/>
      <c r="XDU1085" s="212"/>
      <c r="XDV1085" s="212"/>
      <c r="XDW1085" s="212"/>
      <c r="XDX1085" s="212"/>
      <c r="XDY1085" s="212"/>
      <c r="XDZ1085" s="212"/>
      <c r="XEA1085" s="212"/>
      <c r="XEB1085" s="212"/>
      <c r="XEC1085" s="212"/>
      <c r="XED1085" s="212"/>
      <c r="XEE1085" s="212"/>
      <c r="XEF1085" s="212"/>
      <c r="XEG1085" s="212"/>
      <c r="XEH1085" s="212"/>
      <c r="XEI1085" s="212"/>
      <c r="XEJ1085" s="212"/>
      <c r="XEK1085" s="212"/>
      <c r="XEL1085" s="212"/>
      <c r="XEM1085" s="212"/>
      <c r="XEN1085" s="212"/>
      <c r="XEO1085" s="212"/>
      <c r="XEP1085" s="212"/>
      <c r="XEQ1085" s="212"/>
      <c r="XER1085" s="212"/>
      <c r="XES1085" s="212"/>
      <c r="XET1085" s="212"/>
      <c r="XEU1085" s="212"/>
      <c r="XEV1085" s="212"/>
    </row>
    <row r="1086" spans="1:6 16329:16376" s="190" customFormat="1" ht="18" hidden="1" customHeight="1">
      <c r="A1086" s="201">
        <v>220</v>
      </c>
      <c r="B1086" s="184" t="s">
        <v>975</v>
      </c>
      <c r="C1086" s="185">
        <v>2986</v>
      </c>
      <c r="D1086" s="185">
        <f>2689+826</f>
        <v>3515</v>
      </c>
      <c r="E1086" s="199"/>
      <c r="F1086" s="209">
        <f t="shared" si="16"/>
        <v>3</v>
      </c>
      <c r="XDA1086" s="194"/>
      <c r="XDB1086" s="194"/>
      <c r="XDC1086" s="194"/>
      <c r="XDD1086" s="194"/>
      <c r="XDE1086" s="194"/>
      <c r="XDF1086" s="194"/>
      <c r="XDG1086" s="194"/>
      <c r="XDH1086" s="194"/>
      <c r="XDI1086" s="194"/>
      <c r="XDJ1086" s="194"/>
      <c r="XDK1086" s="194"/>
      <c r="XDL1086" s="194"/>
      <c r="XDM1086" s="194"/>
      <c r="XDN1086" s="194"/>
      <c r="XDO1086" s="194"/>
      <c r="XDP1086" s="194"/>
      <c r="XDQ1086" s="194"/>
      <c r="XDR1086" s="194"/>
      <c r="XDS1086" s="194"/>
      <c r="XDT1086" s="194"/>
      <c r="XDU1086" s="194"/>
      <c r="XDV1086" s="194"/>
      <c r="XDW1086" s="194"/>
      <c r="XDX1086" s="194"/>
      <c r="XDY1086" s="194"/>
      <c r="XDZ1086" s="194"/>
      <c r="XEA1086" s="194"/>
      <c r="XEB1086" s="194"/>
      <c r="XEC1086" s="194"/>
      <c r="XED1086" s="194"/>
      <c r="XEE1086" s="194"/>
      <c r="XEF1086" s="194"/>
      <c r="XEG1086" s="194"/>
      <c r="XEH1086" s="194"/>
      <c r="XEI1086" s="194"/>
      <c r="XEJ1086" s="194"/>
      <c r="XEK1086" s="194"/>
      <c r="XEL1086" s="194"/>
      <c r="XEM1086" s="194"/>
      <c r="XEN1086" s="194"/>
    </row>
    <row r="1087" spans="1:6 16329:16376" s="208" customFormat="1" ht="18" customHeight="1">
      <c r="A1087" s="201">
        <v>22001</v>
      </c>
      <c r="B1087" s="184" t="s">
        <v>976</v>
      </c>
      <c r="C1087" s="185">
        <v>2880</v>
      </c>
      <c r="D1087" s="185">
        <f>2584+826</f>
        <v>3410</v>
      </c>
      <c r="E1087" s="199"/>
      <c r="F1087" s="209">
        <f t="shared" si="16"/>
        <v>5</v>
      </c>
      <c r="XDA1087" s="212"/>
      <c r="XDB1087" s="212"/>
      <c r="XDC1087" s="212"/>
      <c r="XDD1087" s="212"/>
      <c r="XDE1087" s="212"/>
      <c r="XDF1087" s="212"/>
      <c r="XDG1087" s="212"/>
      <c r="XDH1087" s="212"/>
      <c r="XDI1087" s="212"/>
      <c r="XDJ1087" s="212"/>
      <c r="XDK1087" s="212"/>
      <c r="XDL1087" s="212"/>
      <c r="XDM1087" s="212"/>
      <c r="XDN1087" s="212"/>
      <c r="XDO1087" s="212"/>
      <c r="XDP1087" s="212"/>
      <c r="XDQ1087" s="212"/>
      <c r="XDR1087" s="212"/>
      <c r="XDS1087" s="212"/>
      <c r="XDT1087" s="212"/>
      <c r="XDU1087" s="212"/>
      <c r="XDV1087" s="212"/>
      <c r="XDW1087" s="212"/>
      <c r="XDX1087" s="212"/>
      <c r="XDY1087" s="212"/>
      <c r="XDZ1087" s="212"/>
      <c r="XEA1087" s="212"/>
      <c r="XEB1087" s="212"/>
      <c r="XEC1087" s="212"/>
      <c r="XED1087" s="212"/>
      <c r="XEE1087" s="212"/>
      <c r="XEF1087" s="212"/>
      <c r="XEG1087" s="212"/>
      <c r="XEH1087" s="212"/>
      <c r="XEI1087" s="212"/>
      <c r="XEJ1087" s="212"/>
      <c r="XEK1087" s="212"/>
      <c r="XEL1087" s="212"/>
      <c r="XEM1087" s="212"/>
      <c r="XEN1087" s="212"/>
      <c r="XEO1087" s="212"/>
      <c r="XEP1087" s="212"/>
      <c r="XEQ1087" s="212"/>
      <c r="XER1087" s="212"/>
      <c r="XES1087" s="212"/>
      <c r="XET1087" s="212"/>
      <c r="XEU1087" s="212"/>
      <c r="XEV1087" s="212"/>
    </row>
    <row r="1088" spans="1:6 16329:16376" s="209" customFormat="1" ht="18" hidden="1" customHeight="1">
      <c r="A1088" s="201">
        <v>2200101</v>
      </c>
      <c r="B1088" s="184" t="s">
        <v>165</v>
      </c>
      <c r="C1088" s="185">
        <v>1092</v>
      </c>
      <c r="D1088" s="185">
        <v>1685</v>
      </c>
      <c r="E1088" s="199"/>
      <c r="F1088" s="209">
        <f t="shared" si="16"/>
        <v>7</v>
      </c>
    </row>
    <row r="1089" spans="1:6" s="209" customFormat="1" ht="18" hidden="1" customHeight="1">
      <c r="A1089" s="201">
        <v>2200102</v>
      </c>
      <c r="B1089" s="184" t="s">
        <v>166</v>
      </c>
      <c r="C1089" s="185">
        <v>532</v>
      </c>
      <c r="D1089" s="185">
        <f>450+826</f>
        <v>1276</v>
      </c>
      <c r="E1089" s="199"/>
      <c r="F1089" s="209">
        <f t="shared" si="16"/>
        <v>7</v>
      </c>
    </row>
    <row r="1090" spans="1:6" s="209" customFormat="1" ht="18" hidden="1" customHeight="1">
      <c r="A1090" s="201">
        <v>2200103</v>
      </c>
      <c r="B1090" s="184" t="s">
        <v>167</v>
      </c>
      <c r="C1090" s="185"/>
      <c r="D1090" s="185">
        <v>0</v>
      </c>
      <c r="E1090" s="199"/>
      <c r="F1090" s="209">
        <f t="shared" si="16"/>
        <v>7</v>
      </c>
    </row>
    <row r="1091" spans="1:6" s="209" customFormat="1" ht="18" hidden="1" customHeight="1">
      <c r="A1091" s="201">
        <v>2200104</v>
      </c>
      <c r="B1091" s="184" t="s">
        <v>977</v>
      </c>
      <c r="C1091" s="185">
        <v>40</v>
      </c>
      <c r="D1091" s="185">
        <v>20</v>
      </c>
      <c r="E1091" s="199"/>
      <c r="F1091" s="209">
        <f t="shared" si="16"/>
        <v>7</v>
      </c>
    </row>
    <row r="1092" spans="1:6" s="209" customFormat="1" ht="18" hidden="1" customHeight="1">
      <c r="A1092" s="201">
        <v>2200106</v>
      </c>
      <c r="B1092" s="184" t="s">
        <v>978</v>
      </c>
      <c r="C1092" s="185"/>
      <c r="D1092" s="185">
        <v>0</v>
      </c>
      <c r="E1092" s="199"/>
      <c r="F1092" s="209">
        <f t="shared" si="16"/>
        <v>7</v>
      </c>
    </row>
    <row r="1093" spans="1:6" s="209" customFormat="1" ht="18" hidden="1" customHeight="1">
      <c r="A1093" s="201">
        <v>2200107</v>
      </c>
      <c r="B1093" s="184" t="s">
        <v>979</v>
      </c>
      <c r="C1093" s="185"/>
      <c r="D1093" s="185">
        <v>0</v>
      </c>
      <c r="E1093" s="199"/>
      <c r="F1093" s="209">
        <f t="shared" ref="F1093:F1156" si="17">LEN(A1093)</f>
        <v>7</v>
      </c>
    </row>
    <row r="1094" spans="1:6" s="209" customFormat="1" ht="18" hidden="1" customHeight="1">
      <c r="A1094" s="201">
        <v>2200108</v>
      </c>
      <c r="B1094" s="184" t="s">
        <v>980</v>
      </c>
      <c r="C1094" s="185"/>
      <c r="D1094" s="185">
        <v>0</v>
      </c>
      <c r="E1094" s="199"/>
      <c r="F1094" s="209">
        <f t="shared" si="17"/>
        <v>7</v>
      </c>
    </row>
    <row r="1095" spans="1:6" s="209" customFormat="1" ht="18" hidden="1" customHeight="1">
      <c r="A1095" s="201">
        <v>2200109</v>
      </c>
      <c r="B1095" s="184" t="s">
        <v>981</v>
      </c>
      <c r="C1095" s="185">
        <v>38</v>
      </c>
      <c r="D1095" s="185">
        <v>80</v>
      </c>
      <c r="E1095" s="199"/>
      <c r="F1095" s="209">
        <f t="shared" si="17"/>
        <v>7</v>
      </c>
    </row>
    <row r="1096" spans="1:6" s="209" customFormat="1" ht="18" hidden="1" customHeight="1">
      <c r="A1096" s="201">
        <v>2200112</v>
      </c>
      <c r="B1096" s="184" t="s">
        <v>982</v>
      </c>
      <c r="C1096" s="185"/>
      <c r="D1096" s="185"/>
      <c r="E1096" s="199"/>
      <c r="F1096" s="209">
        <f t="shared" si="17"/>
        <v>7</v>
      </c>
    </row>
    <row r="1097" spans="1:6" s="209" customFormat="1" ht="18" hidden="1" customHeight="1">
      <c r="A1097" s="201">
        <v>2200113</v>
      </c>
      <c r="B1097" s="184" t="s">
        <v>983</v>
      </c>
      <c r="C1097" s="185"/>
      <c r="D1097" s="185"/>
      <c r="E1097" s="199"/>
      <c r="F1097" s="209">
        <f t="shared" si="17"/>
        <v>7</v>
      </c>
    </row>
    <row r="1098" spans="1:6" s="209" customFormat="1" ht="18" hidden="1" customHeight="1">
      <c r="A1098" s="201">
        <v>2200114</v>
      </c>
      <c r="B1098" s="182" t="s">
        <v>984</v>
      </c>
      <c r="C1098" s="183"/>
      <c r="D1098" s="183"/>
      <c r="E1098" s="199"/>
      <c r="F1098" s="209">
        <f t="shared" si="17"/>
        <v>7</v>
      </c>
    </row>
    <row r="1099" spans="1:6" s="209" customFormat="1" ht="18" hidden="1" customHeight="1">
      <c r="A1099" s="201">
        <v>2200115</v>
      </c>
      <c r="B1099" s="184" t="s">
        <v>985</v>
      </c>
      <c r="C1099" s="185"/>
      <c r="D1099" s="185"/>
      <c r="E1099" s="199"/>
      <c r="F1099" s="209">
        <f t="shared" si="17"/>
        <v>7</v>
      </c>
    </row>
    <row r="1100" spans="1:6" s="209" customFormat="1" ht="18" hidden="1" customHeight="1">
      <c r="A1100" s="201">
        <v>2200116</v>
      </c>
      <c r="B1100" s="184" t="s">
        <v>986</v>
      </c>
      <c r="C1100" s="185"/>
      <c r="D1100" s="185"/>
      <c r="E1100" s="199"/>
      <c r="F1100" s="209">
        <f t="shared" si="17"/>
        <v>7</v>
      </c>
    </row>
    <row r="1101" spans="1:6" s="209" customFormat="1" ht="18" hidden="1" customHeight="1">
      <c r="A1101" s="201">
        <v>2200119</v>
      </c>
      <c r="B1101" s="184" t="s">
        <v>987</v>
      </c>
      <c r="C1101" s="185"/>
      <c r="D1101" s="185"/>
      <c r="E1101" s="199"/>
      <c r="F1101" s="209">
        <f t="shared" si="17"/>
        <v>7</v>
      </c>
    </row>
    <row r="1102" spans="1:6" s="209" customFormat="1" ht="18" hidden="1" customHeight="1">
      <c r="A1102" s="201">
        <v>2200120</v>
      </c>
      <c r="B1102" s="184" t="s">
        <v>988</v>
      </c>
      <c r="C1102" s="185"/>
      <c r="D1102" s="185"/>
      <c r="E1102" s="199"/>
      <c r="F1102" s="209">
        <f t="shared" si="17"/>
        <v>7</v>
      </c>
    </row>
    <row r="1103" spans="1:6" s="209" customFormat="1" ht="18" hidden="1" customHeight="1">
      <c r="A1103" s="201">
        <v>2200121</v>
      </c>
      <c r="B1103" s="184" t="s">
        <v>989</v>
      </c>
      <c r="C1103" s="185"/>
      <c r="D1103" s="185"/>
      <c r="E1103" s="199"/>
      <c r="F1103" s="209">
        <f t="shared" si="17"/>
        <v>7</v>
      </c>
    </row>
    <row r="1104" spans="1:6" s="209" customFormat="1" ht="18" hidden="1" customHeight="1">
      <c r="A1104" s="201">
        <v>2200122</v>
      </c>
      <c r="B1104" s="184" t="s">
        <v>990</v>
      </c>
      <c r="C1104" s="185"/>
      <c r="D1104" s="185"/>
      <c r="E1104" s="199"/>
      <c r="F1104" s="209">
        <f t="shared" si="17"/>
        <v>7</v>
      </c>
    </row>
    <row r="1105" spans="1:6 16329:16376" s="209" customFormat="1" ht="18" hidden="1" customHeight="1">
      <c r="A1105" s="201">
        <v>2200123</v>
      </c>
      <c r="B1105" s="184" t="s">
        <v>991</v>
      </c>
      <c r="C1105" s="185"/>
      <c r="D1105" s="185"/>
      <c r="E1105" s="199"/>
      <c r="F1105" s="209">
        <f t="shared" si="17"/>
        <v>7</v>
      </c>
    </row>
    <row r="1106" spans="1:6 16329:16376" s="209" customFormat="1" ht="18" hidden="1" customHeight="1">
      <c r="A1106" s="201">
        <v>2200124</v>
      </c>
      <c r="B1106" s="184" t="s">
        <v>992</v>
      </c>
      <c r="C1106" s="185"/>
      <c r="D1106" s="185"/>
      <c r="E1106" s="199"/>
      <c r="F1106" s="209">
        <f t="shared" si="17"/>
        <v>7</v>
      </c>
    </row>
    <row r="1107" spans="1:6 16329:16376" s="209" customFormat="1" ht="18" hidden="1" customHeight="1">
      <c r="A1107" s="201">
        <v>2200125</v>
      </c>
      <c r="B1107" s="184" t="s">
        <v>993</v>
      </c>
      <c r="C1107" s="185"/>
      <c r="D1107" s="185"/>
      <c r="E1107" s="199"/>
      <c r="F1107" s="209">
        <f t="shared" si="17"/>
        <v>7</v>
      </c>
    </row>
    <row r="1108" spans="1:6 16329:16376" s="209" customFormat="1" ht="18" hidden="1" customHeight="1">
      <c r="A1108" s="201">
        <v>2200126</v>
      </c>
      <c r="B1108" s="182" t="s">
        <v>994</v>
      </c>
      <c r="C1108" s="183"/>
      <c r="D1108" s="183"/>
      <c r="E1108" s="199"/>
      <c r="F1108" s="209">
        <f t="shared" si="17"/>
        <v>7</v>
      </c>
    </row>
    <row r="1109" spans="1:6 16329:16376" s="209" customFormat="1" ht="18" hidden="1" customHeight="1">
      <c r="A1109" s="201">
        <v>2200127</v>
      </c>
      <c r="B1109" s="184" t="s">
        <v>995</v>
      </c>
      <c r="C1109" s="185"/>
      <c r="D1109" s="185"/>
      <c r="E1109" s="199"/>
      <c r="F1109" s="209">
        <f t="shared" si="17"/>
        <v>7</v>
      </c>
    </row>
    <row r="1110" spans="1:6 16329:16376" s="209" customFormat="1" ht="18" hidden="1" customHeight="1">
      <c r="A1110" s="201">
        <v>2200128</v>
      </c>
      <c r="B1110" s="184" t="s">
        <v>996</v>
      </c>
      <c r="C1110" s="185"/>
      <c r="D1110" s="185"/>
      <c r="E1110" s="199"/>
      <c r="F1110" s="209">
        <f t="shared" si="17"/>
        <v>7</v>
      </c>
    </row>
    <row r="1111" spans="1:6 16329:16376" s="209" customFormat="1" ht="18" hidden="1" customHeight="1">
      <c r="A1111" s="201">
        <v>2200129</v>
      </c>
      <c r="B1111" s="184" t="s">
        <v>997</v>
      </c>
      <c r="C1111" s="185"/>
      <c r="D1111" s="185"/>
      <c r="E1111" s="199"/>
      <c r="F1111" s="209">
        <f t="shared" si="17"/>
        <v>7</v>
      </c>
    </row>
    <row r="1112" spans="1:6 16329:16376" s="209" customFormat="1" ht="18" hidden="1" customHeight="1">
      <c r="A1112" s="201">
        <v>2200150</v>
      </c>
      <c r="B1112" s="184" t="s">
        <v>174</v>
      </c>
      <c r="C1112" s="185">
        <v>222</v>
      </c>
      <c r="D1112" s="185"/>
      <c r="E1112" s="199"/>
      <c r="F1112" s="209">
        <f t="shared" si="17"/>
        <v>7</v>
      </c>
    </row>
    <row r="1113" spans="1:6 16329:16376" s="209" customFormat="1" ht="18" hidden="1" customHeight="1">
      <c r="A1113" s="201">
        <v>2200199</v>
      </c>
      <c r="B1113" s="184" t="s">
        <v>998</v>
      </c>
      <c r="C1113" s="185">
        <v>956</v>
      </c>
      <c r="D1113" s="185">
        <v>349</v>
      </c>
      <c r="E1113" s="199"/>
      <c r="F1113" s="209">
        <f t="shared" si="17"/>
        <v>7</v>
      </c>
    </row>
    <row r="1114" spans="1:6 16329:16376" s="208" customFormat="1" ht="18" customHeight="1">
      <c r="A1114" s="201">
        <v>22005</v>
      </c>
      <c r="B1114" s="184" t="s">
        <v>999</v>
      </c>
      <c r="C1114" s="185">
        <v>106</v>
      </c>
      <c r="D1114" s="185">
        <v>105</v>
      </c>
      <c r="E1114" s="199"/>
      <c r="F1114" s="209">
        <f t="shared" si="17"/>
        <v>5</v>
      </c>
      <c r="XDA1114" s="212"/>
      <c r="XDB1114" s="212"/>
      <c r="XDC1114" s="212"/>
      <c r="XDD1114" s="212"/>
      <c r="XDE1114" s="212"/>
      <c r="XDF1114" s="212"/>
      <c r="XDG1114" s="212"/>
      <c r="XDH1114" s="212"/>
      <c r="XDI1114" s="212"/>
      <c r="XDJ1114" s="212"/>
      <c r="XDK1114" s="212"/>
      <c r="XDL1114" s="212"/>
      <c r="XDM1114" s="212"/>
      <c r="XDN1114" s="212"/>
      <c r="XDO1114" s="212"/>
      <c r="XDP1114" s="212"/>
      <c r="XDQ1114" s="212"/>
      <c r="XDR1114" s="212"/>
      <c r="XDS1114" s="212"/>
      <c r="XDT1114" s="212"/>
      <c r="XDU1114" s="212"/>
      <c r="XDV1114" s="212"/>
      <c r="XDW1114" s="212"/>
      <c r="XDX1114" s="212"/>
      <c r="XDY1114" s="212"/>
      <c r="XDZ1114" s="212"/>
      <c r="XEA1114" s="212"/>
      <c r="XEB1114" s="212"/>
      <c r="XEC1114" s="212"/>
      <c r="XED1114" s="212"/>
      <c r="XEE1114" s="212"/>
      <c r="XEF1114" s="212"/>
      <c r="XEG1114" s="212"/>
      <c r="XEH1114" s="212"/>
      <c r="XEI1114" s="212"/>
      <c r="XEJ1114" s="212"/>
      <c r="XEK1114" s="212"/>
      <c r="XEL1114" s="212"/>
      <c r="XEM1114" s="212"/>
      <c r="XEN1114" s="212"/>
      <c r="XEO1114" s="212"/>
      <c r="XEP1114" s="212"/>
      <c r="XEQ1114" s="212"/>
      <c r="XER1114" s="212"/>
      <c r="XES1114" s="212"/>
      <c r="XET1114" s="212"/>
      <c r="XEU1114" s="212"/>
      <c r="XEV1114" s="212"/>
    </row>
    <row r="1115" spans="1:6 16329:16376" s="209" customFormat="1" ht="18" hidden="1" customHeight="1">
      <c r="A1115" s="201">
        <v>2200501</v>
      </c>
      <c r="B1115" s="184" t="s">
        <v>165</v>
      </c>
      <c r="C1115" s="185">
        <v>43</v>
      </c>
      <c r="D1115" s="185">
        <v>45</v>
      </c>
      <c r="E1115" s="199"/>
      <c r="F1115" s="209">
        <f t="shared" si="17"/>
        <v>7</v>
      </c>
    </row>
    <row r="1116" spans="1:6 16329:16376" s="209" customFormat="1" ht="18" hidden="1" customHeight="1">
      <c r="A1116" s="201">
        <v>2200502</v>
      </c>
      <c r="B1116" s="184" t="s">
        <v>166</v>
      </c>
      <c r="C1116" s="185">
        <v>51</v>
      </c>
      <c r="D1116" s="185">
        <v>10</v>
      </c>
      <c r="E1116" s="199"/>
      <c r="F1116" s="209">
        <f t="shared" si="17"/>
        <v>7</v>
      </c>
    </row>
    <row r="1117" spans="1:6 16329:16376" s="209" customFormat="1" ht="18" hidden="1" customHeight="1">
      <c r="A1117" s="201">
        <v>2200503</v>
      </c>
      <c r="B1117" s="184" t="s">
        <v>167</v>
      </c>
      <c r="C1117" s="185"/>
      <c r="D1117" s="185"/>
      <c r="E1117" s="199"/>
      <c r="F1117" s="209">
        <f t="shared" si="17"/>
        <v>7</v>
      </c>
    </row>
    <row r="1118" spans="1:6 16329:16376" s="209" customFormat="1" ht="18" hidden="1" customHeight="1">
      <c r="A1118" s="201">
        <v>2200504</v>
      </c>
      <c r="B1118" s="184" t="s">
        <v>1000</v>
      </c>
      <c r="C1118" s="185"/>
      <c r="D1118" s="185"/>
      <c r="E1118" s="199"/>
      <c r="F1118" s="209">
        <f t="shared" si="17"/>
        <v>7</v>
      </c>
    </row>
    <row r="1119" spans="1:6 16329:16376" s="209" customFormat="1" ht="18" hidden="1" customHeight="1">
      <c r="A1119" s="201">
        <v>2200506</v>
      </c>
      <c r="B1119" s="184" t="s">
        <v>1001</v>
      </c>
      <c r="C1119" s="185"/>
      <c r="D1119" s="185"/>
      <c r="E1119" s="199"/>
      <c r="F1119" s="209">
        <f t="shared" si="17"/>
        <v>7</v>
      </c>
    </row>
    <row r="1120" spans="1:6 16329:16376" s="209" customFormat="1" ht="18" hidden="1" customHeight="1">
      <c r="A1120" s="201">
        <v>2200507</v>
      </c>
      <c r="B1120" s="184" t="s">
        <v>1002</v>
      </c>
      <c r="C1120" s="185"/>
      <c r="D1120" s="185"/>
      <c r="E1120" s="199"/>
      <c r="F1120" s="209">
        <f t="shared" si="17"/>
        <v>7</v>
      </c>
    </row>
    <row r="1121" spans="1:6 16329:16376" s="209" customFormat="1" ht="18" hidden="1" customHeight="1">
      <c r="A1121" s="201">
        <v>2200508</v>
      </c>
      <c r="B1121" s="184" t="s">
        <v>1003</v>
      </c>
      <c r="C1121" s="185"/>
      <c r="D1121" s="185"/>
      <c r="E1121" s="199"/>
      <c r="F1121" s="209">
        <f t="shared" si="17"/>
        <v>7</v>
      </c>
    </row>
    <row r="1122" spans="1:6 16329:16376" s="209" customFormat="1" ht="18" hidden="1" customHeight="1">
      <c r="A1122" s="201">
        <v>2200509</v>
      </c>
      <c r="B1122" s="184" t="s">
        <v>1004</v>
      </c>
      <c r="C1122" s="185"/>
      <c r="D1122" s="185"/>
      <c r="E1122" s="199"/>
      <c r="F1122" s="209">
        <f t="shared" si="17"/>
        <v>7</v>
      </c>
    </row>
    <row r="1123" spans="1:6 16329:16376" s="209" customFormat="1" ht="18" hidden="1" customHeight="1">
      <c r="A1123" s="201">
        <v>2200510</v>
      </c>
      <c r="B1123" s="184" t="s">
        <v>1005</v>
      </c>
      <c r="C1123" s="185"/>
      <c r="D1123" s="185"/>
      <c r="E1123" s="199"/>
      <c r="F1123" s="209">
        <f t="shared" si="17"/>
        <v>7</v>
      </c>
    </row>
    <row r="1124" spans="1:6 16329:16376" s="209" customFormat="1" ht="18" hidden="1" customHeight="1">
      <c r="A1124" s="201">
        <v>2200511</v>
      </c>
      <c r="B1124" s="184" t="s">
        <v>1006</v>
      </c>
      <c r="C1124" s="185">
        <v>12</v>
      </c>
      <c r="D1124" s="185"/>
      <c r="E1124" s="199"/>
      <c r="F1124" s="209">
        <f t="shared" si="17"/>
        <v>7</v>
      </c>
    </row>
    <row r="1125" spans="1:6 16329:16376" s="209" customFormat="1" ht="18" hidden="1" customHeight="1">
      <c r="A1125" s="201">
        <v>2200512</v>
      </c>
      <c r="B1125" s="184" t="s">
        <v>1007</v>
      </c>
      <c r="C1125" s="185"/>
      <c r="D1125" s="185"/>
      <c r="E1125" s="199"/>
      <c r="F1125" s="209">
        <f t="shared" si="17"/>
        <v>7</v>
      </c>
    </row>
    <row r="1126" spans="1:6 16329:16376" s="209" customFormat="1" ht="18" hidden="1" customHeight="1">
      <c r="A1126" s="201">
        <v>2200513</v>
      </c>
      <c r="B1126" s="184" t="s">
        <v>1008</v>
      </c>
      <c r="C1126" s="185"/>
      <c r="D1126" s="185"/>
      <c r="E1126" s="199"/>
      <c r="F1126" s="209">
        <f t="shared" si="17"/>
        <v>7</v>
      </c>
    </row>
    <row r="1127" spans="1:6 16329:16376" s="209" customFormat="1" ht="18" hidden="1" customHeight="1">
      <c r="A1127" s="201">
        <v>2200514</v>
      </c>
      <c r="B1127" s="184" t="s">
        <v>1009</v>
      </c>
      <c r="C1127" s="185"/>
      <c r="D1127" s="185"/>
      <c r="E1127" s="199"/>
      <c r="F1127" s="209">
        <f t="shared" si="17"/>
        <v>7</v>
      </c>
    </row>
    <row r="1128" spans="1:6 16329:16376" s="209" customFormat="1" ht="18" hidden="1" customHeight="1">
      <c r="A1128" s="201">
        <v>2200599</v>
      </c>
      <c r="B1128" s="184" t="s">
        <v>1010</v>
      </c>
      <c r="C1128" s="185"/>
      <c r="D1128" s="185">
        <v>50</v>
      </c>
      <c r="E1128" s="199"/>
      <c r="F1128" s="209">
        <f t="shared" si="17"/>
        <v>7</v>
      </c>
    </row>
    <row r="1129" spans="1:6 16329:16376" s="208" customFormat="1" ht="18" customHeight="1">
      <c r="A1129" s="201">
        <v>22099</v>
      </c>
      <c r="B1129" s="184" t="s">
        <v>1011</v>
      </c>
      <c r="C1129" s="185"/>
      <c r="D1129" s="185"/>
      <c r="E1129" s="199"/>
      <c r="F1129" s="209">
        <f t="shared" si="17"/>
        <v>5</v>
      </c>
      <c r="XDA1129" s="212"/>
      <c r="XDB1129" s="212"/>
      <c r="XDC1129" s="212"/>
      <c r="XDD1129" s="212"/>
      <c r="XDE1129" s="212"/>
      <c r="XDF1129" s="212"/>
      <c r="XDG1129" s="212"/>
      <c r="XDH1129" s="212"/>
      <c r="XDI1129" s="212"/>
      <c r="XDJ1129" s="212"/>
      <c r="XDK1129" s="212"/>
      <c r="XDL1129" s="212"/>
      <c r="XDM1129" s="212"/>
      <c r="XDN1129" s="212"/>
      <c r="XDO1129" s="212"/>
      <c r="XDP1129" s="212"/>
      <c r="XDQ1129" s="212"/>
      <c r="XDR1129" s="212"/>
      <c r="XDS1129" s="212"/>
      <c r="XDT1129" s="212"/>
      <c r="XDU1129" s="212"/>
      <c r="XDV1129" s="212"/>
      <c r="XDW1129" s="212"/>
      <c r="XDX1129" s="212"/>
      <c r="XDY1129" s="212"/>
      <c r="XDZ1129" s="212"/>
      <c r="XEA1129" s="212"/>
      <c r="XEB1129" s="212"/>
      <c r="XEC1129" s="212"/>
      <c r="XED1129" s="212"/>
      <c r="XEE1129" s="212"/>
      <c r="XEF1129" s="212"/>
      <c r="XEG1129" s="212"/>
      <c r="XEH1129" s="212"/>
      <c r="XEI1129" s="212"/>
      <c r="XEJ1129" s="212"/>
      <c r="XEK1129" s="212"/>
      <c r="XEL1129" s="212"/>
      <c r="XEM1129" s="212"/>
      <c r="XEN1129" s="212"/>
      <c r="XEO1129" s="212"/>
      <c r="XEP1129" s="212"/>
      <c r="XEQ1129" s="212"/>
      <c r="XER1129" s="212"/>
      <c r="XES1129" s="212"/>
      <c r="XET1129" s="212"/>
      <c r="XEU1129" s="212"/>
      <c r="XEV1129" s="212"/>
    </row>
    <row r="1130" spans="1:6 16329:16376" s="190" customFormat="1" ht="18" hidden="1" customHeight="1">
      <c r="A1130" s="201">
        <v>221</v>
      </c>
      <c r="B1130" s="184" t="s">
        <v>1012</v>
      </c>
      <c r="C1130" s="185">
        <v>9870</v>
      </c>
      <c r="D1130" s="185">
        <f>12134-2808</f>
        <v>9326</v>
      </c>
      <c r="E1130" s="199"/>
      <c r="F1130" s="209">
        <f t="shared" si="17"/>
        <v>3</v>
      </c>
      <c r="XDA1130" s="194"/>
      <c r="XDB1130" s="194"/>
      <c r="XDC1130" s="194"/>
      <c r="XDD1130" s="194"/>
      <c r="XDE1130" s="194"/>
      <c r="XDF1130" s="194"/>
      <c r="XDG1130" s="194"/>
      <c r="XDH1130" s="194"/>
      <c r="XDI1130" s="194"/>
      <c r="XDJ1130" s="194"/>
      <c r="XDK1130" s="194"/>
      <c r="XDL1130" s="194"/>
      <c r="XDM1130" s="194"/>
      <c r="XDN1130" s="194"/>
      <c r="XDO1130" s="194"/>
      <c r="XDP1130" s="194"/>
      <c r="XDQ1130" s="194"/>
      <c r="XDR1130" s="194"/>
      <c r="XDS1130" s="194"/>
      <c r="XDT1130" s="194"/>
      <c r="XDU1130" s="194"/>
      <c r="XDV1130" s="194"/>
      <c r="XDW1130" s="194"/>
      <c r="XDX1130" s="194"/>
      <c r="XDY1130" s="194"/>
      <c r="XDZ1130" s="194"/>
      <c r="XEA1130" s="194"/>
      <c r="XEB1130" s="194"/>
      <c r="XEC1130" s="194"/>
      <c r="XED1130" s="194"/>
      <c r="XEE1130" s="194"/>
      <c r="XEF1130" s="194"/>
      <c r="XEG1130" s="194"/>
      <c r="XEH1130" s="194"/>
      <c r="XEI1130" s="194"/>
      <c r="XEJ1130" s="194"/>
      <c r="XEK1130" s="194"/>
      <c r="XEL1130" s="194"/>
      <c r="XEM1130" s="194"/>
      <c r="XEN1130" s="194"/>
    </row>
    <row r="1131" spans="1:6 16329:16376" s="208" customFormat="1" ht="18" customHeight="1">
      <c r="A1131" s="201">
        <v>22101</v>
      </c>
      <c r="B1131" s="184" t="s">
        <v>1013</v>
      </c>
      <c r="C1131" s="185">
        <v>6840</v>
      </c>
      <c r="D1131" s="185">
        <v>5055</v>
      </c>
      <c r="E1131" s="199"/>
      <c r="F1131" s="209">
        <f t="shared" si="17"/>
        <v>5</v>
      </c>
      <c r="XDA1131" s="212"/>
      <c r="XDB1131" s="212"/>
      <c r="XDC1131" s="212"/>
      <c r="XDD1131" s="212"/>
      <c r="XDE1131" s="212"/>
      <c r="XDF1131" s="212"/>
      <c r="XDG1131" s="212"/>
      <c r="XDH1131" s="212"/>
      <c r="XDI1131" s="212"/>
      <c r="XDJ1131" s="212"/>
      <c r="XDK1131" s="212"/>
      <c r="XDL1131" s="212"/>
      <c r="XDM1131" s="212"/>
      <c r="XDN1131" s="212"/>
      <c r="XDO1131" s="212"/>
      <c r="XDP1131" s="212"/>
      <c r="XDQ1131" s="212"/>
      <c r="XDR1131" s="212"/>
      <c r="XDS1131" s="212"/>
      <c r="XDT1131" s="212"/>
      <c r="XDU1131" s="212"/>
      <c r="XDV1131" s="212"/>
      <c r="XDW1131" s="212"/>
      <c r="XDX1131" s="212"/>
      <c r="XDY1131" s="212"/>
      <c r="XDZ1131" s="212"/>
      <c r="XEA1131" s="212"/>
      <c r="XEB1131" s="212"/>
      <c r="XEC1131" s="212"/>
      <c r="XED1131" s="212"/>
      <c r="XEE1131" s="212"/>
      <c r="XEF1131" s="212"/>
      <c r="XEG1131" s="212"/>
      <c r="XEH1131" s="212"/>
      <c r="XEI1131" s="212"/>
      <c r="XEJ1131" s="212"/>
      <c r="XEK1131" s="212"/>
      <c r="XEL1131" s="212"/>
      <c r="XEM1131" s="212"/>
      <c r="XEN1131" s="212"/>
      <c r="XEO1131" s="212"/>
      <c r="XEP1131" s="212"/>
      <c r="XEQ1131" s="212"/>
      <c r="XER1131" s="212"/>
      <c r="XES1131" s="212"/>
      <c r="XET1131" s="212"/>
      <c r="XEU1131" s="212"/>
      <c r="XEV1131" s="212"/>
    </row>
    <row r="1132" spans="1:6 16329:16376" s="209" customFormat="1" ht="18" hidden="1" customHeight="1">
      <c r="A1132" s="201">
        <v>2210101</v>
      </c>
      <c r="B1132" s="184" t="s">
        <v>1014</v>
      </c>
      <c r="C1132" s="185"/>
      <c r="D1132" s="185"/>
      <c r="E1132" s="199"/>
      <c r="F1132" s="209">
        <f t="shared" si="17"/>
        <v>7</v>
      </c>
    </row>
    <row r="1133" spans="1:6 16329:16376" s="209" customFormat="1" ht="18" hidden="1" customHeight="1">
      <c r="A1133" s="201">
        <v>2210102</v>
      </c>
      <c r="B1133" s="184" t="s">
        <v>1015</v>
      </c>
      <c r="C1133" s="185"/>
      <c r="D1133" s="185"/>
      <c r="E1133" s="199"/>
      <c r="F1133" s="209">
        <f t="shared" si="17"/>
        <v>7</v>
      </c>
    </row>
    <row r="1134" spans="1:6 16329:16376" s="209" customFormat="1" ht="18" hidden="1" customHeight="1">
      <c r="A1134" s="201">
        <v>2210103</v>
      </c>
      <c r="B1134" s="184" t="s">
        <v>1016</v>
      </c>
      <c r="C1134" s="185">
        <v>1747</v>
      </c>
      <c r="D1134" s="185">
        <v>2055</v>
      </c>
      <c r="E1134" s="199"/>
      <c r="F1134" s="209">
        <f t="shared" si="17"/>
        <v>7</v>
      </c>
    </row>
    <row r="1135" spans="1:6 16329:16376" s="209" customFormat="1" ht="18" hidden="1" customHeight="1">
      <c r="A1135" s="201">
        <v>2210104</v>
      </c>
      <c r="B1135" s="184" t="s">
        <v>1017</v>
      </c>
      <c r="C1135" s="185"/>
      <c r="D1135" s="185">
        <v>0</v>
      </c>
      <c r="E1135" s="199"/>
      <c r="F1135" s="209">
        <f t="shared" si="17"/>
        <v>7</v>
      </c>
    </row>
    <row r="1136" spans="1:6 16329:16376" s="209" customFormat="1" ht="18" hidden="1" customHeight="1">
      <c r="A1136" s="201">
        <v>2210105</v>
      </c>
      <c r="B1136" s="184" t="s">
        <v>1018</v>
      </c>
      <c r="C1136" s="185">
        <v>748</v>
      </c>
      <c r="D1136" s="185">
        <v>1000</v>
      </c>
      <c r="E1136" s="199"/>
      <c r="F1136" s="209">
        <f t="shared" si="17"/>
        <v>7</v>
      </c>
    </row>
    <row r="1137" spans="1:6 16329:16376" s="209" customFormat="1" ht="18" hidden="1" customHeight="1">
      <c r="A1137" s="201">
        <v>2210106</v>
      </c>
      <c r="B1137" s="184" t="s">
        <v>1019</v>
      </c>
      <c r="C1137" s="185"/>
      <c r="D1137" s="185">
        <v>0</v>
      </c>
      <c r="E1137" s="199"/>
      <c r="F1137" s="209">
        <f t="shared" si="17"/>
        <v>7</v>
      </c>
    </row>
    <row r="1138" spans="1:6 16329:16376" s="209" customFormat="1" ht="18" hidden="1" customHeight="1">
      <c r="A1138" s="201">
        <v>2210107</v>
      </c>
      <c r="B1138" s="184" t="s">
        <v>1020</v>
      </c>
      <c r="C1138" s="185">
        <v>50</v>
      </c>
      <c r="D1138" s="185">
        <v>0</v>
      </c>
      <c r="E1138" s="199"/>
      <c r="F1138" s="209">
        <f t="shared" si="17"/>
        <v>7</v>
      </c>
    </row>
    <row r="1139" spans="1:6 16329:16376" s="209" customFormat="1" ht="18" hidden="1" customHeight="1">
      <c r="A1139" s="201">
        <v>2210108</v>
      </c>
      <c r="B1139" s="184" t="s">
        <v>1021</v>
      </c>
      <c r="C1139" s="185">
        <v>1722</v>
      </c>
      <c r="D1139" s="185">
        <v>2000</v>
      </c>
      <c r="E1139" s="199"/>
      <c r="F1139" s="209">
        <f t="shared" si="17"/>
        <v>7</v>
      </c>
    </row>
    <row r="1140" spans="1:6 16329:16376" s="209" customFormat="1" ht="18" hidden="1" customHeight="1">
      <c r="A1140" s="201">
        <v>2210109</v>
      </c>
      <c r="B1140" s="184" t="s">
        <v>1022</v>
      </c>
      <c r="C1140" s="185"/>
      <c r="D1140" s="185">
        <v>0</v>
      </c>
      <c r="E1140" s="199"/>
      <c r="F1140" s="209">
        <f t="shared" si="17"/>
        <v>7</v>
      </c>
    </row>
    <row r="1141" spans="1:6 16329:16376" s="209" customFormat="1" ht="18" hidden="1" customHeight="1">
      <c r="A1141" s="201">
        <v>2210199</v>
      </c>
      <c r="B1141" s="184" t="s">
        <v>1023</v>
      </c>
      <c r="C1141" s="185">
        <v>2573</v>
      </c>
      <c r="D1141" s="185">
        <v>0</v>
      </c>
      <c r="E1141" s="199"/>
      <c r="F1141" s="209">
        <f t="shared" si="17"/>
        <v>7</v>
      </c>
    </row>
    <row r="1142" spans="1:6 16329:16376" s="208" customFormat="1" ht="18" customHeight="1">
      <c r="A1142" s="201">
        <v>22102</v>
      </c>
      <c r="B1142" s="184" t="s">
        <v>1024</v>
      </c>
      <c r="C1142" s="185">
        <v>3030</v>
      </c>
      <c r="D1142" s="185">
        <f>7079-2808</f>
        <v>4271</v>
      </c>
      <c r="E1142" s="199"/>
      <c r="F1142" s="209">
        <f t="shared" si="17"/>
        <v>5</v>
      </c>
      <c r="XDA1142" s="212"/>
      <c r="XDB1142" s="212"/>
      <c r="XDC1142" s="212"/>
      <c r="XDD1142" s="212"/>
      <c r="XDE1142" s="212"/>
      <c r="XDF1142" s="212"/>
      <c r="XDG1142" s="212"/>
      <c r="XDH1142" s="212"/>
      <c r="XDI1142" s="212"/>
      <c r="XDJ1142" s="212"/>
      <c r="XDK1142" s="212"/>
      <c r="XDL1142" s="212"/>
      <c r="XDM1142" s="212"/>
      <c r="XDN1142" s="212"/>
      <c r="XDO1142" s="212"/>
      <c r="XDP1142" s="212"/>
      <c r="XDQ1142" s="212"/>
      <c r="XDR1142" s="212"/>
      <c r="XDS1142" s="212"/>
      <c r="XDT1142" s="212"/>
      <c r="XDU1142" s="212"/>
      <c r="XDV1142" s="212"/>
      <c r="XDW1142" s="212"/>
      <c r="XDX1142" s="212"/>
      <c r="XDY1142" s="212"/>
      <c r="XDZ1142" s="212"/>
      <c r="XEA1142" s="212"/>
      <c r="XEB1142" s="212"/>
      <c r="XEC1142" s="212"/>
      <c r="XED1142" s="212"/>
      <c r="XEE1142" s="212"/>
      <c r="XEF1142" s="212"/>
      <c r="XEG1142" s="212"/>
      <c r="XEH1142" s="212"/>
      <c r="XEI1142" s="212"/>
      <c r="XEJ1142" s="212"/>
      <c r="XEK1142" s="212"/>
      <c r="XEL1142" s="212"/>
      <c r="XEM1142" s="212"/>
      <c r="XEN1142" s="212"/>
      <c r="XEO1142" s="212"/>
      <c r="XEP1142" s="212"/>
      <c r="XEQ1142" s="212"/>
      <c r="XER1142" s="212"/>
      <c r="XES1142" s="212"/>
      <c r="XET1142" s="212"/>
      <c r="XEU1142" s="212"/>
      <c r="XEV1142" s="212"/>
    </row>
    <row r="1143" spans="1:6 16329:16376" s="209" customFormat="1" ht="18" hidden="1" customHeight="1">
      <c r="A1143" s="201">
        <v>2210201</v>
      </c>
      <c r="B1143" s="184" t="s">
        <v>1025</v>
      </c>
      <c r="C1143" s="185">
        <v>3030</v>
      </c>
      <c r="D1143" s="185">
        <f>7079-2808</f>
        <v>4271</v>
      </c>
      <c r="E1143" s="199"/>
      <c r="F1143" s="209">
        <f t="shared" si="17"/>
        <v>7</v>
      </c>
    </row>
    <row r="1144" spans="1:6 16329:16376" s="209" customFormat="1" ht="18" hidden="1" customHeight="1">
      <c r="A1144" s="201">
        <v>2210202</v>
      </c>
      <c r="B1144" s="184" t="s">
        <v>1026</v>
      </c>
      <c r="C1144" s="185"/>
      <c r="D1144" s="185"/>
      <c r="E1144" s="199"/>
      <c r="F1144" s="209">
        <f t="shared" si="17"/>
        <v>7</v>
      </c>
    </row>
    <row r="1145" spans="1:6 16329:16376" s="209" customFormat="1" ht="18" hidden="1" customHeight="1">
      <c r="A1145" s="201">
        <v>2210203</v>
      </c>
      <c r="B1145" s="184" t="s">
        <v>1027</v>
      </c>
      <c r="C1145" s="185"/>
      <c r="D1145" s="185"/>
      <c r="E1145" s="199"/>
      <c r="F1145" s="209">
        <f t="shared" si="17"/>
        <v>7</v>
      </c>
    </row>
    <row r="1146" spans="1:6 16329:16376" s="208" customFormat="1" ht="18" customHeight="1">
      <c r="A1146" s="201">
        <v>22103</v>
      </c>
      <c r="B1146" s="184" t="s">
        <v>1028</v>
      </c>
      <c r="C1146" s="185"/>
      <c r="D1146" s="185">
        <v>0</v>
      </c>
      <c r="E1146" s="199"/>
      <c r="F1146" s="209">
        <f t="shared" si="17"/>
        <v>5</v>
      </c>
      <c r="XDA1146" s="212"/>
      <c r="XDB1146" s="212"/>
      <c r="XDC1146" s="212"/>
      <c r="XDD1146" s="212"/>
      <c r="XDE1146" s="212"/>
      <c r="XDF1146" s="212"/>
      <c r="XDG1146" s="212"/>
      <c r="XDH1146" s="212"/>
      <c r="XDI1146" s="212"/>
      <c r="XDJ1146" s="212"/>
      <c r="XDK1146" s="212"/>
      <c r="XDL1146" s="212"/>
      <c r="XDM1146" s="212"/>
      <c r="XDN1146" s="212"/>
      <c r="XDO1146" s="212"/>
      <c r="XDP1146" s="212"/>
      <c r="XDQ1146" s="212"/>
      <c r="XDR1146" s="212"/>
      <c r="XDS1146" s="212"/>
      <c r="XDT1146" s="212"/>
      <c r="XDU1146" s="212"/>
      <c r="XDV1146" s="212"/>
      <c r="XDW1146" s="212"/>
      <c r="XDX1146" s="212"/>
      <c r="XDY1146" s="212"/>
      <c r="XDZ1146" s="212"/>
      <c r="XEA1146" s="212"/>
      <c r="XEB1146" s="212"/>
      <c r="XEC1146" s="212"/>
      <c r="XED1146" s="212"/>
      <c r="XEE1146" s="212"/>
      <c r="XEF1146" s="212"/>
      <c r="XEG1146" s="212"/>
      <c r="XEH1146" s="212"/>
      <c r="XEI1146" s="212"/>
      <c r="XEJ1146" s="212"/>
      <c r="XEK1146" s="212"/>
      <c r="XEL1146" s="212"/>
      <c r="XEM1146" s="212"/>
      <c r="XEN1146" s="212"/>
      <c r="XEO1146" s="212"/>
      <c r="XEP1146" s="212"/>
      <c r="XEQ1146" s="212"/>
      <c r="XER1146" s="212"/>
      <c r="XES1146" s="212"/>
      <c r="XET1146" s="212"/>
      <c r="XEU1146" s="212"/>
      <c r="XEV1146" s="212"/>
    </row>
    <row r="1147" spans="1:6 16329:16376" s="209" customFormat="1" ht="18" hidden="1" customHeight="1">
      <c r="A1147" s="201">
        <v>2210301</v>
      </c>
      <c r="B1147" s="184" t="s">
        <v>1029</v>
      </c>
      <c r="C1147" s="185"/>
      <c r="D1147" s="185"/>
      <c r="E1147" s="199"/>
      <c r="F1147" s="209">
        <f t="shared" si="17"/>
        <v>7</v>
      </c>
    </row>
    <row r="1148" spans="1:6 16329:16376" s="209" customFormat="1" ht="18" hidden="1" customHeight="1">
      <c r="A1148" s="201">
        <v>2210302</v>
      </c>
      <c r="B1148" s="184" t="s">
        <v>1030</v>
      </c>
      <c r="C1148" s="185"/>
      <c r="D1148" s="185"/>
      <c r="E1148" s="199"/>
      <c r="F1148" s="209">
        <f t="shared" si="17"/>
        <v>7</v>
      </c>
    </row>
    <row r="1149" spans="1:6 16329:16376" s="209" customFormat="1" ht="18" hidden="1" customHeight="1">
      <c r="A1149" s="201">
        <v>2210399</v>
      </c>
      <c r="B1149" s="184" t="s">
        <v>1031</v>
      </c>
      <c r="C1149" s="185"/>
      <c r="D1149" s="185"/>
      <c r="E1149" s="199"/>
      <c r="F1149" s="209">
        <f t="shared" si="17"/>
        <v>7</v>
      </c>
    </row>
    <row r="1150" spans="1:6 16329:16376" s="190" customFormat="1" ht="18" hidden="1" customHeight="1">
      <c r="A1150" s="201">
        <v>222</v>
      </c>
      <c r="B1150" s="184" t="s">
        <v>1032</v>
      </c>
      <c r="C1150" s="185">
        <v>2679</v>
      </c>
      <c r="D1150" s="185">
        <f>1333+2951</f>
        <v>4284</v>
      </c>
      <c r="E1150" s="199"/>
      <c r="F1150" s="209">
        <f t="shared" si="17"/>
        <v>3</v>
      </c>
      <c r="XDA1150" s="194"/>
      <c r="XDB1150" s="194"/>
      <c r="XDC1150" s="194"/>
      <c r="XDD1150" s="194"/>
      <c r="XDE1150" s="194"/>
      <c r="XDF1150" s="194"/>
      <c r="XDG1150" s="194"/>
      <c r="XDH1150" s="194"/>
      <c r="XDI1150" s="194"/>
      <c r="XDJ1150" s="194"/>
      <c r="XDK1150" s="194"/>
      <c r="XDL1150" s="194"/>
      <c r="XDM1150" s="194"/>
      <c r="XDN1150" s="194"/>
      <c r="XDO1150" s="194"/>
      <c r="XDP1150" s="194"/>
      <c r="XDQ1150" s="194"/>
      <c r="XDR1150" s="194"/>
      <c r="XDS1150" s="194"/>
      <c r="XDT1150" s="194"/>
      <c r="XDU1150" s="194"/>
      <c r="XDV1150" s="194"/>
      <c r="XDW1150" s="194"/>
      <c r="XDX1150" s="194"/>
      <c r="XDY1150" s="194"/>
      <c r="XDZ1150" s="194"/>
      <c r="XEA1150" s="194"/>
      <c r="XEB1150" s="194"/>
      <c r="XEC1150" s="194"/>
      <c r="XED1150" s="194"/>
      <c r="XEE1150" s="194"/>
      <c r="XEF1150" s="194"/>
      <c r="XEG1150" s="194"/>
      <c r="XEH1150" s="194"/>
      <c r="XEI1150" s="194"/>
      <c r="XEJ1150" s="194"/>
      <c r="XEK1150" s="194"/>
      <c r="XEL1150" s="194"/>
      <c r="XEM1150" s="194"/>
      <c r="XEN1150" s="194"/>
    </row>
    <row r="1151" spans="1:6 16329:16376" s="208" customFormat="1" ht="18" customHeight="1">
      <c r="A1151" s="201">
        <v>22201</v>
      </c>
      <c r="B1151" s="184" t="s">
        <v>1033</v>
      </c>
      <c r="C1151" s="185">
        <v>2553</v>
      </c>
      <c r="D1151" s="185">
        <f>1333+2951</f>
        <v>4284</v>
      </c>
      <c r="E1151" s="199"/>
      <c r="F1151" s="209">
        <f t="shared" si="17"/>
        <v>5</v>
      </c>
      <c r="XDA1151" s="212"/>
      <c r="XDB1151" s="212"/>
      <c r="XDC1151" s="212"/>
      <c r="XDD1151" s="212"/>
      <c r="XDE1151" s="212"/>
      <c r="XDF1151" s="212"/>
      <c r="XDG1151" s="212"/>
      <c r="XDH1151" s="212"/>
      <c r="XDI1151" s="212"/>
      <c r="XDJ1151" s="212"/>
      <c r="XDK1151" s="212"/>
      <c r="XDL1151" s="212"/>
      <c r="XDM1151" s="212"/>
      <c r="XDN1151" s="212"/>
      <c r="XDO1151" s="212"/>
      <c r="XDP1151" s="212"/>
      <c r="XDQ1151" s="212"/>
      <c r="XDR1151" s="212"/>
      <c r="XDS1151" s="212"/>
      <c r="XDT1151" s="212"/>
      <c r="XDU1151" s="212"/>
      <c r="XDV1151" s="212"/>
      <c r="XDW1151" s="212"/>
      <c r="XDX1151" s="212"/>
      <c r="XDY1151" s="212"/>
      <c r="XDZ1151" s="212"/>
      <c r="XEA1151" s="212"/>
      <c r="XEB1151" s="212"/>
      <c r="XEC1151" s="212"/>
      <c r="XED1151" s="212"/>
      <c r="XEE1151" s="212"/>
      <c r="XEF1151" s="212"/>
      <c r="XEG1151" s="212"/>
      <c r="XEH1151" s="212"/>
      <c r="XEI1151" s="212"/>
      <c r="XEJ1151" s="212"/>
      <c r="XEK1151" s="212"/>
      <c r="XEL1151" s="212"/>
      <c r="XEM1151" s="212"/>
      <c r="XEN1151" s="212"/>
      <c r="XEO1151" s="212"/>
      <c r="XEP1151" s="212"/>
      <c r="XEQ1151" s="212"/>
      <c r="XER1151" s="212"/>
      <c r="XES1151" s="212"/>
      <c r="XET1151" s="212"/>
      <c r="XEU1151" s="212"/>
      <c r="XEV1151" s="212"/>
    </row>
    <row r="1152" spans="1:6 16329:16376" s="209" customFormat="1" ht="18" hidden="1" customHeight="1">
      <c r="A1152" s="201">
        <v>2220101</v>
      </c>
      <c r="B1152" s="182" t="s">
        <v>165</v>
      </c>
      <c r="C1152" s="183"/>
      <c r="D1152" s="183">
        <v>40</v>
      </c>
      <c r="E1152" s="199"/>
      <c r="F1152" s="209">
        <f t="shared" si="17"/>
        <v>7</v>
      </c>
    </row>
    <row r="1153" spans="1:6" s="209" customFormat="1" ht="18" hidden="1" customHeight="1">
      <c r="A1153" s="201">
        <v>2220102</v>
      </c>
      <c r="B1153" s="184" t="s">
        <v>166</v>
      </c>
      <c r="C1153" s="185"/>
      <c r="D1153" s="185"/>
      <c r="E1153" s="199"/>
      <c r="F1153" s="209">
        <f t="shared" si="17"/>
        <v>7</v>
      </c>
    </row>
    <row r="1154" spans="1:6" s="209" customFormat="1" ht="18" hidden="1" customHeight="1">
      <c r="A1154" s="201">
        <v>2220103</v>
      </c>
      <c r="B1154" s="184" t="s">
        <v>167</v>
      </c>
      <c r="C1154" s="185"/>
      <c r="D1154" s="185"/>
      <c r="E1154" s="199"/>
      <c r="F1154" s="209">
        <f t="shared" si="17"/>
        <v>7</v>
      </c>
    </row>
    <row r="1155" spans="1:6" s="209" customFormat="1" ht="18" hidden="1" customHeight="1">
      <c r="A1155" s="201">
        <v>2220104</v>
      </c>
      <c r="B1155" s="184" t="s">
        <v>1034</v>
      </c>
      <c r="C1155" s="185"/>
      <c r="D1155" s="185"/>
      <c r="E1155" s="199"/>
      <c r="F1155" s="209">
        <f t="shared" si="17"/>
        <v>7</v>
      </c>
    </row>
    <row r="1156" spans="1:6" s="209" customFormat="1" ht="18" hidden="1" customHeight="1">
      <c r="A1156" s="201">
        <v>2220105</v>
      </c>
      <c r="B1156" s="184" t="s">
        <v>1035</v>
      </c>
      <c r="C1156" s="185"/>
      <c r="D1156" s="185"/>
      <c r="E1156" s="199"/>
      <c r="F1156" s="209">
        <f t="shared" si="17"/>
        <v>7</v>
      </c>
    </row>
    <row r="1157" spans="1:6" s="209" customFormat="1" ht="18" hidden="1" customHeight="1">
      <c r="A1157" s="201">
        <v>2220106</v>
      </c>
      <c r="B1157" s="184" t="s">
        <v>1036</v>
      </c>
      <c r="C1157" s="185">
        <v>8</v>
      </c>
      <c r="D1157" s="185">
        <v>80</v>
      </c>
      <c r="E1157" s="199"/>
      <c r="F1157" s="209">
        <f t="shared" ref="F1157:F1220" si="18">LEN(A1157)</f>
        <v>7</v>
      </c>
    </row>
    <row r="1158" spans="1:6" s="209" customFormat="1" ht="18" hidden="1" customHeight="1">
      <c r="A1158" s="201">
        <v>2220107</v>
      </c>
      <c r="B1158" s="184" t="s">
        <v>1037</v>
      </c>
      <c r="C1158" s="185"/>
      <c r="D1158" s="185">
        <v>0</v>
      </c>
      <c r="E1158" s="199"/>
      <c r="F1158" s="209">
        <f t="shared" si="18"/>
        <v>7</v>
      </c>
    </row>
    <row r="1159" spans="1:6" s="209" customFormat="1" ht="18" hidden="1" customHeight="1">
      <c r="A1159" s="201">
        <v>2220112</v>
      </c>
      <c r="B1159" s="184" t="s">
        <v>1038</v>
      </c>
      <c r="C1159" s="185"/>
      <c r="D1159" s="185">
        <v>0</v>
      </c>
      <c r="E1159" s="199"/>
      <c r="F1159" s="209">
        <f t="shared" si="18"/>
        <v>7</v>
      </c>
    </row>
    <row r="1160" spans="1:6" s="209" customFormat="1" ht="18" hidden="1" customHeight="1">
      <c r="A1160" s="201">
        <v>2220113</v>
      </c>
      <c r="B1160" s="184" t="s">
        <v>1039</v>
      </c>
      <c r="C1160" s="185"/>
      <c r="D1160" s="185">
        <v>0</v>
      </c>
      <c r="E1160" s="199"/>
      <c r="F1160" s="209">
        <f t="shared" si="18"/>
        <v>7</v>
      </c>
    </row>
    <row r="1161" spans="1:6" s="209" customFormat="1" ht="18" hidden="1" customHeight="1">
      <c r="A1161" s="201">
        <v>2220114</v>
      </c>
      <c r="B1161" s="184" t="s">
        <v>1040</v>
      </c>
      <c r="C1161" s="185"/>
      <c r="D1161" s="185">
        <v>0</v>
      </c>
      <c r="E1161" s="199"/>
      <c r="F1161" s="209">
        <f t="shared" si="18"/>
        <v>7</v>
      </c>
    </row>
    <row r="1162" spans="1:6" s="209" customFormat="1" ht="18" hidden="1" customHeight="1">
      <c r="A1162" s="201">
        <v>2220115</v>
      </c>
      <c r="B1162" s="184" t="s">
        <v>1041</v>
      </c>
      <c r="C1162" s="185">
        <v>246</v>
      </c>
      <c r="D1162" s="185">
        <v>150</v>
      </c>
      <c r="E1162" s="199"/>
      <c r="F1162" s="209">
        <f t="shared" si="18"/>
        <v>7</v>
      </c>
    </row>
    <row r="1163" spans="1:6" s="209" customFormat="1" ht="18" hidden="1" customHeight="1">
      <c r="A1163" s="201">
        <v>2220118</v>
      </c>
      <c r="B1163" s="184" t="s">
        <v>1042</v>
      </c>
      <c r="C1163" s="185"/>
      <c r="D1163" s="185"/>
      <c r="E1163" s="199"/>
      <c r="F1163" s="209">
        <f t="shared" si="18"/>
        <v>7</v>
      </c>
    </row>
    <row r="1164" spans="1:6" s="209" customFormat="1" ht="18" hidden="1" customHeight="1">
      <c r="A1164" s="201">
        <v>2220119</v>
      </c>
      <c r="B1164" s="184" t="s">
        <v>1043</v>
      </c>
      <c r="C1164" s="185"/>
      <c r="D1164" s="185"/>
      <c r="E1164" s="199"/>
      <c r="F1164" s="209">
        <f t="shared" si="18"/>
        <v>7</v>
      </c>
    </row>
    <row r="1165" spans="1:6" s="209" customFormat="1" ht="18" hidden="1" customHeight="1">
      <c r="A1165" s="201">
        <v>2220120</v>
      </c>
      <c r="B1165" s="184" t="s">
        <v>1044</v>
      </c>
      <c r="C1165" s="185"/>
      <c r="D1165" s="185"/>
      <c r="E1165" s="199"/>
      <c r="F1165" s="209">
        <f t="shared" si="18"/>
        <v>7</v>
      </c>
    </row>
    <row r="1166" spans="1:6" s="209" customFormat="1" ht="18" hidden="1" customHeight="1">
      <c r="A1166" s="201">
        <v>2220121</v>
      </c>
      <c r="B1166" s="184" t="s">
        <v>1045</v>
      </c>
      <c r="C1166" s="185"/>
      <c r="D1166" s="185"/>
      <c r="E1166" s="199"/>
      <c r="F1166" s="209">
        <f t="shared" si="18"/>
        <v>7</v>
      </c>
    </row>
    <row r="1167" spans="1:6" s="209" customFormat="1" ht="18" hidden="1" customHeight="1">
      <c r="A1167" s="201">
        <v>2220150</v>
      </c>
      <c r="B1167" s="184" t="s">
        <v>174</v>
      </c>
      <c r="C1167" s="185"/>
      <c r="D1167" s="185"/>
      <c r="E1167" s="199"/>
      <c r="F1167" s="209">
        <f t="shared" si="18"/>
        <v>7</v>
      </c>
    </row>
    <row r="1168" spans="1:6" s="209" customFormat="1" ht="18" hidden="1" customHeight="1">
      <c r="A1168" s="201">
        <v>2220199</v>
      </c>
      <c r="B1168" s="184" t="s">
        <v>1046</v>
      </c>
      <c r="C1168" s="185">
        <v>2299</v>
      </c>
      <c r="D1168" s="185">
        <f>1063+2951</f>
        <v>4014</v>
      </c>
      <c r="E1168" s="199"/>
      <c r="F1168" s="209">
        <f t="shared" si="18"/>
        <v>7</v>
      </c>
    </row>
    <row r="1169" spans="1:6 16329:16376" s="208" customFormat="1" ht="18" customHeight="1">
      <c r="A1169" s="201">
        <v>22203</v>
      </c>
      <c r="B1169" s="184" t="s">
        <v>1047</v>
      </c>
      <c r="C1169" s="185"/>
      <c r="D1169" s="185">
        <v>0</v>
      </c>
      <c r="E1169" s="199"/>
      <c r="F1169" s="209">
        <f t="shared" si="18"/>
        <v>5</v>
      </c>
      <c r="XDA1169" s="212"/>
      <c r="XDB1169" s="212"/>
      <c r="XDC1169" s="212"/>
      <c r="XDD1169" s="212"/>
      <c r="XDE1169" s="212"/>
      <c r="XDF1169" s="212"/>
      <c r="XDG1169" s="212"/>
      <c r="XDH1169" s="212"/>
      <c r="XDI1169" s="212"/>
      <c r="XDJ1169" s="212"/>
      <c r="XDK1169" s="212"/>
      <c r="XDL1169" s="212"/>
      <c r="XDM1169" s="212"/>
      <c r="XDN1169" s="212"/>
      <c r="XDO1169" s="212"/>
      <c r="XDP1169" s="212"/>
      <c r="XDQ1169" s="212"/>
      <c r="XDR1169" s="212"/>
      <c r="XDS1169" s="212"/>
      <c r="XDT1169" s="212"/>
      <c r="XDU1169" s="212"/>
      <c r="XDV1169" s="212"/>
      <c r="XDW1169" s="212"/>
      <c r="XDX1169" s="212"/>
      <c r="XDY1169" s="212"/>
      <c r="XDZ1169" s="212"/>
      <c r="XEA1169" s="212"/>
      <c r="XEB1169" s="212"/>
      <c r="XEC1169" s="212"/>
      <c r="XED1169" s="212"/>
      <c r="XEE1169" s="212"/>
      <c r="XEF1169" s="212"/>
      <c r="XEG1169" s="212"/>
      <c r="XEH1169" s="212"/>
      <c r="XEI1169" s="212"/>
      <c r="XEJ1169" s="212"/>
      <c r="XEK1169" s="212"/>
      <c r="XEL1169" s="212"/>
      <c r="XEM1169" s="212"/>
      <c r="XEN1169" s="212"/>
      <c r="XEO1169" s="212"/>
      <c r="XEP1169" s="212"/>
      <c r="XEQ1169" s="212"/>
      <c r="XER1169" s="212"/>
      <c r="XES1169" s="212"/>
      <c r="XET1169" s="212"/>
      <c r="XEU1169" s="212"/>
      <c r="XEV1169" s="212"/>
    </row>
    <row r="1170" spans="1:6 16329:16376" s="209" customFormat="1" ht="18" hidden="1" customHeight="1">
      <c r="A1170" s="201">
        <v>2220301</v>
      </c>
      <c r="B1170" s="184" t="s">
        <v>1048</v>
      </c>
      <c r="C1170" s="185"/>
      <c r="D1170" s="185"/>
      <c r="E1170" s="199"/>
      <c r="F1170" s="209">
        <f t="shared" si="18"/>
        <v>7</v>
      </c>
    </row>
    <row r="1171" spans="1:6 16329:16376" s="209" customFormat="1" ht="18" hidden="1" customHeight="1">
      <c r="A1171" s="201">
        <v>2220303</v>
      </c>
      <c r="B1171" s="184" t="s">
        <v>1049</v>
      </c>
      <c r="C1171" s="185"/>
      <c r="D1171" s="185"/>
      <c r="E1171" s="199"/>
      <c r="F1171" s="209">
        <f t="shared" si="18"/>
        <v>7</v>
      </c>
    </row>
    <row r="1172" spans="1:6 16329:16376" s="209" customFormat="1" ht="18" hidden="1" customHeight="1">
      <c r="A1172" s="201">
        <v>2220304</v>
      </c>
      <c r="B1172" s="182" t="s">
        <v>1050</v>
      </c>
      <c r="C1172" s="183"/>
      <c r="D1172" s="183"/>
      <c r="E1172" s="199"/>
      <c r="F1172" s="209">
        <f t="shared" si="18"/>
        <v>7</v>
      </c>
    </row>
    <row r="1173" spans="1:6 16329:16376" s="209" customFormat="1" ht="18" hidden="1" customHeight="1">
      <c r="A1173" s="201">
        <v>2220305</v>
      </c>
      <c r="B1173" s="184" t="s">
        <v>1051</v>
      </c>
      <c r="C1173" s="185"/>
      <c r="D1173" s="185"/>
      <c r="E1173" s="199"/>
      <c r="F1173" s="209">
        <f t="shared" si="18"/>
        <v>7</v>
      </c>
    </row>
    <row r="1174" spans="1:6 16329:16376" s="209" customFormat="1" ht="18" hidden="1" customHeight="1">
      <c r="A1174" s="201">
        <v>2220399</v>
      </c>
      <c r="B1174" s="184" t="s">
        <v>1052</v>
      </c>
      <c r="C1174" s="185"/>
      <c r="D1174" s="185"/>
      <c r="E1174" s="199"/>
      <c r="F1174" s="209">
        <f t="shared" si="18"/>
        <v>7</v>
      </c>
    </row>
    <row r="1175" spans="1:6 16329:16376" s="208" customFormat="1" ht="18" customHeight="1">
      <c r="A1175" s="201">
        <v>22204</v>
      </c>
      <c r="B1175" s="184" t="s">
        <v>1053</v>
      </c>
      <c r="C1175" s="185"/>
      <c r="D1175" s="185">
        <v>0</v>
      </c>
      <c r="E1175" s="199"/>
      <c r="F1175" s="209">
        <f t="shared" si="18"/>
        <v>5</v>
      </c>
      <c r="XDA1175" s="212"/>
      <c r="XDB1175" s="212"/>
      <c r="XDC1175" s="212"/>
      <c r="XDD1175" s="212"/>
      <c r="XDE1175" s="212"/>
      <c r="XDF1175" s="212"/>
      <c r="XDG1175" s="212"/>
      <c r="XDH1175" s="212"/>
      <c r="XDI1175" s="212"/>
      <c r="XDJ1175" s="212"/>
      <c r="XDK1175" s="212"/>
      <c r="XDL1175" s="212"/>
      <c r="XDM1175" s="212"/>
      <c r="XDN1175" s="212"/>
      <c r="XDO1175" s="212"/>
      <c r="XDP1175" s="212"/>
      <c r="XDQ1175" s="212"/>
      <c r="XDR1175" s="212"/>
      <c r="XDS1175" s="212"/>
      <c r="XDT1175" s="212"/>
      <c r="XDU1175" s="212"/>
      <c r="XDV1175" s="212"/>
      <c r="XDW1175" s="212"/>
      <c r="XDX1175" s="212"/>
      <c r="XDY1175" s="212"/>
      <c r="XDZ1175" s="212"/>
      <c r="XEA1175" s="212"/>
      <c r="XEB1175" s="212"/>
      <c r="XEC1175" s="212"/>
      <c r="XED1175" s="212"/>
      <c r="XEE1175" s="212"/>
      <c r="XEF1175" s="212"/>
      <c r="XEG1175" s="212"/>
      <c r="XEH1175" s="212"/>
      <c r="XEI1175" s="212"/>
      <c r="XEJ1175" s="212"/>
      <c r="XEK1175" s="212"/>
      <c r="XEL1175" s="212"/>
      <c r="XEM1175" s="212"/>
      <c r="XEN1175" s="212"/>
      <c r="XEO1175" s="212"/>
      <c r="XEP1175" s="212"/>
      <c r="XEQ1175" s="212"/>
      <c r="XER1175" s="212"/>
      <c r="XES1175" s="212"/>
      <c r="XET1175" s="212"/>
      <c r="XEU1175" s="212"/>
      <c r="XEV1175" s="212"/>
    </row>
    <row r="1176" spans="1:6 16329:16376" s="209" customFormat="1" ht="18" hidden="1" customHeight="1">
      <c r="A1176" s="201">
        <v>2220401</v>
      </c>
      <c r="B1176" s="184" t="s">
        <v>1054</v>
      </c>
      <c r="C1176" s="185"/>
      <c r="D1176" s="185"/>
      <c r="E1176" s="199"/>
      <c r="F1176" s="209">
        <f t="shared" si="18"/>
        <v>7</v>
      </c>
    </row>
    <row r="1177" spans="1:6 16329:16376" s="209" customFormat="1" ht="18" hidden="1" customHeight="1">
      <c r="A1177" s="201">
        <v>2220402</v>
      </c>
      <c r="B1177" s="184" t="s">
        <v>1055</v>
      </c>
      <c r="C1177" s="185"/>
      <c r="D1177" s="185"/>
      <c r="E1177" s="199"/>
      <c r="F1177" s="209">
        <f t="shared" si="18"/>
        <v>7</v>
      </c>
    </row>
    <row r="1178" spans="1:6 16329:16376" s="209" customFormat="1" ht="18" hidden="1" customHeight="1">
      <c r="A1178" s="201">
        <v>2220403</v>
      </c>
      <c r="B1178" s="184" t="s">
        <v>1056</v>
      </c>
      <c r="C1178" s="185"/>
      <c r="D1178" s="185"/>
      <c r="E1178" s="199"/>
      <c r="F1178" s="209">
        <f t="shared" si="18"/>
        <v>7</v>
      </c>
    </row>
    <row r="1179" spans="1:6 16329:16376" s="209" customFormat="1" ht="18" hidden="1" customHeight="1">
      <c r="A1179" s="201">
        <v>2220404</v>
      </c>
      <c r="B1179" s="184" t="s">
        <v>1057</v>
      </c>
      <c r="C1179" s="185"/>
      <c r="D1179" s="185"/>
      <c r="E1179" s="199"/>
      <c r="F1179" s="209">
        <f t="shared" si="18"/>
        <v>7</v>
      </c>
    </row>
    <row r="1180" spans="1:6 16329:16376" s="209" customFormat="1" ht="18" hidden="1" customHeight="1">
      <c r="A1180" s="201">
        <v>2220499</v>
      </c>
      <c r="B1180" s="184" t="s">
        <v>1058</v>
      </c>
      <c r="C1180" s="185"/>
      <c r="D1180" s="185"/>
      <c r="E1180" s="199"/>
      <c r="F1180" s="209">
        <f t="shared" si="18"/>
        <v>7</v>
      </c>
    </row>
    <row r="1181" spans="1:6 16329:16376" s="208" customFormat="1" ht="18" customHeight="1">
      <c r="A1181" s="201">
        <v>22205</v>
      </c>
      <c r="B1181" s="184" t="s">
        <v>1059</v>
      </c>
      <c r="C1181" s="185">
        <v>126</v>
      </c>
      <c r="D1181" s="185">
        <v>0</v>
      </c>
      <c r="E1181" s="199"/>
      <c r="F1181" s="209">
        <f t="shared" si="18"/>
        <v>5</v>
      </c>
      <c r="XDA1181" s="212"/>
      <c r="XDB1181" s="212"/>
      <c r="XDC1181" s="212"/>
      <c r="XDD1181" s="212"/>
      <c r="XDE1181" s="212"/>
      <c r="XDF1181" s="212"/>
      <c r="XDG1181" s="212"/>
      <c r="XDH1181" s="212"/>
      <c r="XDI1181" s="212"/>
      <c r="XDJ1181" s="212"/>
      <c r="XDK1181" s="212"/>
      <c r="XDL1181" s="212"/>
      <c r="XDM1181" s="212"/>
      <c r="XDN1181" s="212"/>
      <c r="XDO1181" s="212"/>
      <c r="XDP1181" s="212"/>
      <c r="XDQ1181" s="212"/>
      <c r="XDR1181" s="212"/>
      <c r="XDS1181" s="212"/>
      <c r="XDT1181" s="212"/>
      <c r="XDU1181" s="212"/>
      <c r="XDV1181" s="212"/>
      <c r="XDW1181" s="212"/>
      <c r="XDX1181" s="212"/>
      <c r="XDY1181" s="212"/>
      <c r="XDZ1181" s="212"/>
      <c r="XEA1181" s="212"/>
      <c r="XEB1181" s="212"/>
      <c r="XEC1181" s="212"/>
      <c r="XED1181" s="212"/>
      <c r="XEE1181" s="212"/>
      <c r="XEF1181" s="212"/>
      <c r="XEG1181" s="212"/>
      <c r="XEH1181" s="212"/>
      <c r="XEI1181" s="212"/>
      <c r="XEJ1181" s="212"/>
      <c r="XEK1181" s="212"/>
      <c r="XEL1181" s="212"/>
      <c r="XEM1181" s="212"/>
      <c r="XEN1181" s="212"/>
      <c r="XEO1181" s="212"/>
      <c r="XEP1181" s="212"/>
      <c r="XEQ1181" s="212"/>
      <c r="XER1181" s="212"/>
      <c r="XES1181" s="212"/>
      <c r="XET1181" s="212"/>
      <c r="XEU1181" s="212"/>
      <c r="XEV1181" s="212"/>
    </row>
    <row r="1182" spans="1:6 16329:16376" s="209" customFormat="1" ht="18" hidden="1" customHeight="1">
      <c r="A1182" s="201">
        <v>2220501</v>
      </c>
      <c r="B1182" s="184" t="s">
        <v>1060</v>
      </c>
      <c r="C1182" s="185"/>
      <c r="D1182" s="185"/>
      <c r="E1182" s="199"/>
      <c r="F1182" s="209">
        <f t="shared" si="18"/>
        <v>7</v>
      </c>
    </row>
    <row r="1183" spans="1:6 16329:16376" s="209" customFormat="1" ht="18" hidden="1" customHeight="1">
      <c r="A1183" s="201">
        <v>2220502</v>
      </c>
      <c r="B1183" s="184" t="s">
        <v>1061</v>
      </c>
      <c r="C1183" s="185"/>
      <c r="D1183" s="185"/>
      <c r="E1183" s="199"/>
      <c r="F1183" s="209">
        <f t="shared" si="18"/>
        <v>7</v>
      </c>
    </row>
    <row r="1184" spans="1:6 16329:16376" s="209" customFormat="1" ht="18" hidden="1" customHeight="1">
      <c r="A1184" s="201">
        <v>2220503</v>
      </c>
      <c r="B1184" s="184" t="s">
        <v>1062</v>
      </c>
      <c r="C1184" s="185">
        <v>126</v>
      </c>
      <c r="D1184" s="185"/>
      <c r="E1184" s="199"/>
      <c r="F1184" s="209">
        <f t="shared" si="18"/>
        <v>7</v>
      </c>
    </row>
    <row r="1185" spans="1:6 16329:16376" s="209" customFormat="1" ht="18" hidden="1" customHeight="1">
      <c r="A1185" s="201">
        <v>2220504</v>
      </c>
      <c r="B1185" s="184" t="s">
        <v>1063</v>
      </c>
      <c r="C1185" s="185"/>
      <c r="D1185" s="185"/>
      <c r="E1185" s="199"/>
      <c r="F1185" s="209">
        <f t="shared" si="18"/>
        <v>7</v>
      </c>
    </row>
    <row r="1186" spans="1:6 16329:16376" s="209" customFormat="1" ht="18" hidden="1" customHeight="1">
      <c r="A1186" s="201">
        <v>2220505</v>
      </c>
      <c r="B1186" s="184" t="s">
        <v>1064</v>
      </c>
      <c r="C1186" s="185"/>
      <c r="D1186" s="185"/>
      <c r="E1186" s="199"/>
      <c r="F1186" s="209">
        <f t="shared" si="18"/>
        <v>7</v>
      </c>
    </row>
    <row r="1187" spans="1:6 16329:16376" s="209" customFormat="1" ht="18" hidden="1" customHeight="1">
      <c r="A1187" s="201">
        <v>2220506</v>
      </c>
      <c r="B1187" s="184" t="s">
        <v>1065</v>
      </c>
      <c r="C1187" s="185"/>
      <c r="D1187" s="185"/>
      <c r="E1187" s="199"/>
      <c r="F1187" s="209">
        <f t="shared" si="18"/>
        <v>7</v>
      </c>
    </row>
    <row r="1188" spans="1:6 16329:16376" s="209" customFormat="1" ht="18" hidden="1" customHeight="1">
      <c r="A1188" s="201">
        <v>2220507</v>
      </c>
      <c r="B1188" s="184" t="s">
        <v>1066</v>
      </c>
      <c r="C1188" s="185"/>
      <c r="D1188" s="185"/>
      <c r="E1188" s="199"/>
      <c r="F1188" s="209">
        <f t="shared" si="18"/>
        <v>7</v>
      </c>
    </row>
    <row r="1189" spans="1:6 16329:16376" s="209" customFormat="1" ht="18" hidden="1" customHeight="1">
      <c r="A1189" s="201">
        <v>2220508</v>
      </c>
      <c r="B1189" s="184" t="s">
        <v>1067</v>
      </c>
      <c r="C1189" s="185"/>
      <c r="D1189" s="185"/>
      <c r="E1189" s="199"/>
      <c r="F1189" s="209">
        <f t="shared" si="18"/>
        <v>7</v>
      </c>
    </row>
    <row r="1190" spans="1:6 16329:16376" s="209" customFormat="1" ht="18" hidden="1" customHeight="1">
      <c r="A1190" s="201">
        <v>2220509</v>
      </c>
      <c r="B1190" s="184" t="s">
        <v>1068</v>
      </c>
      <c r="C1190" s="185"/>
      <c r="D1190" s="185"/>
      <c r="E1190" s="199"/>
      <c r="F1190" s="209">
        <f t="shared" si="18"/>
        <v>7</v>
      </c>
    </row>
    <row r="1191" spans="1:6 16329:16376" s="209" customFormat="1" ht="18" hidden="1" customHeight="1">
      <c r="A1191" s="201">
        <v>2220510</v>
      </c>
      <c r="B1191" s="184" t="s">
        <v>1069</v>
      </c>
      <c r="C1191" s="185"/>
      <c r="D1191" s="185"/>
      <c r="E1191" s="199"/>
      <c r="F1191" s="209">
        <f t="shared" si="18"/>
        <v>7</v>
      </c>
    </row>
    <row r="1192" spans="1:6 16329:16376" s="209" customFormat="1" ht="18" hidden="1" customHeight="1">
      <c r="A1192" s="201">
        <v>2220511</v>
      </c>
      <c r="B1192" s="184" t="s">
        <v>1070</v>
      </c>
      <c r="C1192" s="185"/>
      <c r="D1192" s="185"/>
      <c r="E1192" s="199"/>
      <c r="F1192" s="209">
        <f t="shared" si="18"/>
        <v>7</v>
      </c>
    </row>
    <row r="1193" spans="1:6 16329:16376" s="209" customFormat="1" ht="18" hidden="1" customHeight="1">
      <c r="A1193" s="201">
        <v>2220599</v>
      </c>
      <c r="B1193" s="184" t="s">
        <v>1071</v>
      </c>
      <c r="C1193" s="185"/>
      <c r="D1193" s="185"/>
      <c r="E1193" s="199"/>
      <c r="F1193" s="209">
        <f t="shared" si="18"/>
        <v>7</v>
      </c>
    </row>
    <row r="1194" spans="1:6 16329:16376" s="190" customFormat="1" ht="18" hidden="1" customHeight="1">
      <c r="A1194" s="201">
        <v>224</v>
      </c>
      <c r="B1194" s="184" t="s">
        <v>1072</v>
      </c>
      <c r="C1194" s="185">
        <v>1251</v>
      </c>
      <c r="D1194" s="185">
        <f>1965+635</f>
        <v>2600</v>
      </c>
      <c r="E1194" s="199"/>
      <c r="F1194" s="209">
        <f t="shared" si="18"/>
        <v>3</v>
      </c>
      <c r="XDA1194" s="194"/>
      <c r="XDB1194" s="194"/>
      <c r="XDC1194" s="194"/>
      <c r="XDD1194" s="194"/>
      <c r="XDE1194" s="194"/>
      <c r="XDF1194" s="194"/>
      <c r="XDG1194" s="194"/>
      <c r="XDH1194" s="194"/>
      <c r="XDI1194" s="194"/>
      <c r="XDJ1194" s="194"/>
      <c r="XDK1194" s="194"/>
      <c r="XDL1194" s="194"/>
      <c r="XDM1194" s="194"/>
      <c r="XDN1194" s="194"/>
      <c r="XDO1194" s="194"/>
      <c r="XDP1194" s="194"/>
      <c r="XDQ1194" s="194"/>
      <c r="XDR1194" s="194"/>
      <c r="XDS1194" s="194"/>
      <c r="XDT1194" s="194"/>
      <c r="XDU1194" s="194"/>
      <c r="XDV1194" s="194"/>
      <c r="XDW1194" s="194"/>
      <c r="XDX1194" s="194"/>
      <c r="XDY1194" s="194"/>
      <c r="XDZ1194" s="194"/>
      <c r="XEA1194" s="194"/>
      <c r="XEB1194" s="194"/>
      <c r="XEC1194" s="194"/>
      <c r="XED1194" s="194"/>
      <c r="XEE1194" s="194"/>
      <c r="XEF1194" s="194"/>
      <c r="XEG1194" s="194"/>
      <c r="XEH1194" s="194"/>
      <c r="XEI1194" s="194"/>
      <c r="XEJ1194" s="194"/>
      <c r="XEK1194" s="194"/>
      <c r="XEL1194" s="194"/>
      <c r="XEM1194" s="194"/>
      <c r="XEN1194" s="194"/>
    </row>
    <row r="1195" spans="1:6 16329:16376" s="208" customFormat="1" ht="18" customHeight="1">
      <c r="A1195" s="201">
        <v>22401</v>
      </c>
      <c r="B1195" s="184" t="s">
        <v>1073</v>
      </c>
      <c r="C1195" s="185">
        <v>549</v>
      </c>
      <c r="D1195" s="185">
        <f>725+635</f>
        <v>1360</v>
      </c>
      <c r="E1195" s="199"/>
      <c r="F1195" s="209">
        <f t="shared" si="18"/>
        <v>5</v>
      </c>
      <c r="XDA1195" s="212"/>
      <c r="XDB1195" s="212"/>
      <c r="XDC1195" s="212"/>
      <c r="XDD1195" s="212"/>
      <c r="XDE1195" s="212"/>
      <c r="XDF1195" s="212"/>
      <c r="XDG1195" s="212"/>
      <c r="XDH1195" s="212"/>
      <c r="XDI1195" s="212"/>
      <c r="XDJ1195" s="212"/>
      <c r="XDK1195" s="212"/>
      <c r="XDL1195" s="212"/>
      <c r="XDM1195" s="212"/>
      <c r="XDN1195" s="212"/>
      <c r="XDO1195" s="212"/>
      <c r="XDP1195" s="212"/>
      <c r="XDQ1195" s="212"/>
      <c r="XDR1195" s="212"/>
      <c r="XDS1195" s="212"/>
      <c r="XDT1195" s="212"/>
      <c r="XDU1195" s="212"/>
      <c r="XDV1195" s="212"/>
      <c r="XDW1195" s="212"/>
      <c r="XDX1195" s="212"/>
      <c r="XDY1195" s="212"/>
      <c r="XDZ1195" s="212"/>
      <c r="XEA1195" s="212"/>
      <c r="XEB1195" s="212"/>
      <c r="XEC1195" s="212"/>
      <c r="XED1195" s="212"/>
      <c r="XEE1195" s="212"/>
      <c r="XEF1195" s="212"/>
      <c r="XEG1195" s="212"/>
      <c r="XEH1195" s="212"/>
      <c r="XEI1195" s="212"/>
      <c r="XEJ1195" s="212"/>
      <c r="XEK1195" s="212"/>
      <c r="XEL1195" s="212"/>
      <c r="XEM1195" s="212"/>
      <c r="XEN1195" s="212"/>
      <c r="XEO1195" s="212"/>
      <c r="XEP1195" s="212"/>
      <c r="XEQ1195" s="212"/>
      <c r="XER1195" s="212"/>
      <c r="XES1195" s="212"/>
      <c r="XET1195" s="212"/>
      <c r="XEU1195" s="212"/>
      <c r="XEV1195" s="212"/>
    </row>
    <row r="1196" spans="1:6 16329:16376" s="209" customFormat="1" ht="18" hidden="1" customHeight="1">
      <c r="A1196" s="201">
        <v>2240101</v>
      </c>
      <c r="B1196" s="184" t="s">
        <v>165</v>
      </c>
      <c r="C1196" s="185">
        <v>332</v>
      </c>
      <c r="D1196" s="185">
        <v>210</v>
      </c>
      <c r="E1196" s="199"/>
      <c r="F1196" s="209">
        <f t="shared" si="18"/>
        <v>7</v>
      </c>
    </row>
    <row r="1197" spans="1:6 16329:16376" s="209" customFormat="1" ht="18" hidden="1" customHeight="1">
      <c r="A1197" s="201">
        <v>2240102</v>
      </c>
      <c r="B1197" s="184" t="s">
        <v>166</v>
      </c>
      <c r="C1197" s="185">
        <v>134</v>
      </c>
      <c r="D1197" s="185">
        <v>150</v>
      </c>
      <c r="E1197" s="199"/>
      <c r="F1197" s="209">
        <f t="shared" si="18"/>
        <v>7</v>
      </c>
    </row>
    <row r="1198" spans="1:6 16329:16376" s="209" customFormat="1" ht="18" hidden="1" customHeight="1">
      <c r="A1198" s="201">
        <v>2240103</v>
      </c>
      <c r="B1198" s="184" t="s">
        <v>167</v>
      </c>
      <c r="C1198" s="185"/>
      <c r="D1198" s="185">
        <v>0</v>
      </c>
      <c r="E1198" s="199"/>
      <c r="F1198" s="209">
        <f t="shared" si="18"/>
        <v>7</v>
      </c>
    </row>
    <row r="1199" spans="1:6 16329:16376" s="209" customFormat="1" ht="18" hidden="1" customHeight="1">
      <c r="A1199" s="201">
        <v>2240104</v>
      </c>
      <c r="B1199" s="184" t="s">
        <v>1074</v>
      </c>
      <c r="C1199" s="185"/>
      <c r="D1199" s="185">
        <v>296</v>
      </c>
      <c r="E1199" s="199"/>
      <c r="F1199" s="209">
        <f t="shared" si="18"/>
        <v>7</v>
      </c>
    </row>
    <row r="1200" spans="1:6 16329:16376" s="209" customFormat="1" ht="18" hidden="1" customHeight="1">
      <c r="A1200" s="201">
        <v>2240105</v>
      </c>
      <c r="B1200" s="184" t="s">
        <v>1075</v>
      </c>
      <c r="C1200" s="185"/>
      <c r="D1200" s="185">
        <v>0</v>
      </c>
      <c r="E1200" s="199"/>
      <c r="F1200" s="209">
        <f t="shared" si="18"/>
        <v>7</v>
      </c>
    </row>
    <row r="1201" spans="1:6 16329:16376" s="209" customFormat="1" ht="18" hidden="1" customHeight="1">
      <c r="A1201" s="201">
        <v>2240106</v>
      </c>
      <c r="B1201" s="184" t="s">
        <v>1076</v>
      </c>
      <c r="C1201" s="185">
        <v>34</v>
      </c>
      <c r="D1201" s="185">
        <v>69</v>
      </c>
      <c r="E1201" s="199"/>
      <c r="F1201" s="209">
        <f t="shared" si="18"/>
        <v>7</v>
      </c>
    </row>
    <row r="1202" spans="1:6 16329:16376" s="209" customFormat="1" ht="18" hidden="1" customHeight="1">
      <c r="A1202" s="201">
        <v>2240108</v>
      </c>
      <c r="B1202" s="184" t="s">
        <v>1077</v>
      </c>
      <c r="C1202" s="185"/>
      <c r="D1202" s="185">
        <v>0</v>
      </c>
      <c r="E1202" s="199"/>
      <c r="F1202" s="209">
        <f t="shared" si="18"/>
        <v>7</v>
      </c>
    </row>
    <row r="1203" spans="1:6 16329:16376" s="209" customFormat="1" ht="18" hidden="1" customHeight="1">
      <c r="A1203" s="201">
        <v>2240109</v>
      </c>
      <c r="B1203" s="184" t="s">
        <v>1078</v>
      </c>
      <c r="C1203" s="185"/>
      <c r="D1203" s="185"/>
      <c r="E1203" s="199"/>
      <c r="F1203" s="209">
        <f t="shared" si="18"/>
        <v>7</v>
      </c>
    </row>
    <row r="1204" spans="1:6 16329:16376" s="209" customFormat="1" ht="18" hidden="1" customHeight="1">
      <c r="A1204" s="201">
        <v>2240150</v>
      </c>
      <c r="B1204" s="184" t="s">
        <v>174</v>
      </c>
      <c r="C1204" s="185"/>
      <c r="D1204" s="185">
        <v>0</v>
      </c>
      <c r="E1204" s="199"/>
      <c r="F1204" s="209">
        <f t="shared" si="18"/>
        <v>7</v>
      </c>
    </row>
    <row r="1205" spans="1:6 16329:16376" s="209" customFormat="1" ht="18" hidden="1" customHeight="1">
      <c r="A1205" s="201">
        <v>2240199</v>
      </c>
      <c r="B1205" s="184" t="s">
        <v>1079</v>
      </c>
      <c r="C1205" s="185">
        <v>49</v>
      </c>
      <c r="D1205" s="185">
        <v>635</v>
      </c>
      <c r="E1205" s="199"/>
      <c r="F1205" s="209">
        <f t="shared" si="18"/>
        <v>7</v>
      </c>
    </row>
    <row r="1206" spans="1:6 16329:16376" s="208" customFormat="1" ht="18" customHeight="1">
      <c r="A1206" s="201">
        <v>22402</v>
      </c>
      <c r="B1206" s="184" t="s">
        <v>1080</v>
      </c>
      <c r="C1206" s="185">
        <v>540</v>
      </c>
      <c r="D1206" s="185">
        <v>390</v>
      </c>
      <c r="E1206" s="199"/>
      <c r="F1206" s="209">
        <f t="shared" si="18"/>
        <v>5</v>
      </c>
      <c r="XDA1206" s="212"/>
      <c r="XDB1206" s="212"/>
      <c r="XDC1206" s="212"/>
      <c r="XDD1206" s="212"/>
      <c r="XDE1206" s="212"/>
      <c r="XDF1206" s="212"/>
      <c r="XDG1206" s="212"/>
      <c r="XDH1206" s="212"/>
      <c r="XDI1206" s="212"/>
      <c r="XDJ1206" s="212"/>
      <c r="XDK1206" s="212"/>
      <c r="XDL1206" s="212"/>
      <c r="XDM1206" s="212"/>
      <c r="XDN1206" s="212"/>
      <c r="XDO1206" s="212"/>
      <c r="XDP1206" s="212"/>
      <c r="XDQ1206" s="212"/>
      <c r="XDR1206" s="212"/>
      <c r="XDS1206" s="212"/>
      <c r="XDT1206" s="212"/>
      <c r="XDU1206" s="212"/>
      <c r="XDV1206" s="212"/>
      <c r="XDW1206" s="212"/>
      <c r="XDX1206" s="212"/>
      <c r="XDY1206" s="212"/>
      <c r="XDZ1206" s="212"/>
      <c r="XEA1206" s="212"/>
      <c r="XEB1206" s="212"/>
      <c r="XEC1206" s="212"/>
      <c r="XED1206" s="212"/>
      <c r="XEE1206" s="212"/>
      <c r="XEF1206" s="212"/>
      <c r="XEG1206" s="212"/>
      <c r="XEH1206" s="212"/>
      <c r="XEI1206" s="212"/>
      <c r="XEJ1206" s="212"/>
      <c r="XEK1206" s="212"/>
      <c r="XEL1206" s="212"/>
      <c r="XEM1206" s="212"/>
      <c r="XEN1206" s="212"/>
      <c r="XEO1206" s="212"/>
      <c r="XEP1206" s="212"/>
      <c r="XEQ1206" s="212"/>
      <c r="XER1206" s="212"/>
      <c r="XES1206" s="212"/>
      <c r="XET1206" s="212"/>
      <c r="XEU1206" s="212"/>
      <c r="XEV1206" s="212"/>
    </row>
    <row r="1207" spans="1:6 16329:16376" s="209" customFormat="1" ht="18" hidden="1" customHeight="1">
      <c r="A1207" s="201">
        <v>2240201</v>
      </c>
      <c r="B1207" s="184" t="s">
        <v>165</v>
      </c>
      <c r="C1207" s="185"/>
      <c r="D1207" s="185"/>
      <c r="E1207" s="199"/>
      <c r="F1207" s="209">
        <f t="shared" si="18"/>
        <v>7</v>
      </c>
    </row>
    <row r="1208" spans="1:6 16329:16376" s="209" customFormat="1" ht="18" hidden="1" customHeight="1">
      <c r="A1208" s="201">
        <v>2240202</v>
      </c>
      <c r="B1208" s="184" t="s">
        <v>166</v>
      </c>
      <c r="C1208" s="185"/>
      <c r="D1208" s="185">
        <v>130</v>
      </c>
      <c r="E1208" s="199"/>
      <c r="F1208" s="209">
        <f t="shared" si="18"/>
        <v>7</v>
      </c>
    </row>
    <row r="1209" spans="1:6 16329:16376" s="209" customFormat="1" ht="18" hidden="1" customHeight="1">
      <c r="A1209" s="201">
        <v>2240203</v>
      </c>
      <c r="B1209" s="184" t="s">
        <v>167</v>
      </c>
      <c r="C1209" s="185"/>
      <c r="D1209" s="185"/>
      <c r="E1209" s="199"/>
      <c r="F1209" s="209">
        <f t="shared" si="18"/>
        <v>7</v>
      </c>
    </row>
    <row r="1210" spans="1:6 16329:16376" s="209" customFormat="1" ht="18" hidden="1" customHeight="1">
      <c r="A1210" s="201">
        <v>2240204</v>
      </c>
      <c r="B1210" s="184" t="s">
        <v>1081</v>
      </c>
      <c r="C1210" s="185"/>
      <c r="D1210" s="185"/>
      <c r="E1210" s="199"/>
      <c r="F1210" s="209">
        <f t="shared" si="18"/>
        <v>7</v>
      </c>
    </row>
    <row r="1211" spans="1:6 16329:16376" s="209" customFormat="1" ht="18" hidden="1" customHeight="1">
      <c r="A1211" s="201">
        <v>2240299</v>
      </c>
      <c r="B1211" s="184" t="s">
        <v>1082</v>
      </c>
      <c r="C1211" s="185">
        <v>540</v>
      </c>
      <c r="D1211" s="185">
        <v>260</v>
      </c>
      <c r="E1211" s="199"/>
      <c r="F1211" s="209">
        <f t="shared" si="18"/>
        <v>7</v>
      </c>
    </row>
    <row r="1212" spans="1:6 16329:16376" s="208" customFormat="1" ht="18" customHeight="1">
      <c r="A1212" s="201">
        <v>22404</v>
      </c>
      <c r="B1212" s="184" t="s">
        <v>1083</v>
      </c>
      <c r="C1212" s="185"/>
      <c r="D1212" s="185">
        <v>0</v>
      </c>
      <c r="E1212" s="199"/>
      <c r="F1212" s="209">
        <f t="shared" si="18"/>
        <v>5</v>
      </c>
      <c r="XDA1212" s="212"/>
      <c r="XDB1212" s="212"/>
      <c r="XDC1212" s="212"/>
      <c r="XDD1212" s="212"/>
      <c r="XDE1212" s="212"/>
      <c r="XDF1212" s="212"/>
      <c r="XDG1212" s="212"/>
      <c r="XDH1212" s="212"/>
      <c r="XDI1212" s="212"/>
      <c r="XDJ1212" s="212"/>
      <c r="XDK1212" s="212"/>
      <c r="XDL1212" s="212"/>
      <c r="XDM1212" s="212"/>
      <c r="XDN1212" s="212"/>
      <c r="XDO1212" s="212"/>
      <c r="XDP1212" s="212"/>
      <c r="XDQ1212" s="212"/>
      <c r="XDR1212" s="212"/>
      <c r="XDS1212" s="212"/>
      <c r="XDT1212" s="212"/>
      <c r="XDU1212" s="212"/>
      <c r="XDV1212" s="212"/>
      <c r="XDW1212" s="212"/>
      <c r="XDX1212" s="212"/>
      <c r="XDY1212" s="212"/>
      <c r="XDZ1212" s="212"/>
      <c r="XEA1212" s="212"/>
      <c r="XEB1212" s="212"/>
      <c r="XEC1212" s="212"/>
      <c r="XED1212" s="212"/>
      <c r="XEE1212" s="212"/>
      <c r="XEF1212" s="212"/>
      <c r="XEG1212" s="212"/>
      <c r="XEH1212" s="212"/>
      <c r="XEI1212" s="212"/>
      <c r="XEJ1212" s="212"/>
      <c r="XEK1212" s="212"/>
      <c r="XEL1212" s="212"/>
      <c r="XEM1212" s="212"/>
      <c r="XEN1212" s="212"/>
      <c r="XEO1212" s="212"/>
      <c r="XEP1212" s="212"/>
      <c r="XEQ1212" s="212"/>
      <c r="XER1212" s="212"/>
      <c r="XES1212" s="212"/>
      <c r="XET1212" s="212"/>
      <c r="XEU1212" s="212"/>
      <c r="XEV1212" s="212"/>
    </row>
    <row r="1213" spans="1:6 16329:16376" s="209" customFormat="1" ht="18" hidden="1" customHeight="1">
      <c r="A1213" s="201">
        <v>2240401</v>
      </c>
      <c r="B1213" s="184" t="s">
        <v>165</v>
      </c>
      <c r="C1213" s="185"/>
      <c r="D1213" s="185"/>
      <c r="E1213" s="199"/>
      <c r="F1213" s="209">
        <f t="shared" si="18"/>
        <v>7</v>
      </c>
    </row>
    <row r="1214" spans="1:6 16329:16376" s="209" customFormat="1" ht="18" hidden="1" customHeight="1">
      <c r="A1214" s="201">
        <v>2240402</v>
      </c>
      <c r="B1214" s="184" t="s">
        <v>166</v>
      </c>
      <c r="C1214" s="185"/>
      <c r="D1214" s="185"/>
      <c r="E1214" s="199"/>
      <c r="F1214" s="209">
        <f t="shared" si="18"/>
        <v>7</v>
      </c>
    </row>
    <row r="1215" spans="1:6 16329:16376" s="209" customFormat="1" ht="18" hidden="1" customHeight="1">
      <c r="A1215" s="201">
        <v>2240403</v>
      </c>
      <c r="B1215" s="184" t="s">
        <v>167</v>
      </c>
      <c r="C1215" s="185"/>
      <c r="D1215" s="185"/>
      <c r="E1215" s="199"/>
      <c r="F1215" s="209">
        <f t="shared" si="18"/>
        <v>7</v>
      </c>
    </row>
    <row r="1216" spans="1:6 16329:16376" s="209" customFormat="1" ht="18" hidden="1" customHeight="1">
      <c r="A1216" s="201">
        <v>2240404</v>
      </c>
      <c r="B1216" s="182" t="s">
        <v>1084</v>
      </c>
      <c r="C1216" s="183"/>
      <c r="D1216" s="183"/>
      <c r="E1216" s="199"/>
      <c r="F1216" s="209">
        <f t="shared" si="18"/>
        <v>7</v>
      </c>
    </row>
    <row r="1217" spans="1:6 16329:16376" s="209" customFormat="1" ht="18" hidden="1" customHeight="1">
      <c r="A1217" s="201">
        <v>2240405</v>
      </c>
      <c r="B1217" s="184" t="s">
        <v>1085</v>
      </c>
      <c r="C1217" s="185"/>
      <c r="D1217" s="185"/>
      <c r="E1217" s="199"/>
      <c r="F1217" s="209">
        <f t="shared" si="18"/>
        <v>7</v>
      </c>
    </row>
    <row r="1218" spans="1:6 16329:16376" s="209" customFormat="1" ht="18" hidden="1" customHeight="1">
      <c r="A1218" s="201">
        <v>2240450</v>
      </c>
      <c r="B1218" s="184" t="s">
        <v>174</v>
      </c>
      <c r="C1218" s="185"/>
      <c r="D1218" s="185"/>
      <c r="E1218" s="199"/>
      <c r="F1218" s="209">
        <f t="shared" si="18"/>
        <v>7</v>
      </c>
    </row>
    <row r="1219" spans="1:6 16329:16376" s="209" customFormat="1" ht="18" hidden="1" customHeight="1">
      <c r="A1219" s="201">
        <v>2240499</v>
      </c>
      <c r="B1219" s="184" t="s">
        <v>1086</v>
      </c>
      <c r="C1219" s="185"/>
      <c r="D1219" s="185"/>
      <c r="E1219" s="199"/>
      <c r="F1219" s="209">
        <f t="shared" si="18"/>
        <v>7</v>
      </c>
    </row>
    <row r="1220" spans="1:6 16329:16376" s="208" customFormat="1" ht="18" customHeight="1">
      <c r="A1220" s="201">
        <v>22405</v>
      </c>
      <c r="B1220" s="184" t="s">
        <v>1087</v>
      </c>
      <c r="C1220" s="185"/>
      <c r="D1220" s="185">
        <v>0</v>
      </c>
      <c r="E1220" s="199"/>
      <c r="F1220" s="209">
        <f t="shared" si="18"/>
        <v>5</v>
      </c>
      <c r="XDA1220" s="212"/>
      <c r="XDB1220" s="212"/>
      <c r="XDC1220" s="212"/>
      <c r="XDD1220" s="212"/>
      <c r="XDE1220" s="212"/>
      <c r="XDF1220" s="212"/>
      <c r="XDG1220" s="212"/>
      <c r="XDH1220" s="212"/>
      <c r="XDI1220" s="212"/>
      <c r="XDJ1220" s="212"/>
      <c r="XDK1220" s="212"/>
      <c r="XDL1220" s="212"/>
      <c r="XDM1220" s="212"/>
      <c r="XDN1220" s="212"/>
      <c r="XDO1220" s="212"/>
      <c r="XDP1220" s="212"/>
      <c r="XDQ1220" s="212"/>
      <c r="XDR1220" s="212"/>
      <c r="XDS1220" s="212"/>
      <c r="XDT1220" s="212"/>
      <c r="XDU1220" s="212"/>
      <c r="XDV1220" s="212"/>
      <c r="XDW1220" s="212"/>
      <c r="XDX1220" s="212"/>
      <c r="XDY1220" s="212"/>
      <c r="XDZ1220" s="212"/>
      <c r="XEA1220" s="212"/>
      <c r="XEB1220" s="212"/>
      <c r="XEC1220" s="212"/>
      <c r="XED1220" s="212"/>
      <c r="XEE1220" s="212"/>
      <c r="XEF1220" s="212"/>
      <c r="XEG1220" s="212"/>
      <c r="XEH1220" s="212"/>
      <c r="XEI1220" s="212"/>
      <c r="XEJ1220" s="212"/>
      <c r="XEK1220" s="212"/>
      <c r="XEL1220" s="212"/>
      <c r="XEM1220" s="212"/>
      <c r="XEN1220" s="212"/>
      <c r="XEO1220" s="212"/>
      <c r="XEP1220" s="212"/>
      <c r="XEQ1220" s="212"/>
      <c r="XER1220" s="212"/>
      <c r="XES1220" s="212"/>
      <c r="XET1220" s="212"/>
      <c r="XEU1220" s="212"/>
      <c r="XEV1220" s="212"/>
    </row>
    <row r="1221" spans="1:6 16329:16376" s="209" customFormat="1" ht="18" hidden="1" customHeight="1">
      <c r="A1221" s="201">
        <v>2240501</v>
      </c>
      <c r="B1221" s="184" t="s">
        <v>165</v>
      </c>
      <c r="C1221" s="185"/>
      <c r="D1221" s="185"/>
      <c r="E1221" s="199"/>
      <c r="F1221" s="209">
        <f t="shared" ref="F1221:F1255" si="19">LEN(A1221)</f>
        <v>7</v>
      </c>
    </row>
    <row r="1222" spans="1:6 16329:16376" s="209" customFormat="1" ht="18" hidden="1" customHeight="1">
      <c r="A1222" s="201">
        <v>2240502</v>
      </c>
      <c r="B1222" s="184" t="s">
        <v>166</v>
      </c>
      <c r="C1222" s="185"/>
      <c r="D1222" s="185"/>
      <c r="E1222" s="199"/>
      <c r="F1222" s="209">
        <f t="shared" si="19"/>
        <v>7</v>
      </c>
    </row>
    <row r="1223" spans="1:6 16329:16376" s="209" customFormat="1" ht="18" hidden="1" customHeight="1">
      <c r="A1223" s="201">
        <v>2240503</v>
      </c>
      <c r="B1223" s="184" t="s">
        <v>167</v>
      </c>
      <c r="C1223" s="185"/>
      <c r="D1223" s="185"/>
      <c r="E1223" s="199"/>
      <c r="F1223" s="209">
        <f t="shared" si="19"/>
        <v>7</v>
      </c>
    </row>
    <row r="1224" spans="1:6 16329:16376" s="209" customFormat="1" ht="18" hidden="1" customHeight="1">
      <c r="A1224" s="201">
        <v>2240504</v>
      </c>
      <c r="B1224" s="184" t="s">
        <v>1088</v>
      </c>
      <c r="C1224" s="185"/>
      <c r="D1224" s="185"/>
      <c r="E1224" s="199"/>
      <c r="F1224" s="209">
        <f t="shared" si="19"/>
        <v>7</v>
      </c>
    </row>
    <row r="1225" spans="1:6 16329:16376" s="209" customFormat="1" ht="18" hidden="1" customHeight="1">
      <c r="A1225" s="201">
        <v>2240505</v>
      </c>
      <c r="B1225" s="184" t="s">
        <v>1089</v>
      </c>
      <c r="C1225" s="185"/>
      <c r="D1225" s="185"/>
      <c r="E1225" s="199"/>
      <c r="F1225" s="209">
        <f t="shared" si="19"/>
        <v>7</v>
      </c>
    </row>
    <row r="1226" spans="1:6 16329:16376" s="209" customFormat="1" ht="18" hidden="1" customHeight="1">
      <c r="A1226" s="201">
        <v>2240506</v>
      </c>
      <c r="B1226" s="184" t="s">
        <v>1090</v>
      </c>
      <c r="C1226" s="185"/>
      <c r="D1226" s="185"/>
      <c r="E1226" s="199"/>
      <c r="F1226" s="209">
        <f t="shared" si="19"/>
        <v>7</v>
      </c>
    </row>
    <row r="1227" spans="1:6 16329:16376" s="209" customFormat="1" ht="18" hidden="1" customHeight="1">
      <c r="A1227" s="201">
        <v>2240507</v>
      </c>
      <c r="B1227" s="184" t="s">
        <v>1091</v>
      </c>
      <c r="C1227" s="185"/>
      <c r="D1227" s="185"/>
      <c r="E1227" s="199"/>
      <c r="F1227" s="209">
        <f t="shared" si="19"/>
        <v>7</v>
      </c>
    </row>
    <row r="1228" spans="1:6 16329:16376" s="209" customFormat="1" ht="18" hidden="1" customHeight="1">
      <c r="A1228" s="201">
        <v>2240508</v>
      </c>
      <c r="B1228" s="184" t="s">
        <v>1092</v>
      </c>
      <c r="C1228" s="185"/>
      <c r="D1228" s="185"/>
      <c r="E1228" s="199"/>
      <c r="F1228" s="209">
        <f t="shared" si="19"/>
        <v>7</v>
      </c>
    </row>
    <row r="1229" spans="1:6 16329:16376" s="209" customFormat="1" ht="18" hidden="1" customHeight="1">
      <c r="A1229" s="201">
        <v>2240509</v>
      </c>
      <c r="B1229" s="184" t="s">
        <v>1093</v>
      </c>
      <c r="C1229" s="185"/>
      <c r="D1229" s="185"/>
      <c r="E1229" s="199"/>
      <c r="F1229" s="209">
        <f t="shared" si="19"/>
        <v>7</v>
      </c>
    </row>
    <row r="1230" spans="1:6 16329:16376" s="209" customFormat="1" ht="18" hidden="1" customHeight="1">
      <c r="A1230" s="201">
        <v>2240510</v>
      </c>
      <c r="B1230" s="184" t="s">
        <v>1094</v>
      </c>
      <c r="C1230" s="185"/>
      <c r="D1230" s="185"/>
      <c r="E1230" s="199"/>
      <c r="F1230" s="209">
        <f t="shared" si="19"/>
        <v>7</v>
      </c>
    </row>
    <row r="1231" spans="1:6 16329:16376" s="209" customFormat="1" ht="18" hidden="1" customHeight="1">
      <c r="A1231" s="201">
        <v>2240550</v>
      </c>
      <c r="B1231" s="184" t="s">
        <v>1095</v>
      </c>
      <c r="C1231" s="185"/>
      <c r="D1231" s="185"/>
      <c r="E1231" s="199"/>
      <c r="F1231" s="209">
        <f t="shared" si="19"/>
        <v>7</v>
      </c>
    </row>
    <row r="1232" spans="1:6 16329:16376" s="209" customFormat="1" ht="18" hidden="1" customHeight="1">
      <c r="A1232" s="201">
        <v>2240599</v>
      </c>
      <c r="B1232" s="184" t="s">
        <v>1096</v>
      </c>
      <c r="C1232" s="185"/>
      <c r="D1232" s="185"/>
      <c r="E1232" s="199"/>
      <c r="F1232" s="209">
        <f t="shared" si="19"/>
        <v>7</v>
      </c>
    </row>
    <row r="1233" spans="1:6 16329:16376" s="208" customFormat="1" ht="18" customHeight="1">
      <c r="A1233" s="201">
        <v>22406</v>
      </c>
      <c r="B1233" s="184" t="s">
        <v>1097</v>
      </c>
      <c r="C1233" s="185"/>
      <c r="D1233" s="185">
        <v>0</v>
      </c>
      <c r="E1233" s="199"/>
      <c r="F1233" s="209">
        <f t="shared" si="19"/>
        <v>5</v>
      </c>
      <c r="XDA1233" s="212"/>
      <c r="XDB1233" s="212"/>
      <c r="XDC1233" s="212"/>
      <c r="XDD1233" s="212"/>
      <c r="XDE1233" s="212"/>
      <c r="XDF1233" s="212"/>
      <c r="XDG1233" s="212"/>
      <c r="XDH1233" s="212"/>
      <c r="XDI1233" s="212"/>
      <c r="XDJ1233" s="212"/>
      <c r="XDK1233" s="212"/>
      <c r="XDL1233" s="212"/>
      <c r="XDM1233" s="212"/>
      <c r="XDN1233" s="212"/>
      <c r="XDO1233" s="212"/>
      <c r="XDP1233" s="212"/>
      <c r="XDQ1233" s="212"/>
      <c r="XDR1233" s="212"/>
      <c r="XDS1233" s="212"/>
      <c r="XDT1233" s="212"/>
      <c r="XDU1233" s="212"/>
      <c r="XDV1233" s="212"/>
      <c r="XDW1233" s="212"/>
      <c r="XDX1233" s="212"/>
      <c r="XDY1233" s="212"/>
      <c r="XDZ1233" s="212"/>
      <c r="XEA1233" s="212"/>
      <c r="XEB1233" s="212"/>
      <c r="XEC1233" s="212"/>
      <c r="XED1233" s="212"/>
      <c r="XEE1233" s="212"/>
      <c r="XEF1233" s="212"/>
      <c r="XEG1233" s="212"/>
      <c r="XEH1233" s="212"/>
      <c r="XEI1233" s="212"/>
      <c r="XEJ1233" s="212"/>
      <c r="XEK1233" s="212"/>
      <c r="XEL1233" s="212"/>
      <c r="XEM1233" s="212"/>
      <c r="XEN1233" s="212"/>
      <c r="XEO1233" s="212"/>
      <c r="XEP1233" s="212"/>
      <c r="XEQ1233" s="212"/>
      <c r="XER1233" s="212"/>
      <c r="XES1233" s="212"/>
      <c r="XET1233" s="212"/>
      <c r="XEU1233" s="212"/>
      <c r="XEV1233" s="212"/>
    </row>
    <row r="1234" spans="1:6 16329:16376" s="209" customFormat="1" ht="18" hidden="1" customHeight="1">
      <c r="A1234" s="201">
        <v>2240601</v>
      </c>
      <c r="B1234" s="184" t="s">
        <v>1098</v>
      </c>
      <c r="C1234" s="185"/>
      <c r="D1234" s="185"/>
      <c r="E1234" s="199"/>
      <c r="F1234" s="209">
        <f t="shared" si="19"/>
        <v>7</v>
      </c>
    </row>
    <row r="1235" spans="1:6 16329:16376" s="209" customFormat="1" ht="18" hidden="1" customHeight="1">
      <c r="A1235" s="201">
        <v>2240602</v>
      </c>
      <c r="B1235" s="184" t="s">
        <v>1099</v>
      </c>
      <c r="C1235" s="185"/>
      <c r="D1235" s="185"/>
      <c r="E1235" s="199"/>
      <c r="F1235" s="209">
        <f t="shared" si="19"/>
        <v>7</v>
      </c>
    </row>
    <row r="1236" spans="1:6 16329:16376" s="209" customFormat="1" ht="18" hidden="1" customHeight="1">
      <c r="A1236" s="201">
        <v>2240699</v>
      </c>
      <c r="B1236" s="184" t="s">
        <v>1100</v>
      </c>
      <c r="C1236" s="185"/>
      <c r="D1236" s="185"/>
      <c r="E1236" s="199"/>
      <c r="F1236" s="209">
        <f t="shared" si="19"/>
        <v>7</v>
      </c>
    </row>
    <row r="1237" spans="1:6 16329:16376" s="208" customFormat="1" ht="18" customHeight="1">
      <c r="A1237" s="201">
        <v>22407</v>
      </c>
      <c r="B1237" s="184" t="s">
        <v>1101</v>
      </c>
      <c r="C1237" s="185">
        <v>122</v>
      </c>
      <c r="D1237" s="185">
        <v>850</v>
      </c>
      <c r="E1237" s="199"/>
      <c r="F1237" s="209">
        <f t="shared" si="19"/>
        <v>5</v>
      </c>
      <c r="XDA1237" s="212"/>
      <c r="XDB1237" s="212"/>
      <c r="XDC1237" s="212"/>
      <c r="XDD1237" s="212"/>
      <c r="XDE1237" s="212"/>
      <c r="XDF1237" s="212"/>
      <c r="XDG1237" s="212"/>
      <c r="XDH1237" s="212"/>
      <c r="XDI1237" s="212"/>
      <c r="XDJ1237" s="212"/>
      <c r="XDK1237" s="212"/>
      <c r="XDL1237" s="212"/>
      <c r="XDM1237" s="212"/>
      <c r="XDN1237" s="212"/>
      <c r="XDO1237" s="212"/>
      <c r="XDP1237" s="212"/>
      <c r="XDQ1237" s="212"/>
      <c r="XDR1237" s="212"/>
      <c r="XDS1237" s="212"/>
      <c r="XDT1237" s="212"/>
      <c r="XDU1237" s="212"/>
      <c r="XDV1237" s="212"/>
      <c r="XDW1237" s="212"/>
      <c r="XDX1237" s="212"/>
      <c r="XDY1237" s="212"/>
      <c r="XDZ1237" s="212"/>
      <c r="XEA1237" s="212"/>
      <c r="XEB1237" s="212"/>
      <c r="XEC1237" s="212"/>
      <c r="XED1237" s="212"/>
      <c r="XEE1237" s="212"/>
      <c r="XEF1237" s="212"/>
      <c r="XEG1237" s="212"/>
      <c r="XEH1237" s="212"/>
      <c r="XEI1237" s="212"/>
      <c r="XEJ1237" s="212"/>
      <c r="XEK1237" s="212"/>
      <c r="XEL1237" s="212"/>
      <c r="XEM1237" s="212"/>
      <c r="XEN1237" s="212"/>
      <c r="XEO1237" s="212"/>
      <c r="XEP1237" s="212"/>
      <c r="XEQ1237" s="212"/>
      <c r="XER1237" s="212"/>
      <c r="XES1237" s="212"/>
      <c r="XET1237" s="212"/>
      <c r="XEU1237" s="212"/>
      <c r="XEV1237" s="212"/>
    </row>
    <row r="1238" spans="1:6 16329:16376" s="209" customFormat="1" ht="18" hidden="1" customHeight="1">
      <c r="A1238" s="201">
        <v>2240703</v>
      </c>
      <c r="B1238" s="184" t="s">
        <v>1102</v>
      </c>
      <c r="C1238" s="185">
        <v>122</v>
      </c>
      <c r="D1238" s="185">
        <v>850</v>
      </c>
      <c r="E1238" s="199"/>
      <c r="F1238" s="209">
        <f t="shared" si="19"/>
        <v>7</v>
      </c>
    </row>
    <row r="1239" spans="1:6 16329:16376" s="209" customFormat="1" ht="18" hidden="1" customHeight="1">
      <c r="A1239" s="201">
        <v>2240704</v>
      </c>
      <c r="B1239" s="184" t="s">
        <v>1103</v>
      </c>
      <c r="C1239" s="185"/>
      <c r="D1239" s="185"/>
      <c r="E1239" s="199"/>
      <c r="F1239" s="209">
        <f t="shared" si="19"/>
        <v>7</v>
      </c>
    </row>
    <row r="1240" spans="1:6 16329:16376" s="209" customFormat="1" ht="18" hidden="1" customHeight="1">
      <c r="A1240" s="201">
        <v>2240799</v>
      </c>
      <c r="B1240" s="184" t="s">
        <v>1104</v>
      </c>
      <c r="C1240" s="185"/>
      <c r="D1240" s="185"/>
      <c r="E1240" s="199"/>
      <c r="F1240" s="209">
        <f t="shared" si="19"/>
        <v>7</v>
      </c>
    </row>
    <row r="1241" spans="1:6 16329:16376" s="208" customFormat="1" ht="18" customHeight="1">
      <c r="A1241" s="201">
        <v>22499</v>
      </c>
      <c r="B1241" s="184" t="s">
        <v>1105</v>
      </c>
      <c r="C1241" s="185">
        <v>40</v>
      </c>
      <c r="D1241" s="185"/>
      <c r="E1241" s="199"/>
      <c r="F1241" s="209">
        <f t="shared" si="19"/>
        <v>5</v>
      </c>
      <c r="XDA1241" s="212"/>
      <c r="XDB1241" s="212"/>
      <c r="XDC1241" s="212"/>
      <c r="XDD1241" s="212"/>
      <c r="XDE1241" s="212"/>
      <c r="XDF1241" s="212"/>
      <c r="XDG1241" s="212"/>
      <c r="XDH1241" s="212"/>
      <c r="XDI1241" s="212"/>
      <c r="XDJ1241" s="212"/>
      <c r="XDK1241" s="212"/>
      <c r="XDL1241" s="212"/>
      <c r="XDM1241" s="212"/>
      <c r="XDN1241" s="212"/>
      <c r="XDO1241" s="212"/>
      <c r="XDP1241" s="212"/>
      <c r="XDQ1241" s="212"/>
      <c r="XDR1241" s="212"/>
      <c r="XDS1241" s="212"/>
      <c r="XDT1241" s="212"/>
      <c r="XDU1241" s="212"/>
      <c r="XDV1241" s="212"/>
      <c r="XDW1241" s="212"/>
      <c r="XDX1241" s="212"/>
      <c r="XDY1241" s="212"/>
      <c r="XDZ1241" s="212"/>
      <c r="XEA1241" s="212"/>
      <c r="XEB1241" s="212"/>
      <c r="XEC1241" s="212"/>
      <c r="XED1241" s="212"/>
      <c r="XEE1241" s="212"/>
      <c r="XEF1241" s="212"/>
      <c r="XEG1241" s="212"/>
      <c r="XEH1241" s="212"/>
      <c r="XEI1241" s="212"/>
      <c r="XEJ1241" s="212"/>
      <c r="XEK1241" s="212"/>
      <c r="XEL1241" s="212"/>
      <c r="XEM1241" s="212"/>
      <c r="XEN1241" s="212"/>
      <c r="XEO1241" s="212"/>
      <c r="XEP1241" s="212"/>
      <c r="XEQ1241" s="212"/>
      <c r="XER1241" s="212"/>
      <c r="XES1241" s="212"/>
      <c r="XET1241" s="212"/>
      <c r="XEU1241" s="212"/>
      <c r="XEV1241" s="212"/>
    </row>
    <row r="1242" spans="1:6 16329:16376" s="209" customFormat="1" ht="18" hidden="1" customHeight="1">
      <c r="A1242" s="201">
        <v>2249999</v>
      </c>
      <c r="B1242" s="184" t="s">
        <v>1105</v>
      </c>
      <c r="C1242" s="185">
        <v>40</v>
      </c>
      <c r="D1242" s="185"/>
      <c r="E1242" s="199"/>
      <c r="F1242" s="209">
        <f t="shared" si="19"/>
        <v>7</v>
      </c>
    </row>
    <row r="1243" spans="1:6 16329:16376" s="209" customFormat="1" ht="18" hidden="1" customHeight="1">
      <c r="A1243" s="201">
        <v>227</v>
      </c>
      <c r="B1243" s="184" t="s">
        <v>1106</v>
      </c>
      <c r="C1243" s="185"/>
      <c r="D1243" s="185">
        <v>5500</v>
      </c>
      <c r="E1243" s="199"/>
      <c r="F1243" s="209">
        <f t="shared" si="19"/>
        <v>3</v>
      </c>
    </row>
    <row r="1244" spans="1:6 16329:16376" s="209" customFormat="1" ht="18" hidden="1" customHeight="1">
      <c r="A1244" s="201">
        <v>229</v>
      </c>
      <c r="B1244" s="184" t="s">
        <v>1107</v>
      </c>
      <c r="C1244" s="185">
        <v>774</v>
      </c>
      <c r="D1244" s="185">
        <v>20438</v>
      </c>
      <c r="E1244" s="199"/>
      <c r="F1244" s="209">
        <f t="shared" si="19"/>
        <v>3</v>
      </c>
    </row>
    <row r="1245" spans="1:6 16329:16376" s="208" customFormat="1" ht="18" customHeight="1">
      <c r="A1245" s="201">
        <v>22902</v>
      </c>
      <c r="B1245" s="184" t="s">
        <v>1108</v>
      </c>
      <c r="C1245" s="185"/>
      <c r="D1245" s="185"/>
      <c r="E1245" s="199"/>
      <c r="F1245" s="209">
        <f t="shared" si="19"/>
        <v>5</v>
      </c>
      <c r="XDA1245" s="212"/>
      <c r="XDB1245" s="212"/>
      <c r="XDC1245" s="212"/>
      <c r="XDD1245" s="212"/>
      <c r="XDE1245" s="212"/>
      <c r="XDF1245" s="212"/>
      <c r="XDG1245" s="212"/>
      <c r="XDH1245" s="212"/>
      <c r="XDI1245" s="212"/>
      <c r="XDJ1245" s="212"/>
      <c r="XDK1245" s="212"/>
      <c r="XDL1245" s="212"/>
      <c r="XDM1245" s="212"/>
      <c r="XDN1245" s="212"/>
      <c r="XDO1245" s="212"/>
      <c r="XDP1245" s="212"/>
      <c r="XDQ1245" s="212"/>
      <c r="XDR1245" s="212"/>
      <c r="XDS1245" s="212"/>
      <c r="XDT1245" s="212"/>
      <c r="XDU1245" s="212"/>
      <c r="XDV1245" s="212"/>
      <c r="XDW1245" s="212"/>
      <c r="XDX1245" s="212"/>
      <c r="XDY1245" s="212"/>
      <c r="XDZ1245" s="212"/>
      <c r="XEA1245" s="212"/>
      <c r="XEB1245" s="212"/>
      <c r="XEC1245" s="212"/>
      <c r="XED1245" s="212"/>
      <c r="XEE1245" s="212"/>
      <c r="XEF1245" s="212"/>
      <c r="XEG1245" s="212"/>
      <c r="XEH1245" s="212"/>
      <c r="XEI1245" s="212"/>
      <c r="XEJ1245" s="212"/>
      <c r="XEK1245" s="212"/>
      <c r="XEL1245" s="212"/>
      <c r="XEM1245" s="212"/>
      <c r="XEN1245" s="212"/>
      <c r="XEO1245" s="212"/>
      <c r="XEP1245" s="212"/>
      <c r="XEQ1245" s="212"/>
      <c r="XER1245" s="212"/>
      <c r="XES1245" s="212"/>
      <c r="XET1245" s="212"/>
      <c r="XEU1245" s="212"/>
      <c r="XEV1245" s="212"/>
    </row>
    <row r="1246" spans="1:6 16329:16376" s="208" customFormat="1" ht="18" customHeight="1">
      <c r="A1246" s="201">
        <v>22999</v>
      </c>
      <c r="B1246" s="184" t="s">
        <v>974</v>
      </c>
      <c r="C1246" s="185">
        <v>774</v>
      </c>
      <c r="D1246" s="185">
        <v>20438</v>
      </c>
      <c r="E1246" s="199"/>
      <c r="F1246" s="209">
        <f t="shared" si="19"/>
        <v>5</v>
      </c>
      <c r="XDA1246" s="212"/>
      <c r="XDB1246" s="212"/>
      <c r="XDC1246" s="212"/>
      <c r="XDD1246" s="212"/>
      <c r="XDE1246" s="212"/>
      <c r="XDF1246" s="212"/>
      <c r="XDG1246" s="212"/>
      <c r="XDH1246" s="212"/>
      <c r="XDI1246" s="212"/>
      <c r="XDJ1246" s="212"/>
      <c r="XDK1246" s="212"/>
      <c r="XDL1246" s="212"/>
      <c r="XDM1246" s="212"/>
      <c r="XDN1246" s="212"/>
      <c r="XDO1246" s="212"/>
      <c r="XDP1246" s="212"/>
      <c r="XDQ1246" s="212"/>
      <c r="XDR1246" s="212"/>
      <c r="XDS1246" s="212"/>
      <c r="XDT1246" s="212"/>
      <c r="XDU1246" s="212"/>
      <c r="XDV1246" s="212"/>
      <c r="XDW1246" s="212"/>
      <c r="XDX1246" s="212"/>
      <c r="XDY1246" s="212"/>
      <c r="XDZ1246" s="212"/>
      <c r="XEA1246" s="212"/>
      <c r="XEB1246" s="212"/>
      <c r="XEC1246" s="212"/>
      <c r="XED1246" s="212"/>
      <c r="XEE1246" s="212"/>
      <c r="XEF1246" s="212"/>
      <c r="XEG1246" s="212"/>
      <c r="XEH1246" s="212"/>
      <c r="XEI1246" s="212"/>
      <c r="XEJ1246" s="212"/>
      <c r="XEK1246" s="212"/>
      <c r="XEL1246" s="212"/>
      <c r="XEM1246" s="212"/>
      <c r="XEN1246" s="212"/>
      <c r="XEO1246" s="212"/>
      <c r="XEP1246" s="212"/>
      <c r="XEQ1246" s="212"/>
      <c r="XER1246" s="212"/>
      <c r="XES1246" s="212"/>
      <c r="XET1246" s="212"/>
      <c r="XEU1246" s="212"/>
      <c r="XEV1246" s="212"/>
    </row>
    <row r="1247" spans="1:6 16329:16376" s="209" customFormat="1" ht="18" hidden="1" customHeight="1">
      <c r="A1247" s="201">
        <v>2299999</v>
      </c>
      <c r="B1247" s="184" t="s">
        <v>974</v>
      </c>
      <c r="C1247" s="185">
        <v>774</v>
      </c>
      <c r="D1247" s="185">
        <v>20438</v>
      </c>
      <c r="E1247" s="199"/>
      <c r="F1247" s="209">
        <f t="shared" si="19"/>
        <v>7</v>
      </c>
    </row>
    <row r="1248" spans="1:6 16329:16376" s="209" customFormat="1" ht="18" hidden="1" customHeight="1">
      <c r="A1248" s="201">
        <v>232</v>
      </c>
      <c r="B1248" s="184" t="s">
        <v>1109</v>
      </c>
      <c r="C1248" s="185">
        <v>8978</v>
      </c>
      <c r="D1248" s="185">
        <v>9543</v>
      </c>
      <c r="E1248" s="199"/>
      <c r="F1248" s="209">
        <f t="shared" si="19"/>
        <v>3</v>
      </c>
    </row>
    <row r="1249" spans="1:6 16329:16376" s="208" customFormat="1" ht="18" customHeight="1">
      <c r="A1249" s="201">
        <v>23203</v>
      </c>
      <c r="B1249" s="184" t="s">
        <v>1110</v>
      </c>
      <c r="C1249" s="185">
        <v>8978</v>
      </c>
      <c r="D1249" s="185">
        <v>9543</v>
      </c>
      <c r="E1249" s="199"/>
      <c r="F1249" s="209">
        <f t="shared" si="19"/>
        <v>5</v>
      </c>
      <c r="XDA1249" s="212"/>
      <c r="XDB1249" s="212"/>
      <c r="XDC1249" s="212"/>
      <c r="XDD1249" s="212"/>
      <c r="XDE1249" s="212"/>
      <c r="XDF1249" s="212"/>
      <c r="XDG1249" s="212"/>
      <c r="XDH1249" s="212"/>
      <c r="XDI1249" s="212"/>
      <c r="XDJ1249" s="212"/>
      <c r="XDK1249" s="212"/>
      <c r="XDL1249" s="212"/>
      <c r="XDM1249" s="212"/>
      <c r="XDN1249" s="212"/>
      <c r="XDO1249" s="212"/>
      <c r="XDP1249" s="212"/>
      <c r="XDQ1249" s="212"/>
      <c r="XDR1249" s="212"/>
      <c r="XDS1249" s="212"/>
      <c r="XDT1249" s="212"/>
      <c r="XDU1249" s="212"/>
      <c r="XDV1249" s="212"/>
      <c r="XDW1249" s="212"/>
      <c r="XDX1249" s="212"/>
      <c r="XDY1249" s="212"/>
      <c r="XDZ1249" s="212"/>
      <c r="XEA1249" s="212"/>
      <c r="XEB1249" s="212"/>
      <c r="XEC1249" s="212"/>
      <c r="XED1249" s="212"/>
      <c r="XEE1249" s="212"/>
      <c r="XEF1249" s="212"/>
      <c r="XEG1249" s="212"/>
      <c r="XEH1249" s="212"/>
      <c r="XEI1249" s="212"/>
      <c r="XEJ1249" s="212"/>
      <c r="XEK1249" s="212"/>
      <c r="XEL1249" s="212"/>
      <c r="XEM1249" s="212"/>
      <c r="XEN1249" s="212"/>
      <c r="XEO1249" s="212"/>
      <c r="XEP1249" s="212"/>
      <c r="XEQ1249" s="212"/>
      <c r="XER1249" s="212"/>
      <c r="XES1249" s="212"/>
      <c r="XET1249" s="212"/>
      <c r="XEU1249" s="212"/>
      <c r="XEV1249" s="212"/>
    </row>
    <row r="1250" spans="1:6 16329:16376" s="209" customFormat="1" ht="18" hidden="1" customHeight="1">
      <c r="A1250" s="201">
        <v>2320301</v>
      </c>
      <c r="B1250" s="184" t="s">
        <v>1111</v>
      </c>
      <c r="C1250" s="185">
        <v>8978</v>
      </c>
      <c r="D1250" s="185">
        <v>9543</v>
      </c>
      <c r="E1250" s="199"/>
      <c r="F1250" s="209">
        <f t="shared" si="19"/>
        <v>7</v>
      </c>
    </row>
    <row r="1251" spans="1:6 16329:16376" s="209" customFormat="1" ht="18" hidden="1" customHeight="1">
      <c r="A1251" s="201">
        <v>2320302</v>
      </c>
      <c r="B1251" s="184" t="s">
        <v>1112</v>
      </c>
      <c r="C1251" s="185"/>
      <c r="D1251" s="185"/>
      <c r="E1251" s="199"/>
      <c r="F1251" s="209">
        <f t="shared" si="19"/>
        <v>7</v>
      </c>
    </row>
    <row r="1252" spans="1:6 16329:16376" s="209" customFormat="1" ht="18" hidden="1" customHeight="1">
      <c r="A1252" s="201">
        <v>2320303</v>
      </c>
      <c r="B1252" s="184" t="s">
        <v>1113</v>
      </c>
      <c r="C1252" s="185"/>
      <c r="D1252" s="185"/>
      <c r="E1252" s="199"/>
      <c r="F1252" s="209">
        <f t="shared" si="19"/>
        <v>7</v>
      </c>
    </row>
    <row r="1253" spans="1:6 16329:16376" s="209" customFormat="1" ht="18" hidden="1" customHeight="1">
      <c r="A1253" s="201">
        <v>2320399</v>
      </c>
      <c r="B1253" s="184" t="s">
        <v>1114</v>
      </c>
      <c r="C1253" s="185"/>
      <c r="D1253" s="185"/>
      <c r="E1253" s="199"/>
      <c r="F1253" s="209">
        <f t="shared" si="19"/>
        <v>7</v>
      </c>
    </row>
    <row r="1254" spans="1:6 16329:16376" s="209" customFormat="1" ht="18" hidden="1" customHeight="1">
      <c r="A1254" s="201">
        <v>233</v>
      </c>
      <c r="B1254" s="184" t="s">
        <v>1115</v>
      </c>
      <c r="C1254" s="185"/>
      <c r="D1254" s="185">
        <v>0</v>
      </c>
      <c r="E1254" s="199"/>
      <c r="F1254" s="209">
        <f t="shared" si="19"/>
        <v>3</v>
      </c>
    </row>
    <row r="1255" spans="1:6 16329:16376" s="208" customFormat="1" ht="18" customHeight="1">
      <c r="A1255" s="201">
        <v>23303</v>
      </c>
      <c r="B1255" s="184" t="s">
        <v>1116</v>
      </c>
      <c r="C1255" s="185"/>
      <c r="D1255" s="185"/>
      <c r="E1255" s="199"/>
      <c r="F1255" s="209">
        <f t="shared" si="19"/>
        <v>5</v>
      </c>
      <c r="XDA1255" s="212"/>
      <c r="XDB1255" s="212"/>
      <c r="XDC1255" s="212"/>
      <c r="XDD1255" s="212"/>
      <c r="XDE1255" s="212"/>
      <c r="XDF1255" s="212"/>
      <c r="XDG1255" s="212"/>
      <c r="XDH1255" s="212"/>
      <c r="XDI1255" s="212"/>
      <c r="XDJ1255" s="212"/>
      <c r="XDK1255" s="212"/>
      <c r="XDL1255" s="212"/>
      <c r="XDM1255" s="212"/>
      <c r="XDN1255" s="212"/>
      <c r="XDO1255" s="212"/>
      <c r="XDP1255" s="212"/>
      <c r="XDQ1255" s="212"/>
      <c r="XDR1255" s="212"/>
      <c r="XDS1255" s="212"/>
      <c r="XDT1255" s="212"/>
      <c r="XDU1255" s="212"/>
      <c r="XDV1255" s="212"/>
      <c r="XDW1255" s="212"/>
      <c r="XDX1255" s="212"/>
      <c r="XDY1255" s="212"/>
      <c r="XDZ1255" s="212"/>
      <c r="XEA1255" s="212"/>
      <c r="XEB1255" s="212"/>
      <c r="XEC1255" s="212"/>
      <c r="XED1255" s="212"/>
      <c r="XEE1255" s="212"/>
      <c r="XEF1255" s="212"/>
      <c r="XEG1255" s="212"/>
      <c r="XEH1255" s="212"/>
      <c r="XEI1255" s="212"/>
      <c r="XEJ1255" s="212"/>
      <c r="XEK1255" s="212"/>
      <c r="XEL1255" s="212"/>
      <c r="XEM1255" s="212"/>
      <c r="XEN1255" s="212"/>
      <c r="XEO1255" s="212"/>
      <c r="XEP1255" s="212"/>
      <c r="XEQ1255" s="212"/>
      <c r="XER1255" s="212"/>
      <c r="XES1255" s="212"/>
      <c r="XET1255" s="212"/>
      <c r="XEU1255" s="212"/>
      <c r="XEV1255" s="212"/>
    </row>
    <row r="1256" spans="1:6 16329:16376" s="209" customFormat="1" ht="18" customHeight="1">
      <c r="A1256" s="217"/>
      <c r="B1256" s="218"/>
      <c r="C1256" s="219"/>
      <c r="D1256" s="219"/>
      <c r="E1256" s="220"/>
    </row>
    <row r="1257" spans="1:6 16329:16376" s="209" customFormat="1" ht="18" customHeight="1">
      <c r="A1257" s="217"/>
      <c r="B1257" s="218"/>
      <c r="C1257" s="219"/>
      <c r="D1257" s="219"/>
      <c r="E1257" s="220"/>
    </row>
    <row r="1258" spans="1:6 16329:16376" s="209" customFormat="1" ht="18" customHeight="1">
      <c r="A1258" s="217"/>
      <c r="B1258" s="221" t="s">
        <v>1117</v>
      </c>
      <c r="C1258" s="185">
        <f>SUM(C4,C233,C237,C248,C338,C390,C446,C503,C630,C702,C775,C797,C904,C962,C1026,C1046,C1076,C1086,C1130,C1150,C1194,C1243,C1244,C1248,C1254)</f>
        <v>495000</v>
      </c>
      <c r="D1258" s="185">
        <f>SUM(D4,D233,D237,D248,D338,D390,D446,D503,D630,D702,D775,D797,D904,D962,D1026,D1046,D1076,D1086,D1130,D1150,D1194,D1243,D1244,D1248,D1254)</f>
        <v>493462</v>
      </c>
      <c r="E1258" s="220"/>
    </row>
    <row r="1259" spans="1:6 16329:16376" s="208" customFormat="1" ht="18" customHeight="1">
      <c r="A1259" s="222"/>
      <c r="C1259" s="211"/>
      <c r="D1259" s="211"/>
    </row>
    <row r="1260" spans="1:6 16329:16376" s="208" customFormat="1" ht="18" customHeight="1">
      <c r="A1260" s="222"/>
      <c r="C1260" s="211"/>
      <c r="D1260" s="211"/>
    </row>
    <row r="1261" spans="1:6 16329:16376" s="208" customFormat="1" ht="18" customHeight="1">
      <c r="A1261" s="222"/>
      <c r="C1261" s="211"/>
      <c r="D1261" s="211"/>
    </row>
    <row r="1262" spans="1:6 16329:16376" s="208" customFormat="1" ht="18" customHeight="1">
      <c r="A1262" s="222"/>
      <c r="C1262" s="211"/>
      <c r="D1262" s="211"/>
    </row>
    <row r="1263" spans="1:6 16329:16376" s="208" customFormat="1" ht="18" customHeight="1">
      <c r="A1263" s="222"/>
      <c r="C1263" s="211"/>
      <c r="D1263" s="211"/>
    </row>
    <row r="1264" spans="1:6 16329:16376" s="208" customFormat="1" ht="18" customHeight="1">
      <c r="A1264" s="222"/>
      <c r="C1264" s="211"/>
      <c r="D1264" s="211"/>
    </row>
    <row r="1265" spans="1:4" s="208" customFormat="1" ht="18" customHeight="1">
      <c r="A1265" s="222"/>
      <c r="C1265" s="211"/>
      <c r="D1265" s="211"/>
    </row>
    <row r="1266" spans="1:4" s="208" customFormat="1" ht="18" customHeight="1">
      <c r="A1266" s="222"/>
      <c r="C1266" s="211"/>
      <c r="D1266" s="211"/>
    </row>
    <row r="1267" spans="1:4" s="208" customFormat="1" ht="18" customHeight="1">
      <c r="A1267" s="222"/>
      <c r="C1267" s="211"/>
      <c r="D1267" s="211"/>
    </row>
    <row r="1268" spans="1:4" s="208" customFormat="1" ht="18" customHeight="1">
      <c r="A1268" s="222"/>
      <c r="C1268" s="211"/>
      <c r="D1268" s="211"/>
    </row>
    <row r="1269" spans="1:4" s="208" customFormat="1" ht="18" customHeight="1">
      <c r="A1269" s="222"/>
      <c r="C1269" s="211"/>
      <c r="D1269" s="211"/>
    </row>
    <row r="1270" spans="1:4" s="208" customFormat="1" ht="18" customHeight="1">
      <c r="A1270" s="222"/>
      <c r="C1270" s="211"/>
      <c r="D1270" s="211"/>
    </row>
    <row r="1271" spans="1:4" s="208" customFormat="1" ht="18" customHeight="1">
      <c r="A1271" s="222"/>
      <c r="C1271" s="211"/>
      <c r="D1271" s="211"/>
    </row>
    <row r="1272" spans="1:4" s="208" customFormat="1" ht="18" customHeight="1">
      <c r="A1272" s="222"/>
      <c r="C1272" s="211"/>
      <c r="D1272" s="211"/>
    </row>
    <row r="1273" spans="1:4" s="208" customFormat="1" ht="18" customHeight="1">
      <c r="A1273" s="222"/>
      <c r="C1273" s="211"/>
      <c r="D1273" s="211"/>
    </row>
    <row r="1274" spans="1:4" s="208" customFormat="1" ht="18" customHeight="1">
      <c r="A1274" s="222"/>
      <c r="C1274" s="211"/>
      <c r="D1274" s="211"/>
    </row>
    <row r="1275" spans="1:4" s="208" customFormat="1" ht="18" customHeight="1">
      <c r="A1275" s="222"/>
      <c r="C1275" s="211"/>
      <c r="D1275" s="211"/>
    </row>
    <row r="1276" spans="1:4" s="208" customFormat="1" ht="18" customHeight="1">
      <c r="A1276" s="222"/>
      <c r="C1276" s="211"/>
      <c r="D1276" s="211"/>
    </row>
    <row r="1277" spans="1:4" s="208" customFormat="1" ht="18" customHeight="1">
      <c r="A1277" s="222"/>
      <c r="C1277" s="211"/>
      <c r="D1277" s="211"/>
    </row>
    <row r="1278" spans="1:4" s="208" customFormat="1" ht="18" customHeight="1">
      <c r="A1278" s="222"/>
      <c r="C1278" s="211"/>
      <c r="D1278" s="211"/>
    </row>
    <row r="1279" spans="1:4" s="208" customFormat="1" ht="18" customHeight="1">
      <c r="A1279" s="222"/>
      <c r="C1279" s="211"/>
      <c r="D1279" s="211"/>
    </row>
    <row r="1280" spans="1:4" s="208" customFormat="1" ht="18" customHeight="1">
      <c r="A1280" s="222"/>
      <c r="C1280" s="211"/>
      <c r="D1280" s="211"/>
    </row>
    <row r="1281" spans="1:4" s="208" customFormat="1" ht="18" customHeight="1">
      <c r="A1281" s="222"/>
      <c r="C1281" s="211"/>
      <c r="D1281" s="211"/>
    </row>
    <row r="1282" spans="1:4" s="208" customFormat="1" ht="18" customHeight="1">
      <c r="A1282" s="222"/>
      <c r="C1282" s="211"/>
      <c r="D1282" s="211"/>
    </row>
    <row r="1283" spans="1:4" s="208" customFormat="1" ht="18" customHeight="1">
      <c r="A1283" s="222"/>
      <c r="C1283" s="211"/>
      <c r="D1283" s="211"/>
    </row>
    <row r="1284" spans="1:4" s="208" customFormat="1" ht="18" customHeight="1">
      <c r="A1284" s="222"/>
      <c r="C1284" s="211"/>
      <c r="D1284" s="211"/>
    </row>
    <row r="1285" spans="1:4" s="208" customFormat="1" ht="18" customHeight="1">
      <c r="A1285" s="222"/>
      <c r="C1285" s="211"/>
      <c r="D1285" s="211"/>
    </row>
    <row r="1286" spans="1:4" s="208" customFormat="1" ht="18" customHeight="1">
      <c r="A1286" s="222"/>
      <c r="C1286" s="211"/>
      <c r="D1286" s="211"/>
    </row>
    <row r="1287" spans="1:4" s="208" customFormat="1" ht="18" customHeight="1">
      <c r="A1287" s="222"/>
      <c r="C1287" s="211"/>
      <c r="D1287" s="211"/>
    </row>
    <row r="1288" spans="1:4" s="208" customFormat="1" ht="18" customHeight="1">
      <c r="A1288" s="222"/>
      <c r="C1288" s="211"/>
      <c r="D1288" s="211"/>
    </row>
    <row r="1289" spans="1:4" s="208" customFormat="1" ht="18" customHeight="1">
      <c r="A1289" s="222"/>
      <c r="C1289" s="211"/>
      <c r="D1289" s="211"/>
    </row>
  </sheetData>
  <autoFilter ref="A3:XFD1255">
    <filterColumn colId="5">
      <filters>
        <filter val="5"/>
      </filters>
    </filterColumn>
  </autoFilter>
  <mergeCells count="1">
    <mergeCell ref="B1:E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DK1279"/>
  <sheetViews>
    <sheetView workbookViewId="0">
      <selection activeCell="F3" sqref="A1:XFD1048576"/>
    </sheetView>
  </sheetViews>
  <sheetFormatPr defaultColWidth="9" defaultRowHeight="18" customHeight="1"/>
  <cols>
    <col min="1" max="1" width="13.375" style="191" customWidth="1"/>
    <col min="2" max="2" width="44.875" style="192" customWidth="1"/>
    <col min="3" max="3" width="10.875" style="193" customWidth="1"/>
    <col min="4" max="4" width="10.875" style="190" customWidth="1"/>
    <col min="5" max="16339" width="9" style="190"/>
    <col min="16340" max="16384" width="9" style="194"/>
  </cols>
  <sheetData>
    <row r="1" spans="1:5" s="189" customFormat="1" ht="30" customHeight="1">
      <c r="A1" s="254" t="s">
        <v>12</v>
      </c>
      <c r="B1" s="254"/>
      <c r="C1" s="254"/>
      <c r="D1" s="254"/>
    </row>
    <row r="2" spans="1:5" s="190" customFormat="1" ht="18" customHeight="1">
      <c r="A2" s="195"/>
      <c r="C2" s="196"/>
      <c r="D2" s="197" t="s">
        <v>61</v>
      </c>
    </row>
    <row r="3" spans="1:5" s="190" customFormat="1" ht="62.1" customHeight="1">
      <c r="A3" s="198" t="s">
        <v>159</v>
      </c>
      <c r="B3" s="198" t="s">
        <v>160</v>
      </c>
      <c r="C3" s="198" t="s">
        <v>64</v>
      </c>
      <c r="D3" s="198" t="s">
        <v>162</v>
      </c>
    </row>
    <row r="4" spans="1:5" s="190" customFormat="1" ht="18" customHeight="1">
      <c r="A4" s="14">
        <v>201</v>
      </c>
      <c r="B4" s="182" t="s">
        <v>163</v>
      </c>
      <c r="C4" s="183">
        <f>61624-9048-1718</f>
        <v>50858</v>
      </c>
      <c r="D4" s="199"/>
      <c r="E4" s="190">
        <f>LEN(A4)</f>
        <v>3</v>
      </c>
    </row>
    <row r="5" spans="1:5" s="190" customFormat="1" ht="18" customHeight="1">
      <c r="A5" s="14">
        <v>20101</v>
      </c>
      <c r="B5" s="184" t="s">
        <v>164</v>
      </c>
      <c r="C5" s="185">
        <v>1382</v>
      </c>
      <c r="D5" s="199"/>
      <c r="E5" s="190">
        <f t="shared" ref="E5:E68" si="0">LEN(A5)</f>
        <v>5</v>
      </c>
    </row>
    <row r="6" spans="1:5" s="190" customFormat="1" ht="18" customHeight="1">
      <c r="A6" s="14">
        <v>2010101</v>
      </c>
      <c r="B6" s="184" t="s">
        <v>165</v>
      </c>
      <c r="C6" s="185">
        <v>462</v>
      </c>
      <c r="D6" s="199"/>
      <c r="E6" s="190">
        <f t="shared" si="0"/>
        <v>7</v>
      </c>
    </row>
    <row r="7" spans="1:5" s="190" customFormat="1" ht="18" customHeight="1">
      <c r="A7" s="14">
        <v>2010102</v>
      </c>
      <c r="B7" s="184" t="s">
        <v>166</v>
      </c>
      <c r="C7" s="185">
        <v>302</v>
      </c>
      <c r="D7" s="199"/>
      <c r="E7" s="190">
        <f t="shared" si="0"/>
        <v>7</v>
      </c>
    </row>
    <row r="8" spans="1:5" s="190" customFormat="1" ht="18" customHeight="1">
      <c r="A8" s="14">
        <v>2010103</v>
      </c>
      <c r="B8" s="184" t="s">
        <v>167</v>
      </c>
      <c r="C8" s="185">
        <v>508</v>
      </c>
      <c r="D8" s="199"/>
      <c r="E8" s="190">
        <f t="shared" si="0"/>
        <v>7</v>
      </c>
    </row>
    <row r="9" spans="1:5" s="190" customFormat="1" ht="18" customHeight="1">
      <c r="A9" s="14">
        <v>2010104</v>
      </c>
      <c r="B9" s="184" t="s">
        <v>168</v>
      </c>
      <c r="C9" s="185">
        <v>110</v>
      </c>
      <c r="D9" s="199"/>
      <c r="E9" s="190">
        <f t="shared" si="0"/>
        <v>7</v>
      </c>
    </row>
    <row r="10" spans="1:5" s="190" customFormat="1" ht="18" customHeight="1">
      <c r="A10" s="14">
        <v>2010105</v>
      </c>
      <c r="B10" s="184" t="s">
        <v>169</v>
      </c>
      <c r="C10" s="185"/>
      <c r="D10" s="199"/>
      <c r="E10" s="190">
        <f t="shared" si="0"/>
        <v>7</v>
      </c>
    </row>
    <row r="11" spans="1:5" s="190" customFormat="1" ht="18" customHeight="1">
      <c r="A11" s="14">
        <v>2010106</v>
      </c>
      <c r="B11" s="184" t="s">
        <v>170</v>
      </c>
      <c r="C11" s="185"/>
      <c r="D11" s="199"/>
      <c r="E11" s="190">
        <f t="shared" si="0"/>
        <v>7</v>
      </c>
    </row>
    <row r="12" spans="1:5" s="190" customFormat="1" ht="18" customHeight="1">
      <c r="A12" s="14">
        <v>2010107</v>
      </c>
      <c r="B12" s="184" t="s">
        <v>171</v>
      </c>
      <c r="C12" s="185"/>
      <c r="D12" s="199"/>
      <c r="E12" s="190">
        <f t="shared" si="0"/>
        <v>7</v>
      </c>
    </row>
    <row r="13" spans="1:5" s="190" customFormat="1" ht="18" customHeight="1">
      <c r="A13" s="14">
        <v>2010108</v>
      </c>
      <c r="B13" s="184" t="s">
        <v>172</v>
      </c>
      <c r="C13" s="185"/>
      <c r="D13" s="199"/>
      <c r="E13" s="190">
        <f t="shared" si="0"/>
        <v>7</v>
      </c>
    </row>
    <row r="14" spans="1:5" s="190" customFormat="1" ht="18" customHeight="1">
      <c r="A14" s="14">
        <v>2010109</v>
      </c>
      <c r="B14" s="184" t="s">
        <v>173</v>
      </c>
      <c r="C14" s="185"/>
      <c r="D14" s="199"/>
      <c r="E14" s="190">
        <f t="shared" si="0"/>
        <v>7</v>
      </c>
    </row>
    <row r="15" spans="1:5" s="190" customFormat="1" ht="18" customHeight="1">
      <c r="A15" s="14">
        <v>2010150</v>
      </c>
      <c r="B15" s="184" t="s">
        <v>174</v>
      </c>
      <c r="C15" s="185"/>
      <c r="D15" s="199"/>
      <c r="E15" s="190">
        <f t="shared" si="0"/>
        <v>7</v>
      </c>
    </row>
    <row r="16" spans="1:5" s="190" customFormat="1" ht="18" customHeight="1">
      <c r="A16" s="14">
        <v>2010199</v>
      </c>
      <c r="B16" s="184" t="s">
        <v>175</v>
      </c>
      <c r="C16" s="185"/>
      <c r="D16" s="199"/>
      <c r="E16" s="190">
        <f t="shared" si="0"/>
        <v>7</v>
      </c>
    </row>
    <row r="17" spans="1:5" s="190" customFormat="1" ht="18" customHeight="1">
      <c r="A17" s="14">
        <v>20102</v>
      </c>
      <c r="B17" s="184" t="s">
        <v>176</v>
      </c>
      <c r="C17" s="185">
        <v>703</v>
      </c>
      <c r="D17" s="199"/>
      <c r="E17" s="190">
        <f t="shared" si="0"/>
        <v>5</v>
      </c>
    </row>
    <row r="18" spans="1:5" s="190" customFormat="1" ht="18" customHeight="1">
      <c r="A18" s="14">
        <v>2010201</v>
      </c>
      <c r="B18" s="184" t="s">
        <v>165</v>
      </c>
      <c r="C18" s="185">
        <v>423</v>
      </c>
      <c r="D18" s="199"/>
      <c r="E18" s="190">
        <f t="shared" si="0"/>
        <v>7</v>
      </c>
    </row>
    <row r="19" spans="1:5" s="190" customFormat="1" ht="18" customHeight="1">
      <c r="A19" s="14">
        <v>2010202</v>
      </c>
      <c r="B19" s="184" t="s">
        <v>166</v>
      </c>
      <c r="C19" s="185">
        <v>238</v>
      </c>
      <c r="D19" s="199"/>
      <c r="E19" s="190">
        <f t="shared" si="0"/>
        <v>7</v>
      </c>
    </row>
    <row r="20" spans="1:5" s="190" customFormat="1" ht="18" customHeight="1">
      <c r="A20" s="14">
        <v>2010203</v>
      </c>
      <c r="B20" s="184" t="s">
        <v>167</v>
      </c>
      <c r="C20" s="185"/>
      <c r="D20" s="199"/>
      <c r="E20" s="190">
        <f t="shared" si="0"/>
        <v>7</v>
      </c>
    </row>
    <row r="21" spans="1:5" s="190" customFormat="1" ht="18" customHeight="1">
      <c r="A21" s="14">
        <v>2010204</v>
      </c>
      <c r="B21" s="184" t="s">
        <v>177</v>
      </c>
      <c r="C21" s="185">
        <v>30</v>
      </c>
      <c r="D21" s="199"/>
      <c r="E21" s="190">
        <f t="shared" si="0"/>
        <v>7</v>
      </c>
    </row>
    <row r="22" spans="1:5" s="190" customFormat="1" ht="18" customHeight="1">
      <c r="A22" s="14">
        <v>2010205</v>
      </c>
      <c r="B22" s="184" t="s">
        <v>178</v>
      </c>
      <c r="C22" s="185"/>
      <c r="D22" s="199"/>
      <c r="E22" s="190">
        <f t="shared" si="0"/>
        <v>7</v>
      </c>
    </row>
    <row r="23" spans="1:5" s="190" customFormat="1" ht="18" customHeight="1">
      <c r="A23" s="14">
        <v>2010206</v>
      </c>
      <c r="B23" s="184" t="s">
        <v>179</v>
      </c>
      <c r="C23" s="185"/>
      <c r="D23" s="199"/>
      <c r="E23" s="190">
        <f t="shared" si="0"/>
        <v>7</v>
      </c>
    </row>
    <row r="24" spans="1:5" s="190" customFormat="1" ht="18" customHeight="1">
      <c r="A24" s="14">
        <v>2010250</v>
      </c>
      <c r="B24" s="184" t="s">
        <v>174</v>
      </c>
      <c r="C24" s="185"/>
      <c r="D24" s="199"/>
      <c r="E24" s="190">
        <f t="shared" si="0"/>
        <v>7</v>
      </c>
    </row>
    <row r="25" spans="1:5" s="190" customFormat="1" ht="18" customHeight="1">
      <c r="A25" s="14">
        <v>2010299</v>
      </c>
      <c r="B25" s="184" t="s">
        <v>180</v>
      </c>
      <c r="C25" s="185">
        <v>12</v>
      </c>
      <c r="D25" s="199"/>
      <c r="E25" s="190">
        <f t="shared" si="0"/>
        <v>7</v>
      </c>
    </row>
    <row r="26" spans="1:5" s="190" customFormat="1" ht="18" customHeight="1">
      <c r="A26" s="14">
        <v>20103</v>
      </c>
      <c r="B26" s="184" t="s">
        <v>181</v>
      </c>
      <c r="C26" s="185">
        <f>31520-9048-1718</f>
        <v>20754</v>
      </c>
      <c r="D26" s="199"/>
      <c r="E26" s="190">
        <f t="shared" si="0"/>
        <v>5</v>
      </c>
    </row>
    <row r="27" spans="1:5" s="190" customFormat="1" ht="18" customHeight="1">
      <c r="A27" s="14">
        <v>2010301</v>
      </c>
      <c r="B27" s="184" t="s">
        <v>165</v>
      </c>
      <c r="C27" s="185">
        <f>21192-9048-1718</f>
        <v>10426</v>
      </c>
      <c r="D27" s="199"/>
      <c r="E27" s="190">
        <f t="shared" si="0"/>
        <v>7</v>
      </c>
    </row>
    <row r="28" spans="1:5" s="190" customFormat="1" ht="18" customHeight="1">
      <c r="A28" s="14">
        <v>2010302</v>
      </c>
      <c r="B28" s="184" t="s">
        <v>166</v>
      </c>
      <c r="C28" s="185">
        <v>8736</v>
      </c>
      <c r="D28" s="199"/>
      <c r="E28" s="190">
        <f t="shared" si="0"/>
        <v>7</v>
      </c>
    </row>
    <row r="29" spans="1:5" s="190" customFormat="1" ht="18" customHeight="1">
      <c r="A29" s="14">
        <v>2010303</v>
      </c>
      <c r="B29" s="184" t="s">
        <v>167</v>
      </c>
      <c r="C29" s="185">
        <v>898</v>
      </c>
      <c r="D29" s="199"/>
      <c r="E29" s="190">
        <f t="shared" si="0"/>
        <v>7</v>
      </c>
    </row>
    <row r="30" spans="1:5" s="190" customFormat="1" ht="18" customHeight="1">
      <c r="A30" s="14">
        <v>2010304</v>
      </c>
      <c r="B30" s="184" t="s">
        <v>182</v>
      </c>
      <c r="C30" s="185"/>
      <c r="D30" s="199"/>
      <c r="E30" s="190">
        <f t="shared" si="0"/>
        <v>7</v>
      </c>
    </row>
    <row r="31" spans="1:5" s="190" customFormat="1" ht="18" customHeight="1">
      <c r="A31" s="14">
        <v>2010305</v>
      </c>
      <c r="B31" s="184" t="s">
        <v>183</v>
      </c>
      <c r="C31" s="185"/>
      <c r="D31" s="199"/>
      <c r="E31" s="190">
        <f t="shared" si="0"/>
        <v>7</v>
      </c>
    </row>
    <row r="32" spans="1:5" s="190" customFormat="1" ht="18" customHeight="1">
      <c r="A32" s="14">
        <v>2010306</v>
      </c>
      <c r="B32" s="184" t="s">
        <v>184</v>
      </c>
      <c r="C32" s="185">
        <v>144</v>
      </c>
      <c r="D32" s="199"/>
      <c r="E32" s="190">
        <f t="shared" si="0"/>
        <v>7</v>
      </c>
    </row>
    <row r="33" spans="1:5" s="190" customFormat="1" ht="18" customHeight="1">
      <c r="A33" s="14">
        <v>2010308</v>
      </c>
      <c r="B33" s="184" t="s">
        <v>185</v>
      </c>
      <c r="C33" s="185">
        <v>344</v>
      </c>
      <c r="D33" s="199"/>
      <c r="E33" s="190">
        <f t="shared" si="0"/>
        <v>7</v>
      </c>
    </row>
    <row r="34" spans="1:5" s="190" customFormat="1" ht="18" customHeight="1">
      <c r="A34" s="14">
        <v>2010309</v>
      </c>
      <c r="B34" s="184" t="s">
        <v>186</v>
      </c>
      <c r="C34" s="185"/>
      <c r="D34" s="199"/>
      <c r="E34" s="190">
        <f t="shared" si="0"/>
        <v>7</v>
      </c>
    </row>
    <row r="35" spans="1:5" s="190" customFormat="1" ht="18" customHeight="1">
      <c r="A35" s="14">
        <v>2010350</v>
      </c>
      <c r="B35" s="184" t="s">
        <v>174</v>
      </c>
      <c r="C35" s="185">
        <v>112</v>
      </c>
      <c r="D35" s="199"/>
      <c r="E35" s="190">
        <f t="shared" si="0"/>
        <v>7</v>
      </c>
    </row>
    <row r="36" spans="1:5" s="190" customFormat="1" ht="18" customHeight="1">
      <c r="A36" s="14">
        <v>2010399</v>
      </c>
      <c r="B36" s="184" t="s">
        <v>187</v>
      </c>
      <c r="C36" s="185">
        <v>94</v>
      </c>
      <c r="D36" s="199"/>
      <c r="E36" s="190">
        <f t="shared" si="0"/>
        <v>7</v>
      </c>
    </row>
    <row r="37" spans="1:5" s="190" customFormat="1" ht="18" customHeight="1">
      <c r="A37" s="14">
        <v>20104</v>
      </c>
      <c r="B37" s="184" t="s">
        <v>188</v>
      </c>
      <c r="C37" s="185">
        <v>1453</v>
      </c>
      <c r="D37" s="199"/>
      <c r="E37" s="190">
        <f t="shared" si="0"/>
        <v>5</v>
      </c>
    </row>
    <row r="38" spans="1:5" s="190" customFormat="1" ht="18" customHeight="1">
      <c r="A38" s="14">
        <v>2010401</v>
      </c>
      <c r="B38" s="184" t="s">
        <v>165</v>
      </c>
      <c r="C38" s="185">
        <v>557</v>
      </c>
      <c r="D38" s="199"/>
      <c r="E38" s="190">
        <f t="shared" si="0"/>
        <v>7</v>
      </c>
    </row>
    <row r="39" spans="1:5" s="190" customFormat="1" ht="18" customHeight="1">
      <c r="A39" s="14">
        <v>2010402</v>
      </c>
      <c r="B39" s="184" t="s">
        <v>166</v>
      </c>
      <c r="C39" s="185">
        <v>470</v>
      </c>
      <c r="D39" s="199"/>
      <c r="E39" s="190">
        <f t="shared" si="0"/>
        <v>7</v>
      </c>
    </row>
    <row r="40" spans="1:5" s="190" customFormat="1" ht="18" customHeight="1">
      <c r="A40" s="14">
        <v>2010403</v>
      </c>
      <c r="B40" s="184" t="s">
        <v>167</v>
      </c>
      <c r="C40" s="185"/>
      <c r="D40" s="199"/>
      <c r="E40" s="190">
        <f t="shared" si="0"/>
        <v>7</v>
      </c>
    </row>
    <row r="41" spans="1:5" s="190" customFormat="1" ht="18" customHeight="1">
      <c r="A41" s="14">
        <v>2010404</v>
      </c>
      <c r="B41" s="184" t="s">
        <v>189</v>
      </c>
      <c r="C41" s="185"/>
      <c r="D41" s="199"/>
      <c r="E41" s="190">
        <f t="shared" si="0"/>
        <v>7</v>
      </c>
    </row>
    <row r="42" spans="1:5" s="190" customFormat="1" ht="18" customHeight="1">
      <c r="A42" s="14">
        <v>2010405</v>
      </c>
      <c r="B42" s="184" t="s">
        <v>190</v>
      </c>
      <c r="C42" s="185"/>
      <c r="D42" s="199"/>
      <c r="E42" s="190">
        <f t="shared" si="0"/>
        <v>7</v>
      </c>
    </row>
    <row r="43" spans="1:5" s="190" customFormat="1" ht="18" customHeight="1">
      <c r="A43" s="14">
        <v>2010406</v>
      </c>
      <c r="B43" s="184" t="s">
        <v>191</v>
      </c>
      <c r="C43" s="185">
        <v>20</v>
      </c>
      <c r="D43" s="199"/>
      <c r="E43" s="190">
        <f t="shared" si="0"/>
        <v>7</v>
      </c>
    </row>
    <row r="44" spans="1:5" s="190" customFormat="1" ht="18" customHeight="1">
      <c r="A44" s="14">
        <v>2010407</v>
      </c>
      <c r="B44" s="184" t="s">
        <v>192</v>
      </c>
      <c r="C44" s="185"/>
      <c r="D44" s="199"/>
      <c r="E44" s="190">
        <f t="shared" si="0"/>
        <v>7</v>
      </c>
    </row>
    <row r="45" spans="1:5" s="190" customFormat="1" ht="18" customHeight="1">
      <c r="A45" s="14">
        <v>2010408</v>
      </c>
      <c r="B45" s="184" t="s">
        <v>193</v>
      </c>
      <c r="C45" s="185"/>
      <c r="D45" s="199"/>
      <c r="E45" s="190">
        <f t="shared" si="0"/>
        <v>7</v>
      </c>
    </row>
    <row r="46" spans="1:5" s="190" customFormat="1" ht="18" customHeight="1">
      <c r="A46" s="14">
        <v>2010450</v>
      </c>
      <c r="B46" s="184" t="s">
        <v>174</v>
      </c>
      <c r="C46" s="185"/>
      <c r="D46" s="199"/>
      <c r="E46" s="190">
        <f t="shared" si="0"/>
        <v>7</v>
      </c>
    </row>
    <row r="47" spans="1:5" s="190" customFormat="1" ht="18" customHeight="1">
      <c r="A47" s="14">
        <v>2010499</v>
      </c>
      <c r="B47" s="184" t="s">
        <v>194</v>
      </c>
      <c r="C47" s="185">
        <v>406</v>
      </c>
      <c r="D47" s="199"/>
      <c r="E47" s="190">
        <f t="shared" si="0"/>
        <v>7</v>
      </c>
    </row>
    <row r="48" spans="1:5" s="190" customFormat="1" ht="18" customHeight="1">
      <c r="A48" s="14">
        <v>20105</v>
      </c>
      <c r="B48" s="184" t="s">
        <v>195</v>
      </c>
      <c r="C48" s="185">
        <v>339</v>
      </c>
      <c r="D48" s="199"/>
      <c r="E48" s="190">
        <f t="shared" si="0"/>
        <v>5</v>
      </c>
    </row>
    <row r="49" spans="1:5" s="190" customFormat="1" ht="18" customHeight="1">
      <c r="A49" s="14">
        <v>2010501</v>
      </c>
      <c r="B49" s="184" t="s">
        <v>165</v>
      </c>
      <c r="C49" s="185">
        <v>155</v>
      </c>
      <c r="D49" s="199"/>
      <c r="E49" s="190">
        <f t="shared" si="0"/>
        <v>7</v>
      </c>
    </row>
    <row r="50" spans="1:5" s="190" customFormat="1" ht="18" customHeight="1">
      <c r="A50" s="14">
        <v>2010502</v>
      </c>
      <c r="B50" s="184" t="s">
        <v>166</v>
      </c>
      <c r="C50" s="185">
        <v>176</v>
      </c>
      <c r="D50" s="199"/>
      <c r="E50" s="190">
        <f t="shared" si="0"/>
        <v>7</v>
      </c>
    </row>
    <row r="51" spans="1:5" s="190" customFormat="1" ht="18" customHeight="1">
      <c r="A51" s="14">
        <v>2010503</v>
      </c>
      <c r="B51" s="184" t="s">
        <v>167</v>
      </c>
      <c r="C51" s="185"/>
      <c r="D51" s="199"/>
      <c r="E51" s="190">
        <f t="shared" si="0"/>
        <v>7</v>
      </c>
    </row>
    <row r="52" spans="1:5" s="190" customFormat="1" ht="18" customHeight="1">
      <c r="A52" s="14">
        <v>2010504</v>
      </c>
      <c r="B52" s="184" t="s">
        <v>196</v>
      </c>
      <c r="C52" s="185"/>
      <c r="D52" s="199"/>
      <c r="E52" s="190">
        <f t="shared" si="0"/>
        <v>7</v>
      </c>
    </row>
    <row r="53" spans="1:5" s="190" customFormat="1" ht="18" customHeight="1">
      <c r="A53" s="14">
        <v>2010505</v>
      </c>
      <c r="B53" s="184" t="s">
        <v>197</v>
      </c>
      <c r="C53" s="185"/>
      <c r="D53" s="199"/>
      <c r="E53" s="190">
        <f t="shared" si="0"/>
        <v>7</v>
      </c>
    </row>
    <row r="54" spans="1:5" s="190" customFormat="1" ht="18" customHeight="1">
      <c r="A54" s="14">
        <v>2010506</v>
      </c>
      <c r="B54" s="184" t="s">
        <v>198</v>
      </c>
      <c r="C54" s="185"/>
      <c r="D54" s="199"/>
      <c r="E54" s="190">
        <f t="shared" si="0"/>
        <v>7</v>
      </c>
    </row>
    <row r="55" spans="1:5" s="190" customFormat="1" ht="18" customHeight="1">
      <c r="A55" s="14">
        <v>2010507</v>
      </c>
      <c r="B55" s="184" t="s">
        <v>199</v>
      </c>
      <c r="C55" s="185">
        <v>0</v>
      </c>
      <c r="D55" s="199"/>
      <c r="E55" s="190">
        <f t="shared" si="0"/>
        <v>7</v>
      </c>
    </row>
    <row r="56" spans="1:5" s="190" customFormat="1" ht="18" customHeight="1">
      <c r="A56" s="14">
        <v>2010508</v>
      </c>
      <c r="B56" s="184" t="s">
        <v>200</v>
      </c>
      <c r="C56" s="185">
        <v>8</v>
      </c>
      <c r="D56" s="199"/>
      <c r="E56" s="190">
        <f t="shared" si="0"/>
        <v>7</v>
      </c>
    </row>
    <row r="57" spans="1:5" s="190" customFormat="1" ht="18" customHeight="1">
      <c r="A57" s="14">
        <v>2010550</v>
      </c>
      <c r="B57" s="184" t="s">
        <v>174</v>
      </c>
      <c r="C57" s="185"/>
      <c r="D57" s="199"/>
      <c r="E57" s="190">
        <f t="shared" si="0"/>
        <v>7</v>
      </c>
    </row>
    <row r="58" spans="1:5" s="190" customFormat="1" ht="18" customHeight="1">
      <c r="A58" s="14">
        <v>2010599</v>
      </c>
      <c r="B58" s="184" t="s">
        <v>201</v>
      </c>
      <c r="C58" s="185"/>
      <c r="D58" s="199"/>
      <c r="E58" s="190">
        <f t="shared" si="0"/>
        <v>7</v>
      </c>
    </row>
    <row r="59" spans="1:5" s="190" customFormat="1" ht="18" customHeight="1">
      <c r="A59" s="14">
        <v>20106</v>
      </c>
      <c r="B59" s="184" t="s">
        <v>202</v>
      </c>
      <c r="C59" s="185">
        <v>2764</v>
      </c>
      <c r="D59" s="199"/>
      <c r="E59" s="190">
        <f t="shared" si="0"/>
        <v>5</v>
      </c>
    </row>
    <row r="60" spans="1:5" s="190" customFormat="1" ht="18" customHeight="1">
      <c r="A60" s="14">
        <v>2010601</v>
      </c>
      <c r="B60" s="184" t="s">
        <v>165</v>
      </c>
      <c r="C60" s="185">
        <v>1814</v>
      </c>
      <c r="D60" s="199"/>
      <c r="E60" s="190">
        <f t="shared" si="0"/>
        <v>7</v>
      </c>
    </row>
    <row r="61" spans="1:5" s="190" customFormat="1" ht="18" customHeight="1">
      <c r="A61" s="14">
        <v>2010602</v>
      </c>
      <c r="B61" s="184" t="s">
        <v>166</v>
      </c>
      <c r="C61" s="185">
        <v>819</v>
      </c>
      <c r="D61" s="199"/>
      <c r="E61" s="190">
        <f t="shared" si="0"/>
        <v>7</v>
      </c>
    </row>
    <row r="62" spans="1:5" s="190" customFormat="1" ht="18" customHeight="1">
      <c r="A62" s="14">
        <v>2010603</v>
      </c>
      <c r="B62" s="184" t="s">
        <v>167</v>
      </c>
      <c r="C62" s="185"/>
      <c r="D62" s="199"/>
      <c r="E62" s="190">
        <f t="shared" si="0"/>
        <v>7</v>
      </c>
    </row>
    <row r="63" spans="1:5" s="190" customFormat="1" ht="18" customHeight="1">
      <c r="A63" s="14">
        <v>2010604</v>
      </c>
      <c r="B63" s="184" t="s">
        <v>203</v>
      </c>
      <c r="C63" s="185">
        <v>5</v>
      </c>
      <c r="D63" s="199"/>
      <c r="E63" s="190">
        <f t="shared" si="0"/>
        <v>7</v>
      </c>
    </row>
    <row r="64" spans="1:5" s="190" customFormat="1" ht="18" customHeight="1">
      <c r="A64" s="14">
        <v>2010605</v>
      </c>
      <c r="B64" s="184" t="s">
        <v>204</v>
      </c>
      <c r="C64" s="185">
        <v>85</v>
      </c>
      <c r="D64" s="199"/>
      <c r="E64" s="190">
        <f t="shared" si="0"/>
        <v>7</v>
      </c>
    </row>
    <row r="65" spans="1:5" s="190" customFormat="1" ht="18" customHeight="1">
      <c r="A65" s="14">
        <v>2010606</v>
      </c>
      <c r="B65" s="184" t="s">
        <v>205</v>
      </c>
      <c r="C65" s="185">
        <v>1</v>
      </c>
      <c r="D65" s="199"/>
      <c r="E65" s="190">
        <f t="shared" si="0"/>
        <v>7</v>
      </c>
    </row>
    <row r="66" spans="1:5" s="190" customFormat="1" ht="18" customHeight="1">
      <c r="A66" s="14">
        <v>2010607</v>
      </c>
      <c r="B66" s="184" t="s">
        <v>206</v>
      </c>
      <c r="C66" s="185">
        <v>40</v>
      </c>
      <c r="D66" s="199"/>
      <c r="E66" s="190">
        <f t="shared" si="0"/>
        <v>7</v>
      </c>
    </row>
    <row r="67" spans="1:5" s="190" customFormat="1" ht="18" customHeight="1">
      <c r="A67" s="14">
        <v>2010608</v>
      </c>
      <c r="B67" s="184" t="s">
        <v>207</v>
      </c>
      <c r="C67" s="185"/>
      <c r="D67" s="199"/>
      <c r="E67" s="190">
        <f t="shared" si="0"/>
        <v>7</v>
      </c>
    </row>
    <row r="68" spans="1:5" s="190" customFormat="1" ht="18" customHeight="1">
      <c r="A68" s="14">
        <v>2010650</v>
      </c>
      <c r="B68" s="184" t="s">
        <v>174</v>
      </c>
      <c r="C68" s="185"/>
      <c r="D68" s="199"/>
      <c r="E68" s="190">
        <f t="shared" si="0"/>
        <v>7</v>
      </c>
    </row>
    <row r="69" spans="1:5" s="190" customFormat="1" ht="18" customHeight="1">
      <c r="A69" s="14">
        <v>2010699</v>
      </c>
      <c r="B69" s="184" t="s">
        <v>208</v>
      </c>
      <c r="C69" s="185"/>
      <c r="D69" s="199"/>
      <c r="E69" s="190">
        <f t="shared" ref="E69:E132" si="1">LEN(A69)</f>
        <v>7</v>
      </c>
    </row>
    <row r="70" spans="1:5" s="190" customFormat="1" ht="18" customHeight="1">
      <c r="A70" s="14">
        <v>20107</v>
      </c>
      <c r="B70" s="184" t="s">
        <v>209</v>
      </c>
      <c r="C70" s="185">
        <v>3500</v>
      </c>
      <c r="D70" s="199"/>
      <c r="E70" s="190">
        <f t="shared" si="1"/>
        <v>5</v>
      </c>
    </row>
    <row r="71" spans="1:5" s="190" customFormat="1" ht="18" customHeight="1">
      <c r="A71" s="14">
        <v>2010701</v>
      </c>
      <c r="B71" s="184" t="s">
        <v>165</v>
      </c>
      <c r="C71" s="185"/>
      <c r="D71" s="199"/>
      <c r="E71" s="190">
        <f t="shared" si="1"/>
        <v>7</v>
      </c>
    </row>
    <row r="72" spans="1:5" s="190" customFormat="1" ht="18" customHeight="1">
      <c r="A72" s="14">
        <v>2010702</v>
      </c>
      <c r="B72" s="184" t="s">
        <v>166</v>
      </c>
      <c r="C72" s="185"/>
      <c r="D72" s="199"/>
      <c r="E72" s="190">
        <f t="shared" si="1"/>
        <v>7</v>
      </c>
    </row>
    <row r="73" spans="1:5" s="190" customFormat="1" ht="18" customHeight="1">
      <c r="A73" s="14">
        <v>2010703</v>
      </c>
      <c r="B73" s="184" t="s">
        <v>167</v>
      </c>
      <c r="C73" s="185"/>
      <c r="D73" s="199"/>
      <c r="E73" s="190">
        <f t="shared" si="1"/>
        <v>7</v>
      </c>
    </row>
    <row r="74" spans="1:5" s="190" customFormat="1" ht="18" customHeight="1">
      <c r="A74" s="14">
        <v>2010709</v>
      </c>
      <c r="B74" s="184" t="s">
        <v>206</v>
      </c>
      <c r="C74" s="185"/>
      <c r="D74" s="199"/>
      <c r="E74" s="190">
        <f t="shared" si="1"/>
        <v>7</v>
      </c>
    </row>
    <row r="75" spans="1:5" s="190" customFormat="1" ht="18" customHeight="1">
      <c r="A75" s="14">
        <v>2010710</v>
      </c>
      <c r="B75" s="184" t="s">
        <v>210</v>
      </c>
      <c r="C75" s="185"/>
      <c r="D75" s="199"/>
      <c r="E75" s="190">
        <f t="shared" si="1"/>
        <v>7</v>
      </c>
    </row>
    <row r="76" spans="1:5" s="190" customFormat="1" ht="18" customHeight="1">
      <c r="A76" s="14">
        <v>2010750</v>
      </c>
      <c r="B76" s="184" t="s">
        <v>174</v>
      </c>
      <c r="C76" s="185"/>
      <c r="D76" s="199"/>
      <c r="E76" s="190">
        <f t="shared" si="1"/>
        <v>7</v>
      </c>
    </row>
    <row r="77" spans="1:5" s="190" customFormat="1" ht="18" customHeight="1">
      <c r="A77" s="14">
        <v>2010799</v>
      </c>
      <c r="B77" s="184" t="s">
        <v>211</v>
      </c>
      <c r="C77" s="185">
        <v>3500</v>
      </c>
      <c r="D77" s="199"/>
      <c r="E77" s="190">
        <f t="shared" si="1"/>
        <v>7</v>
      </c>
    </row>
    <row r="78" spans="1:5" s="190" customFormat="1" ht="15.95" customHeight="1">
      <c r="A78" s="14">
        <v>20108</v>
      </c>
      <c r="B78" s="184" t="s">
        <v>212</v>
      </c>
      <c r="C78" s="185">
        <v>467</v>
      </c>
      <c r="D78" s="199"/>
      <c r="E78" s="190">
        <f t="shared" si="1"/>
        <v>5</v>
      </c>
    </row>
    <row r="79" spans="1:5" s="190" customFormat="1" ht="18" customHeight="1">
      <c r="A79" s="14">
        <v>2010801</v>
      </c>
      <c r="B79" s="184" t="s">
        <v>165</v>
      </c>
      <c r="C79" s="185">
        <v>258</v>
      </c>
      <c r="D79" s="199"/>
      <c r="E79" s="190">
        <f t="shared" si="1"/>
        <v>7</v>
      </c>
    </row>
    <row r="80" spans="1:5" s="190" customFormat="1" ht="18" customHeight="1">
      <c r="A80" s="14">
        <v>2010802</v>
      </c>
      <c r="B80" s="184" t="s">
        <v>166</v>
      </c>
      <c r="C80" s="185">
        <v>109</v>
      </c>
      <c r="D80" s="199"/>
      <c r="E80" s="190">
        <f t="shared" si="1"/>
        <v>7</v>
      </c>
    </row>
    <row r="81" spans="1:5" s="190" customFormat="1" ht="18" customHeight="1">
      <c r="A81" s="14">
        <v>2010803</v>
      </c>
      <c r="B81" s="184" t="s">
        <v>167</v>
      </c>
      <c r="C81" s="185"/>
      <c r="D81" s="199"/>
      <c r="E81" s="190">
        <f t="shared" si="1"/>
        <v>7</v>
      </c>
    </row>
    <row r="82" spans="1:5" s="190" customFormat="1" ht="18" customHeight="1">
      <c r="A82" s="14">
        <v>2010804</v>
      </c>
      <c r="B82" s="184" t="s">
        <v>213</v>
      </c>
      <c r="C82" s="185">
        <v>70</v>
      </c>
      <c r="D82" s="199"/>
      <c r="E82" s="190">
        <f t="shared" si="1"/>
        <v>7</v>
      </c>
    </row>
    <row r="83" spans="1:5" s="190" customFormat="1" ht="18" customHeight="1">
      <c r="A83" s="14">
        <v>2010805</v>
      </c>
      <c r="B83" s="184" t="s">
        <v>214</v>
      </c>
      <c r="C83" s="185"/>
      <c r="D83" s="199"/>
      <c r="E83" s="190">
        <f t="shared" si="1"/>
        <v>7</v>
      </c>
    </row>
    <row r="84" spans="1:5" s="190" customFormat="1" ht="18" customHeight="1">
      <c r="A84" s="14">
        <v>2010806</v>
      </c>
      <c r="B84" s="184" t="s">
        <v>206</v>
      </c>
      <c r="C84" s="185"/>
      <c r="D84" s="199"/>
      <c r="E84" s="190">
        <f t="shared" si="1"/>
        <v>7</v>
      </c>
    </row>
    <row r="85" spans="1:5" s="190" customFormat="1" ht="18" customHeight="1">
      <c r="A85" s="14">
        <v>2010850</v>
      </c>
      <c r="B85" s="184" t="s">
        <v>174</v>
      </c>
      <c r="C85" s="185"/>
      <c r="D85" s="199"/>
      <c r="E85" s="190">
        <f t="shared" si="1"/>
        <v>7</v>
      </c>
    </row>
    <row r="86" spans="1:5" s="190" customFormat="1" ht="18" customHeight="1">
      <c r="A86" s="14">
        <v>2010899</v>
      </c>
      <c r="B86" s="184" t="s">
        <v>215</v>
      </c>
      <c r="C86" s="185">
        <v>30</v>
      </c>
      <c r="D86" s="199"/>
      <c r="E86" s="190">
        <f t="shared" si="1"/>
        <v>7</v>
      </c>
    </row>
    <row r="87" spans="1:5" s="190" customFormat="1" ht="18" customHeight="1">
      <c r="A87" s="14">
        <v>20109</v>
      </c>
      <c r="B87" s="184" t="s">
        <v>216</v>
      </c>
      <c r="C87" s="185">
        <v>0</v>
      </c>
      <c r="D87" s="199"/>
      <c r="E87" s="190">
        <f t="shared" si="1"/>
        <v>5</v>
      </c>
    </row>
    <row r="88" spans="1:5" s="190" customFormat="1" ht="18" customHeight="1">
      <c r="A88" s="14">
        <v>2010901</v>
      </c>
      <c r="B88" s="184" t="s">
        <v>165</v>
      </c>
      <c r="C88" s="185"/>
      <c r="D88" s="199"/>
      <c r="E88" s="190">
        <f t="shared" si="1"/>
        <v>7</v>
      </c>
    </row>
    <row r="89" spans="1:5" s="190" customFormat="1" ht="18" customHeight="1">
      <c r="A89" s="14">
        <v>2010902</v>
      </c>
      <c r="B89" s="184" t="s">
        <v>166</v>
      </c>
      <c r="C89" s="185"/>
      <c r="D89" s="199"/>
      <c r="E89" s="190">
        <f t="shared" si="1"/>
        <v>7</v>
      </c>
    </row>
    <row r="90" spans="1:5" s="190" customFormat="1" ht="18" customHeight="1">
      <c r="A90" s="14">
        <v>2010903</v>
      </c>
      <c r="B90" s="184" t="s">
        <v>167</v>
      </c>
      <c r="C90" s="185"/>
      <c r="D90" s="199"/>
      <c r="E90" s="190">
        <f t="shared" si="1"/>
        <v>7</v>
      </c>
    </row>
    <row r="91" spans="1:5" s="190" customFormat="1" ht="18" customHeight="1">
      <c r="A91" s="14">
        <v>2010905</v>
      </c>
      <c r="B91" s="184" t="s">
        <v>217</v>
      </c>
      <c r="C91" s="185"/>
      <c r="D91" s="199"/>
      <c r="E91" s="190">
        <f t="shared" si="1"/>
        <v>7</v>
      </c>
    </row>
    <row r="92" spans="1:5" s="190" customFormat="1" ht="18" customHeight="1">
      <c r="A92" s="14">
        <v>2010907</v>
      </c>
      <c r="B92" s="184" t="s">
        <v>218</v>
      </c>
      <c r="C92" s="185"/>
      <c r="D92" s="199"/>
      <c r="E92" s="190">
        <f t="shared" si="1"/>
        <v>7</v>
      </c>
    </row>
    <row r="93" spans="1:5" s="190" customFormat="1" ht="18" customHeight="1">
      <c r="A93" s="14">
        <v>2010908</v>
      </c>
      <c r="B93" s="184" t="s">
        <v>206</v>
      </c>
      <c r="C93" s="185"/>
      <c r="D93" s="199"/>
      <c r="E93" s="190">
        <f t="shared" si="1"/>
        <v>7</v>
      </c>
    </row>
    <row r="94" spans="1:5" s="190" customFormat="1" ht="18" customHeight="1">
      <c r="A94" s="14">
        <v>2010909</v>
      </c>
      <c r="B94" s="184" t="s">
        <v>219</v>
      </c>
      <c r="C94" s="185"/>
      <c r="D94" s="199"/>
      <c r="E94" s="190">
        <f t="shared" si="1"/>
        <v>7</v>
      </c>
    </row>
    <row r="95" spans="1:5" s="190" customFormat="1" ht="18" customHeight="1">
      <c r="A95" s="14">
        <v>2010910</v>
      </c>
      <c r="B95" s="184" t="s">
        <v>220</v>
      </c>
      <c r="C95" s="185"/>
      <c r="D95" s="199"/>
      <c r="E95" s="190">
        <f t="shared" si="1"/>
        <v>7</v>
      </c>
    </row>
    <row r="96" spans="1:5" s="190" customFormat="1" ht="18" customHeight="1">
      <c r="A96" s="14">
        <v>2010911</v>
      </c>
      <c r="B96" s="184" t="s">
        <v>221</v>
      </c>
      <c r="C96" s="185"/>
      <c r="D96" s="199"/>
      <c r="E96" s="190">
        <f t="shared" si="1"/>
        <v>7</v>
      </c>
    </row>
    <row r="97" spans="1:5" s="190" customFormat="1" ht="18" customHeight="1">
      <c r="A97" s="14">
        <v>2010912</v>
      </c>
      <c r="B97" s="184" t="s">
        <v>222</v>
      </c>
      <c r="C97" s="185"/>
      <c r="D97" s="199"/>
      <c r="E97" s="190">
        <f t="shared" si="1"/>
        <v>7</v>
      </c>
    </row>
    <row r="98" spans="1:5" s="190" customFormat="1" ht="18" customHeight="1">
      <c r="A98" s="14">
        <v>2010950</v>
      </c>
      <c r="B98" s="184" t="s">
        <v>174</v>
      </c>
      <c r="C98" s="185"/>
      <c r="D98" s="199"/>
      <c r="E98" s="190">
        <f t="shared" si="1"/>
        <v>7</v>
      </c>
    </row>
    <row r="99" spans="1:5" s="190" customFormat="1" ht="18" customHeight="1">
      <c r="A99" s="14">
        <v>2010999</v>
      </c>
      <c r="B99" s="184" t="s">
        <v>223</v>
      </c>
      <c r="C99" s="185"/>
      <c r="D99" s="199"/>
      <c r="E99" s="190">
        <f t="shared" si="1"/>
        <v>7</v>
      </c>
    </row>
    <row r="100" spans="1:5" s="190" customFormat="1" ht="18" customHeight="1">
      <c r="A100" s="14">
        <v>20111</v>
      </c>
      <c r="B100" s="184" t="s">
        <v>224</v>
      </c>
      <c r="C100" s="185">
        <v>799</v>
      </c>
      <c r="D100" s="199"/>
      <c r="E100" s="190">
        <f t="shared" si="1"/>
        <v>5</v>
      </c>
    </row>
    <row r="101" spans="1:5" s="190" customFormat="1" ht="18" customHeight="1">
      <c r="A101" s="14">
        <v>2011101</v>
      </c>
      <c r="B101" s="184" t="s">
        <v>165</v>
      </c>
      <c r="C101" s="185">
        <v>605</v>
      </c>
      <c r="D101" s="199"/>
      <c r="E101" s="190">
        <f t="shared" si="1"/>
        <v>7</v>
      </c>
    </row>
    <row r="102" spans="1:5" s="190" customFormat="1" ht="18" customHeight="1">
      <c r="A102" s="14">
        <v>2011102</v>
      </c>
      <c r="B102" s="184" t="s">
        <v>166</v>
      </c>
      <c r="C102" s="185">
        <v>182</v>
      </c>
      <c r="D102" s="199"/>
      <c r="E102" s="190">
        <f t="shared" si="1"/>
        <v>7</v>
      </c>
    </row>
    <row r="103" spans="1:5" s="190" customFormat="1" ht="18" customHeight="1">
      <c r="A103" s="14">
        <v>2011103</v>
      </c>
      <c r="B103" s="184" t="s">
        <v>167</v>
      </c>
      <c r="C103" s="185"/>
      <c r="D103" s="199"/>
      <c r="E103" s="190">
        <f t="shared" si="1"/>
        <v>7</v>
      </c>
    </row>
    <row r="104" spans="1:5" s="190" customFormat="1" ht="18" customHeight="1">
      <c r="A104" s="14">
        <v>2011104</v>
      </c>
      <c r="B104" s="184" t="s">
        <v>225</v>
      </c>
      <c r="C104" s="185"/>
      <c r="D104" s="199"/>
      <c r="E104" s="190">
        <f t="shared" si="1"/>
        <v>7</v>
      </c>
    </row>
    <row r="105" spans="1:5" s="190" customFormat="1" ht="18" customHeight="1">
      <c r="A105" s="14">
        <v>2011105</v>
      </c>
      <c r="B105" s="184" t="s">
        <v>226</v>
      </c>
      <c r="C105" s="185"/>
      <c r="D105" s="199"/>
      <c r="E105" s="190">
        <f t="shared" si="1"/>
        <v>7</v>
      </c>
    </row>
    <row r="106" spans="1:5" s="190" customFormat="1" ht="18" customHeight="1">
      <c r="A106" s="14">
        <v>2011106</v>
      </c>
      <c r="B106" s="184" t="s">
        <v>227</v>
      </c>
      <c r="C106" s="185"/>
      <c r="D106" s="199"/>
      <c r="E106" s="190">
        <f t="shared" si="1"/>
        <v>7</v>
      </c>
    </row>
    <row r="107" spans="1:5" s="190" customFormat="1" ht="18" customHeight="1">
      <c r="A107" s="14">
        <v>2011150</v>
      </c>
      <c r="B107" s="184" t="s">
        <v>174</v>
      </c>
      <c r="C107" s="185"/>
      <c r="D107" s="199"/>
      <c r="E107" s="190">
        <f t="shared" si="1"/>
        <v>7</v>
      </c>
    </row>
    <row r="108" spans="1:5" s="190" customFormat="1" ht="18" customHeight="1">
      <c r="A108" s="14">
        <v>2011199</v>
      </c>
      <c r="B108" s="184" t="s">
        <v>228</v>
      </c>
      <c r="C108" s="185">
        <v>12</v>
      </c>
      <c r="D108" s="199"/>
      <c r="E108" s="190">
        <f t="shared" si="1"/>
        <v>7</v>
      </c>
    </row>
    <row r="109" spans="1:5" s="190" customFormat="1" ht="18" customHeight="1">
      <c r="A109" s="14">
        <v>20113</v>
      </c>
      <c r="B109" s="184" t="s">
        <v>229</v>
      </c>
      <c r="C109" s="185">
        <v>1266</v>
      </c>
      <c r="D109" s="199"/>
      <c r="E109" s="190">
        <f t="shared" si="1"/>
        <v>5</v>
      </c>
    </row>
    <row r="110" spans="1:5" s="190" customFormat="1" ht="18" customHeight="1">
      <c r="A110" s="14">
        <v>2011301</v>
      </c>
      <c r="B110" s="184" t="s">
        <v>165</v>
      </c>
      <c r="C110" s="185">
        <v>263</v>
      </c>
      <c r="D110" s="199"/>
      <c r="E110" s="190">
        <f t="shared" si="1"/>
        <v>7</v>
      </c>
    </row>
    <row r="111" spans="1:5" s="190" customFormat="1" ht="18" customHeight="1">
      <c r="A111" s="14">
        <v>2011302</v>
      </c>
      <c r="B111" s="184" t="s">
        <v>166</v>
      </c>
      <c r="C111" s="185">
        <v>303</v>
      </c>
      <c r="D111" s="199"/>
      <c r="E111" s="190">
        <f t="shared" si="1"/>
        <v>7</v>
      </c>
    </row>
    <row r="112" spans="1:5" s="190" customFormat="1" ht="18" customHeight="1">
      <c r="A112" s="14">
        <v>2011303</v>
      </c>
      <c r="B112" s="184" t="s">
        <v>167</v>
      </c>
      <c r="C112" s="185"/>
      <c r="D112" s="199"/>
      <c r="E112" s="190">
        <f t="shared" si="1"/>
        <v>7</v>
      </c>
    </row>
    <row r="113" spans="1:5" s="190" customFormat="1" ht="18" customHeight="1">
      <c r="A113" s="14">
        <v>2011304</v>
      </c>
      <c r="B113" s="184" t="s">
        <v>230</v>
      </c>
      <c r="C113" s="185"/>
      <c r="D113" s="199"/>
      <c r="E113" s="190">
        <f t="shared" si="1"/>
        <v>7</v>
      </c>
    </row>
    <row r="114" spans="1:5" s="190" customFormat="1" ht="18" customHeight="1">
      <c r="A114" s="14">
        <v>2011305</v>
      </c>
      <c r="B114" s="184" t="s">
        <v>231</v>
      </c>
      <c r="C114" s="185"/>
      <c r="D114" s="199"/>
      <c r="E114" s="190">
        <f t="shared" si="1"/>
        <v>7</v>
      </c>
    </row>
    <row r="115" spans="1:5" s="190" customFormat="1" ht="18" customHeight="1">
      <c r="A115" s="14">
        <v>2011306</v>
      </c>
      <c r="B115" s="184" t="s">
        <v>232</v>
      </c>
      <c r="C115" s="185"/>
      <c r="D115" s="199"/>
      <c r="E115" s="190">
        <f t="shared" si="1"/>
        <v>7</v>
      </c>
    </row>
    <row r="116" spans="1:5" s="190" customFormat="1" ht="18" customHeight="1">
      <c r="A116" s="14">
        <v>2011307</v>
      </c>
      <c r="B116" s="184" t="s">
        <v>233</v>
      </c>
      <c r="C116" s="185"/>
      <c r="D116" s="199"/>
      <c r="E116" s="190">
        <f t="shared" si="1"/>
        <v>7</v>
      </c>
    </row>
    <row r="117" spans="1:5" s="190" customFormat="1" ht="18" customHeight="1">
      <c r="A117" s="14">
        <v>2011308</v>
      </c>
      <c r="B117" s="184" t="s">
        <v>234</v>
      </c>
      <c r="C117" s="185">
        <v>700</v>
      </c>
      <c r="D117" s="199"/>
      <c r="E117" s="190">
        <f t="shared" si="1"/>
        <v>7</v>
      </c>
    </row>
    <row r="118" spans="1:5" s="190" customFormat="1" ht="18" customHeight="1">
      <c r="A118" s="14">
        <v>2011350</v>
      </c>
      <c r="B118" s="184" t="s">
        <v>174</v>
      </c>
      <c r="C118" s="185"/>
      <c r="D118" s="199"/>
      <c r="E118" s="190">
        <f t="shared" si="1"/>
        <v>7</v>
      </c>
    </row>
    <row r="119" spans="1:5" s="190" customFormat="1" ht="18" customHeight="1">
      <c r="A119" s="14">
        <v>2011399</v>
      </c>
      <c r="B119" s="184" t="s">
        <v>235</v>
      </c>
      <c r="C119" s="185"/>
      <c r="D119" s="199"/>
      <c r="E119" s="190">
        <f t="shared" si="1"/>
        <v>7</v>
      </c>
    </row>
    <row r="120" spans="1:5" s="190" customFormat="1" ht="18" customHeight="1">
      <c r="A120" s="14">
        <v>20114</v>
      </c>
      <c r="B120" s="184" t="s">
        <v>236</v>
      </c>
      <c r="C120" s="185">
        <v>0</v>
      </c>
      <c r="D120" s="199"/>
      <c r="E120" s="190">
        <f t="shared" si="1"/>
        <v>5</v>
      </c>
    </row>
    <row r="121" spans="1:5" s="190" customFormat="1" ht="18" customHeight="1">
      <c r="A121" s="14">
        <v>2011401</v>
      </c>
      <c r="B121" s="184" t="s">
        <v>165</v>
      </c>
      <c r="C121" s="185"/>
      <c r="D121" s="199"/>
      <c r="E121" s="190">
        <f t="shared" si="1"/>
        <v>7</v>
      </c>
    </row>
    <row r="122" spans="1:5" s="190" customFormat="1" ht="18" customHeight="1">
      <c r="A122" s="14">
        <v>2011402</v>
      </c>
      <c r="B122" s="184" t="s">
        <v>166</v>
      </c>
      <c r="C122" s="185"/>
      <c r="D122" s="199"/>
      <c r="E122" s="190">
        <f t="shared" si="1"/>
        <v>7</v>
      </c>
    </row>
    <row r="123" spans="1:5" s="190" customFormat="1" ht="18" customHeight="1">
      <c r="A123" s="14">
        <v>2011403</v>
      </c>
      <c r="B123" s="184" t="s">
        <v>167</v>
      </c>
      <c r="C123" s="185"/>
      <c r="D123" s="199"/>
      <c r="E123" s="190">
        <f t="shared" si="1"/>
        <v>7</v>
      </c>
    </row>
    <row r="124" spans="1:5" s="190" customFormat="1" ht="18" customHeight="1">
      <c r="A124" s="14">
        <v>2011404</v>
      </c>
      <c r="B124" s="184" t="s">
        <v>237</v>
      </c>
      <c r="C124" s="185"/>
      <c r="D124" s="199"/>
      <c r="E124" s="190">
        <f t="shared" si="1"/>
        <v>7</v>
      </c>
    </row>
    <row r="125" spans="1:5" s="190" customFormat="1" ht="18" customHeight="1">
      <c r="A125" s="14">
        <v>2011405</v>
      </c>
      <c r="B125" s="184" t="s">
        <v>238</v>
      </c>
      <c r="C125" s="185"/>
      <c r="D125" s="199"/>
      <c r="E125" s="190">
        <f t="shared" si="1"/>
        <v>7</v>
      </c>
    </row>
    <row r="126" spans="1:5" s="190" customFormat="1" ht="18" customHeight="1">
      <c r="A126" s="14">
        <v>2011408</v>
      </c>
      <c r="B126" s="184" t="s">
        <v>239</v>
      </c>
      <c r="C126" s="185"/>
      <c r="D126" s="199"/>
      <c r="E126" s="190">
        <f t="shared" si="1"/>
        <v>7</v>
      </c>
    </row>
    <row r="127" spans="1:5" s="190" customFormat="1" ht="18" customHeight="1">
      <c r="A127" s="14">
        <v>2011409</v>
      </c>
      <c r="B127" s="184" t="s">
        <v>240</v>
      </c>
      <c r="C127" s="185"/>
      <c r="D127" s="199"/>
      <c r="E127" s="190">
        <f t="shared" si="1"/>
        <v>7</v>
      </c>
    </row>
    <row r="128" spans="1:5" s="190" customFormat="1" ht="18" customHeight="1">
      <c r="A128" s="14">
        <v>2011410</v>
      </c>
      <c r="B128" s="184" t="s">
        <v>241</v>
      </c>
      <c r="C128" s="185"/>
      <c r="D128" s="199"/>
      <c r="E128" s="190">
        <f t="shared" si="1"/>
        <v>7</v>
      </c>
    </row>
    <row r="129" spans="1:5" s="190" customFormat="1" ht="18" customHeight="1">
      <c r="A129" s="14">
        <v>2011411</v>
      </c>
      <c r="B129" s="184" t="s">
        <v>242</v>
      </c>
      <c r="C129" s="185"/>
      <c r="D129" s="199"/>
      <c r="E129" s="190">
        <f t="shared" si="1"/>
        <v>7</v>
      </c>
    </row>
    <row r="130" spans="1:5" s="190" customFormat="1" ht="18" customHeight="1">
      <c r="A130" s="14">
        <v>2011450</v>
      </c>
      <c r="B130" s="184" t="s">
        <v>174</v>
      </c>
      <c r="C130" s="185"/>
      <c r="D130" s="199"/>
      <c r="E130" s="190">
        <f t="shared" si="1"/>
        <v>7</v>
      </c>
    </row>
    <row r="131" spans="1:5" s="190" customFormat="1" ht="18" customHeight="1">
      <c r="A131" s="14">
        <v>2011499</v>
      </c>
      <c r="B131" s="184" t="s">
        <v>243</v>
      </c>
      <c r="C131" s="185"/>
      <c r="D131" s="199"/>
      <c r="E131" s="190">
        <f t="shared" si="1"/>
        <v>7</v>
      </c>
    </row>
    <row r="132" spans="1:5" s="190" customFormat="1" ht="18" customHeight="1">
      <c r="A132" s="14">
        <v>20123</v>
      </c>
      <c r="B132" s="184" t="s">
        <v>244</v>
      </c>
      <c r="C132" s="185">
        <v>0</v>
      </c>
      <c r="D132" s="199"/>
      <c r="E132" s="190">
        <f t="shared" si="1"/>
        <v>5</v>
      </c>
    </row>
    <row r="133" spans="1:5" s="190" customFormat="1" ht="18" customHeight="1">
      <c r="A133" s="14">
        <v>2012301</v>
      </c>
      <c r="B133" s="184" t="s">
        <v>165</v>
      </c>
      <c r="C133" s="185"/>
      <c r="D133" s="199"/>
      <c r="E133" s="190">
        <f t="shared" ref="E133:E196" si="2">LEN(A133)</f>
        <v>7</v>
      </c>
    </row>
    <row r="134" spans="1:5" s="190" customFormat="1" ht="18" customHeight="1">
      <c r="A134" s="14">
        <v>2012302</v>
      </c>
      <c r="B134" s="184" t="s">
        <v>166</v>
      </c>
      <c r="C134" s="185"/>
      <c r="D134" s="199"/>
      <c r="E134" s="190">
        <f t="shared" si="2"/>
        <v>7</v>
      </c>
    </row>
    <row r="135" spans="1:5" s="190" customFormat="1" ht="18" customHeight="1">
      <c r="A135" s="14">
        <v>2012303</v>
      </c>
      <c r="B135" s="184" t="s">
        <v>167</v>
      </c>
      <c r="C135" s="185"/>
      <c r="D135" s="199"/>
      <c r="E135" s="190">
        <f t="shared" si="2"/>
        <v>7</v>
      </c>
    </row>
    <row r="136" spans="1:5" s="190" customFormat="1" ht="18" customHeight="1">
      <c r="A136" s="14">
        <v>2012304</v>
      </c>
      <c r="B136" s="184" t="s">
        <v>245</v>
      </c>
      <c r="C136" s="185"/>
      <c r="D136" s="199"/>
      <c r="E136" s="190">
        <f t="shared" si="2"/>
        <v>7</v>
      </c>
    </row>
    <row r="137" spans="1:5" s="190" customFormat="1" ht="18" customHeight="1">
      <c r="A137" s="14">
        <v>2012350</v>
      </c>
      <c r="B137" s="184" t="s">
        <v>174</v>
      </c>
      <c r="C137" s="185"/>
      <c r="D137" s="199"/>
      <c r="E137" s="190">
        <f t="shared" si="2"/>
        <v>7</v>
      </c>
    </row>
    <row r="138" spans="1:5" s="190" customFormat="1" ht="18" customHeight="1">
      <c r="A138" s="14">
        <v>2012399</v>
      </c>
      <c r="B138" s="184" t="s">
        <v>246</v>
      </c>
      <c r="C138" s="185"/>
      <c r="D138" s="199"/>
      <c r="E138" s="190">
        <f t="shared" si="2"/>
        <v>7</v>
      </c>
    </row>
    <row r="139" spans="1:5" s="190" customFormat="1" ht="18" customHeight="1">
      <c r="A139" s="14">
        <v>20125</v>
      </c>
      <c r="B139" s="184" t="s">
        <v>247</v>
      </c>
      <c r="C139" s="185">
        <v>0</v>
      </c>
      <c r="D139" s="199"/>
      <c r="E139" s="190">
        <f t="shared" si="2"/>
        <v>5</v>
      </c>
    </row>
    <row r="140" spans="1:5" s="190" customFormat="1" ht="18" customHeight="1">
      <c r="A140" s="14">
        <v>2012501</v>
      </c>
      <c r="B140" s="184" t="s">
        <v>165</v>
      </c>
      <c r="C140" s="185"/>
      <c r="D140" s="199"/>
      <c r="E140" s="190">
        <f t="shared" si="2"/>
        <v>7</v>
      </c>
    </row>
    <row r="141" spans="1:5" s="190" customFormat="1" ht="18" customHeight="1">
      <c r="A141" s="14">
        <v>2012502</v>
      </c>
      <c r="B141" s="184" t="s">
        <v>166</v>
      </c>
      <c r="C141" s="185"/>
      <c r="D141" s="199"/>
      <c r="E141" s="190">
        <f t="shared" si="2"/>
        <v>7</v>
      </c>
    </row>
    <row r="142" spans="1:5" s="190" customFormat="1" ht="18" customHeight="1">
      <c r="A142" s="14">
        <v>2012503</v>
      </c>
      <c r="B142" s="184" t="s">
        <v>167</v>
      </c>
      <c r="C142" s="185"/>
      <c r="D142" s="199"/>
      <c r="E142" s="190">
        <f t="shared" si="2"/>
        <v>7</v>
      </c>
    </row>
    <row r="143" spans="1:5" s="190" customFormat="1" ht="18" customHeight="1">
      <c r="A143" s="14">
        <v>2012504</v>
      </c>
      <c r="B143" s="184" t="s">
        <v>248</v>
      </c>
      <c r="C143" s="185"/>
      <c r="D143" s="199"/>
      <c r="E143" s="190">
        <f t="shared" si="2"/>
        <v>7</v>
      </c>
    </row>
    <row r="144" spans="1:5" s="190" customFormat="1" ht="18" customHeight="1">
      <c r="A144" s="14">
        <v>2012505</v>
      </c>
      <c r="B144" s="184" t="s">
        <v>249</v>
      </c>
      <c r="C144" s="185"/>
      <c r="D144" s="199"/>
      <c r="E144" s="190">
        <f t="shared" si="2"/>
        <v>7</v>
      </c>
    </row>
    <row r="145" spans="1:5" s="190" customFormat="1" ht="18" customHeight="1">
      <c r="A145" s="14">
        <v>2012550</v>
      </c>
      <c r="B145" s="184" t="s">
        <v>174</v>
      </c>
      <c r="C145" s="185"/>
      <c r="D145" s="199"/>
      <c r="E145" s="190">
        <f t="shared" si="2"/>
        <v>7</v>
      </c>
    </row>
    <row r="146" spans="1:5" s="190" customFormat="1" ht="18" customHeight="1">
      <c r="A146" s="14">
        <v>2012599</v>
      </c>
      <c r="B146" s="184" t="s">
        <v>250</v>
      </c>
      <c r="C146" s="185"/>
      <c r="D146" s="199"/>
      <c r="E146" s="190">
        <f t="shared" si="2"/>
        <v>7</v>
      </c>
    </row>
    <row r="147" spans="1:5" s="190" customFormat="1" ht="18" customHeight="1">
      <c r="A147" s="14">
        <v>20126</v>
      </c>
      <c r="B147" s="184" t="s">
        <v>251</v>
      </c>
      <c r="C147" s="185">
        <v>212</v>
      </c>
      <c r="D147" s="199"/>
      <c r="E147" s="190">
        <f t="shared" si="2"/>
        <v>5</v>
      </c>
    </row>
    <row r="148" spans="1:5" s="190" customFormat="1" ht="18" customHeight="1">
      <c r="A148" s="14">
        <v>2012601</v>
      </c>
      <c r="B148" s="184" t="s">
        <v>165</v>
      </c>
      <c r="C148" s="185">
        <v>64</v>
      </c>
      <c r="D148" s="199"/>
      <c r="E148" s="190">
        <f t="shared" si="2"/>
        <v>7</v>
      </c>
    </row>
    <row r="149" spans="1:5" s="190" customFormat="1" ht="18" customHeight="1">
      <c r="A149" s="14">
        <v>2012602</v>
      </c>
      <c r="B149" s="184" t="s">
        <v>166</v>
      </c>
      <c r="C149" s="185">
        <v>50</v>
      </c>
      <c r="D149" s="199"/>
      <c r="E149" s="190">
        <f t="shared" si="2"/>
        <v>7</v>
      </c>
    </row>
    <row r="150" spans="1:5" s="190" customFormat="1" ht="18" customHeight="1">
      <c r="A150" s="14">
        <v>2012603</v>
      </c>
      <c r="B150" s="184" t="s">
        <v>167</v>
      </c>
      <c r="C150" s="185"/>
      <c r="D150" s="199"/>
      <c r="E150" s="190">
        <f t="shared" si="2"/>
        <v>7</v>
      </c>
    </row>
    <row r="151" spans="1:5" s="190" customFormat="1" ht="18" customHeight="1">
      <c r="A151" s="14">
        <v>2012604</v>
      </c>
      <c r="B151" s="184" t="s">
        <v>252</v>
      </c>
      <c r="C151" s="185">
        <v>86</v>
      </c>
      <c r="D151" s="199"/>
      <c r="E151" s="190">
        <f t="shared" si="2"/>
        <v>7</v>
      </c>
    </row>
    <row r="152" spans="1:5" s="190" customFormat="1" ht="18" customHeight="1">
      <c r="A152" s="14">
        <v>2012699</v>
      </c>
      <c r="B152" s="184" t="s">
        <v>253</v>
      </c>
      <c r="C152" s="185">
        <v>12</v>
      </c>
      <c r="D152" s="199"/>
      <c r="E152" s="190">
        <f t="shared" si="2"/>
        <v>7</v>
      </c>
    </row>
    <row r="153" spans="1:5" s="190" customFormat="1" ht="18" customHeight="1">
      <c r="A153" s="14">
        <v>20128</v>
      </c>
      <c r="B153" s="184" t="s">
        <v>254</v>
      </c>
      <c r="C153" s="185">
        <v>116</v>
      </c>
      <c r="D153" s="199"/>
      <c r="E153" s="190">
        <f t="shared" si="2"/>
        <v>5</v>
      </c>
    </row>
    <row r="154" spans="1:5" s="190" customFormat="1" ht="18" customHeight="1">
      <c r="A154" s="14">
        <v>2012801</v>
      </c>
      <c r="B154" s="184" t="s">
        <v>165</v>
      </c>
      <c r="C154" s="185">
        <v>93</v>
      </c>
      <c r="D154" s="199"/>
      <c r="E154" s="190">
        <f t="shared" si="2"/>
        <v>7</v>
      </c>
    </row>
    <row r="155" spans="1:5" s="190" customFormat="1" ht="18" customHeight="1">
      <c r="A155" s="14">
        <v>2012802</v>
      </c>
      <c r="B155" s="184" t="s">
        <v>166</v>
      </c>
      <c r="C155" s="185">
        <v>18</v>
      </c>
      <c r="D155" s="199"/>
      <c r="E155" s="190">
        <f t="shared" si="2"/>
        <v>7</v>
      </c>
    </row>
    <row r="156" spans="1:5" s="190" customFormat="1" ht="18" customHeight="1">
      <c r="A156" s="14">
        <v>2012803</v>
      </c>
      <c r="B156" s="184" t="s">
        <v>167</v>
      </c>
      <c r="C156" s="185"/>
      <c r="D156" s="199"/>
      <c r="E156" s="190">
        <f t="shared" si="2"/>
        <v>7</v>
      </c>
    </row>
    <row r="157" spans="1:5" s="190" customFormat="1" ht="18" customHeight="1">
      <c r="A157" s="14">
        <v>2012804</v>
      </c>
      <c r="B157" s="184" t="s">
        <v>179</v>
      </c>
      <c r="C157" s="185"/>
      <c r="D157" s="199"/>
      <c r="E157" s="190">
        <f t="shared" si="2"/>
        <v>7</v>
      </c>
    </row>
    <row r="158" spans="1:5" s="190" customFormat="1" ht="18" customHeight="1">
      <c r="A158" s="14">
        <v>2012850</v>
      </c>
      <c r="B158" s="184" t="s">
        <v>174</v>
      </c>
      <c r="C158" s="185"/>
      <c r="D158" s="199"/>
      <c r="E158" s="190">
        <f t="shared" si="2"/>
        <v>7</v>
      </c>
    </row>
    <row r="159" spans="1:5" s="190" customFormat="1" ht="18" customHeight="1">
      <c r="A159" s="14">
        <v>2012899</v>
      </c>
      <c r="B159" s="184" t="s">
        <v>255</v>
      </c>
      <c r="C159" s="185">
        <v>5</v>
      </c>
      <c r="D159" s="199"/>
      <c r="E159" s="190">
        <f t="shared" si="2"/>
        <v>7</v>
      </c>
    </row>
    <row r="160" spans="1:5" s="190" customFormat="1" ht="18" customHeight="1">
      <c r="A160" s="14">
        <v>20129</v>
      </c>
      <c r="B160" s="184" t="s">
        <v>256</v>
      </c>
      <c r="C160" s="185">
        <v>291</v>
      </c>
      <c r="D160" s="199"/>
      <c r="E160" s="190">
        <f t="shared" si="2"/>
        <v>5</v>
      </c>
    </row>
    <row r="161" spans="1:5" s="190" customFormat="1" ht="18" customHeight="1">
      <c r="A161" s="14">
        <v>2012901</v>
      </c>
      <c r="B161" s="184" t="s">
        <v>165</v>
      </c>
      <c r="C161" s="185">
        <v>112</v>
      </c>
      <c r="D161" s="199"/>
      <c r="E161" s="190">
        <f t="shared" si="2"/>
        <v>7</v>
      </c>
    </row>
    <row r="162" spans="1:5" s="190" customFormat="1" ht="18" customHeight="1">
      <c r="A162" s="14">
        <v>2012902</v>
      </c>
      <c r="B162" s="184" t="s">
        <v>166</v>
      </c>
      <c r="C162" s="185">
        <v>152</v>
      </c>
      <c r="D162" s="199"/>
      <c r="E162" s="190">
        <f t="shared" si="2"/>
        <v>7</v>
      </c>
    </row>
    <row r="163" spans="1:5" s="190" customFormat="1" ht="18" customHeight="1">
      <c r="A163" s="14">
        <v>2012903</v>
      </c>
      <c r="B163" s="184" t="s">
        <v>167</v>
      </c>
      <c r="C163" s="185"/>
      <c r="D163" s="199"/>
      <c r="E163" s="190">
        <f t="shared" si="2"/>
        <v>7</v>
      </c>
    </row>
    <row r="164" spans="1:5" s="190" customFormat="1" ht="18" customHeight="1">
      <c r="A164" s="14">
        <v>2012906</v>
      </c>
      <c r="B164" s="184" t="s">
        <v>257</v>
      </c>
      <c r="C164" s="185"/>
      <c r="D164" s="199"/>
      <c r="E164" s="190">
        <f t="shared" si="2"/>
        <v>7</v>
      </c>
    </row>
    <row r="165" spans="1:5" s="190" customFormat="1" ht="18" customHeight="1">
      <c r="A165" s="14">
        <v>2012950</v>
      </c>
      <c r="B165" s="184" t="s">
        <v>174</v>
      </c>
      <c r="C165" s="185"/>
      <c r="D165" s="199"/>
      <c r="E165" s="190">
        <f t="shared" si="2"/>
        <v>7</v>
      </c>
    </row>
    <row r="166" spans="1:5" s="190" customFormat="1" ht="18" customHeight="1">
      <c r="A166" s="14">
        <v>2012999</v>
      </c>
      <c r="B166" s="184" t="s">
        <v>258</v>
      </c>
      <c r="C166" s="185">
        <v>27</v>
      </c>
      <c r="D166" s="199"/>
      <c r="E166" s="190">
        <f t="shared" si="2"/>
        <v>7</v>
      </c>
    </row>
    <row r="167" spans="1:5" s="190" customFormat="1" ht="18" customHeight="1">
      <c r="A167" s="14">
        <v>20131</v>
      </c>
      <c r="B167" s="184" t="s">
        <v>259</v>
      </c>
      <c r="C167" s="185">
        <v>1003</v>
      </c>
      <c r="D167" s="199"/>
      <c r="E167" s="190">
        <f t="shared" si="2"/>
        <v>5</v>
      </c>
    </row>
    <row r="168" spans="1:5" s="190" customFormat="1" ht="18" customHeight="1">
      <c r="A168" s="14">
        <v>2013101</v>
      </c>
      <c r="B168" s="184" t="s">
        <v>165</v>
      </c>
      <c r="C168" s="185">
        <v>306</v>
      </c>
      <c r="D168" s="199"/>
      <c r="E168" s="190">
        <f t="shared" si="2"/>
        <v>7</v>
      </c>
    </row>
    <row r="169" spans="1:5" s="190" customFormat="1" ht="18" customHeight="1">
      <c r="A169" s="14">
        <v>2013102</v>
      </c>
      <c r="B169" s="184" t="s">
        <v>166</v>
      </c>
      <c r="C169" s="185">
        <v>450</v>
      </c>
      <c r="D169" s="199"/>
      <c r="E169" s="190">
        <f t="shared" si="2"/>
        <v>7</v>
      </c>
    </row>
    <row r="170" spans="1:5" s="190" customFormat="1" ht="18" customHeight="1">
      <c r="A170" s="14">
        <v>2013103</v>
      </c>
      <c r="B170" s="184" t="s">
        <v>167</v>
      </c>
      <c r="C170" s="185"/>
      <c r="D170" s="199"/>
      <c r="E170" s="190">
        <f t="shared" si="2"/>
        <v>7</v>
      </c>
    </row>
    <row r="171" spans="1:5" s="190" customFormat="1" ht="18" customHeight="1">
      <c r="A171" s="14">
        <v>2013105</v>
      </c>
      <c r="B171" s="184" t="s">
        <v>260</v>
      </c>
      <c r="C171" s="185"/>
      <c r="D171" s="199"/>
      <c r="E171" s="190">
        <f t="shared" si="2"/>
        <v>7</v>
      </c>
    </row>
    <row r="172" spans="1:5" s="190" customFormat="1" ht="18" customHeight="1">
      <c r="A172" s="14">
        <v>2013150</v>
      </c>
      <c r="B172" s="184" t="s">
        <v>174</v>
      </c>
      <c r="C172" s="185"/>
      <c r="D172" s="199"/>
      <c r="E172" s="190">
        <f t="shared" si="2"/>
        <v>7</v>
      </c>
    </row>
    <row r="173" spans="1:5" s="190" customFormat="1" ht="18" customHeight="1">
      <c r="A173" s="14">
        <v>2013199</v>
      </c>
      <c r="B173" s="184" t="s">
        <v>261</v>
      </c>
      <c r="C173" s="185">
        <v>247</v>
      </c>
      <c r="D173" s="199"/>
      <c r="E173" s="190">
        <f t="shared" si="2"/>
        <v>7</v>
      </c>
    </row>
    <row r="174" spans="1:5" s="190" customFormat="1" ht="18" customHeight="1">
      <c r="A174" s="14">
        <v>20132</v>
      </c>
      <c r="B174" s="184" t="s">
        <v>262</v>
      </c>
      <c r="C174" s="185">
        <v>375</v>
      </c>
      <c r="D174" s="199"/>
      <c r="E174" s="190">
        <f t="shared" si="2"/>
        <v>5</v>
      </c>
    </row>
    <row r="175" spans="1:5" s="190" customFormat="1" ht="18" customHeight="1">
      <c r="A175" s="14">
        <v>2013201</v>
      </c>
      <c r="B175" s="184" t="s">
        <v>165</v>
      </c>
      <c r="C175" s="185">
        <v>188</v>
      </c>
      <c r="D175" s="199"/>
      <c r="E175" s="190">
        <f t="shared" si="2"/>
        <v>7</v>
      </c>
    </row>
    <row r="176" spans="1:5" s="190" customFormat="1" ht="18" customHeight="1">
      <c r="A176" s="14">
        <v>2013202</v>
      </c>
      <c r="B176" s="184" t="s">
        <v>166</v>
      </c>
      <c r="C176" s="185">
        <v>187</v>
      </c>
      <c r="D176" s="199"/>
      <c r="E176" s="190">
        <f t="shared" si="2"/>
        <v>7</v>
      </c>
    </row>
    <row r="177" spans="1:5" s="190" customFormat="1" ht="18" customHeight="1">
      <c r="A177" s="14">
        <v>2013203</v>
      </c>
      <c r="B177" s="184" t="s">
        <v>167</v>
      </c>
      <c r="C177" s="185"/>
      <c r="D177" s="199"/>
      <c r="E177" s="190">
        <f t="shared" si="2"/>
        <v>7</v>
      </c>
    </row>
    <row r="178" spans="1:5" s="190" customFormat="1" ht="18" customHeight="1">
      <c r="A178" s="14">
        <v>2013204</v>
      </c>
      <c r="B178" s="184" t="s">
        <v>263</v>
      </c>
      <c r="C178" s="185"/>
      <c r="D178" s="199"/>
      <c r="E178" s="190">
        <f t="shared" si="2"/>
        <v>7</v>
      </c>
    </row>
    <row r="179" spans="1:5" s="190" customFormat="1" ht="18" customHeight="1">
      <c r="A179" s="14">
        <v>2013250</v>
      </c>
      <c r="B179" s="184" t="s">
        <v>174</v>
      </c>
      <c r="C179" s="185"/>
      <c r="D179" s="199"/>
      <c r="E179" s="190">
        <f t="shared" si="2"/>
        <v>7</v>
      </c>
    </row>
    <row r="180" spans="1:5" s="190" customFormat="1" ht="18" customHeight="1">
      <c r="A180" s="14">
        <v>2013299</v>
      </c>
      <c r="B180" s="184" t="s">
        <v>264</v>
      </c>
      <c r="C180" s="185"/>
      <c r="D180" s="199"/>
      <c r="E180" s="190">
        <f t="shared" si="2"/>
        <v>7</v>
      </c>
    </row>
    <row r="181" spans="1:5" s="190" customFormat="1" ht="18" customHeight="1">
      <c r="A181" s="14">
        <v>20133</v>
      </c>
      <c r="B181" s="184" t="s">
        <v>265</v>
      </c>
      <c r="C181" s="185">
        <v>180</v>
      </c>
      <c r="D181" s="199"/>
      <c r="E181" s="190">
        <f t="shared" si="2"/>
        <v>5</v>
      </c>
    </row>
    <row r="182" spans="1:5" s="190" customFormat="1" ht="18" customHeight="1">
      <c r="A182" s="14">
        <v>2013301</v>
      </c>
      <c r="B182" s="184" t="s">
        <v>165</v>
      </c>
      <c r="C182" s="185">
        <v>121</v>
      </c>
      <c r="D182" s="199"/>
      <c r="E182" s="190">
        <f t="shared" si="2"/>
        <v>7</v>
      </c>
    </row>
    <row r="183" spans="1:5" s="190" customFormat="1" ht="18" customHeight="1">
      <c r="A183" s="14">
        <v>2013302</v>
      </c>
      <c r="B183" s="184" t="s">
        <v>166</v>
      </c>
      <c r="C183" s="185">
        <v>59</v>
      </c>
      <c r="D183" s="199"/>
      <c r="E183" s="190">
        <f t="shared" si="2"/>
        <v>7</v>
      </c>
    </row>
    <row r="184" spans="1:5" s="190" customFormat="1" ht="18" customHeight="1">
      <c r="A184" s="14">
        <v>2013303</v>
      </c>
      <c r="B184" s="184" t="s">
        <v>167</v>
      </c>
      <c r="C184" s="185"/>
      <c r="D184" s="199"/>
      <c r="E184" s="190">
        <f t="shared" si="2"/>
        <v>7</v>
      </c>
    </row>
    <row r="185" spans="1:5" s="190" customFormat="1" ht="18" customHeight="1">
      <c r="A185" s="14">
        <v>2013304</v>
      </c>
      <c r="B185" s="184" t="s">
        <v>266</v>
      </c>
      <c r="C185" s="185"/>
      <c r="D185" s="199"/>
      <c r="E185" s="190">
        <f t="shared" si="2"/>
        <v>7</v>
      </c>
    </row>
    <row r="186" spans="1:5" s="190" customFormat="1" ht="18" customHeight="1">
      <c r="A186" s="14">
        <v>2013350</v>
      </c>
      <c r="B186" s="184" t="s">
        <v>174</v>
      </c>
      <c r="C186" s="185"/>
      <c r="D186" s="199"/>
      <c r="E186" s="190">
        <f t="shared" si="2"/>
        <v>7</v>
      </c>
    </row>
    <row r="187" spans="1:5" s="190" customFormat="1" ht="18" customHeight="1">
      <c r="A187" s="14">
        <v>2013399</v>
      </c>
      <c r="B187" s="184" t="s">
        <v>267</v>
      </c>
      <c r="C187" s="185"/>
      <c r="D187" s="199"/>
      <c r="E187" s="190">
        <f t="shared" si="2"/>
        <v>7</v>
      </c>
    </row>
    <row r="188" spans="1:5" s="190" customFormat="1" ht="18" customHeight="1">
      <c r="A188" s="14">
        <v>20134</v>
      </c>
      <c r="B188" s="184" t="s">
        <v>268</v>
      </c>
      <c r="C188" s="185">
        <v>235</v>
      </c>
      <c r="D188" s="199"/>
      <c r="E188" s="190">
        <f t="shared" si="2"/>
        <v>5</v>
      </c>
    </row>
    <row r="189" spans="1:5" s="190" customFormat="1" ht="18" customHeight="1">
      <c r="A189" s="14">
        <v>2013401</v>
      </c>
      <c r="B189" s="184" t="s">
        <v>165</v>
      </c>
      <c r="C189" s="185">
        <v>88</v>
      </c>
      <c r="D189" s="199"/>
      <c r="E189" s="190">
        <f t="shared" si="2"/>
        <v>7</v>
      </c>
    </row>
    <row r="190" spans="1:5" s="190" customFormat="1" ht="18" customHeight="1">
      <c r="A190" s="14">
        <v>2013402</v>
      </c>
      <c r="B190" s="184" t="s">
        <v>166</v>
      </c>
      <c r="C190" s="185">
        <v>114</v>
      </c>
      <c r="D190" s="199"/>
      <c r="E190" s="190">
        <f t="shared" si="2"/>
        <v>7</v>
      </c>
    </row>
    <row r="191" spans="1:5" s="190" customFormat="1" ht="18" customHeight="1">
      <c r="A191" s="14">
        <v>2013403</v>
      </c>
      <c r="B191" s="184" t="s">
        <v>167</v>
      </c>
      <c r="C191" s="185"/>
      <c r="D191" s="199"/>
      <c r="E191" s="190">
        <f t="shared" si="2"/>
        <v>7</v>
      </c>
    </row>
    <row r="192" spans="1:5" s="190" customFormat="1" ht="18" customHeight="1">
      <c r="A192" s="14">
        <v>2013404</v>
      </c>
      <c r="B192" s="184" t="s">
        <v>269</v>
      </c>
      <c r="C192" s="185"/>
      <c r="D192" s="199"/>
      <c r="E192" s="190">
        <f t="shared" si="2"/>
        <v>7</v>
      </c>
    </row>
    <row r="193" spans="1:5" s="190" customFormat="1" ht="18" customHeight="1">
      <c r="A193" s="14">
        <v>2013405</v>
      </c>
      <c r="B193" s="184" t="s">
        <v>270</v>
      </c>
      <c r="C193" s="185"/>
      <c r="D193" s="199"/>
      <c r="E193" s="190">
        <f t="shared" si="2"/>
        <v>7</v>
      </c>
    </row>
    <row r="194" spans="1:5" s="190" customFormat="1" ht="18" customHeight="1">
      <c r="A194" s="14">
        <v>2013450</v>
      </c>
      <c r="B194" s="184" t="s">
        <v>174</v>
      </c>
      <c r="C194" s="185"/>
      <c r="D194" s="199"/>
      <c r="E194" s="190">
        <f t="shared" si="2"/>
        <v>7</v>
      </c>
    </row>
    <row r="195" spans="1:5" s="190" customFormat="1" ht="18" customHeight="1">
      <c r="A195" s="14">
        <v>2013499</v>
      </c>
      <c r="B195" s="184" t="s">
        <v>271</v>
      </c>
      <c r="C195" s="185">
        <v>33</v>
      </c>
      <c r="D195" s="199"/>
      <c r="E195" s="190">
        <f t="shared" si="2"/>
        <v>7</v>
      </c>
    </row>
    <row r="196" spans="1:5" s="190" customFormat="1" ht="18" customHeight="1">
      <c r="A196" s="14">
        <v>20135</v>
      </c>
      <c r="B196" s="184" t="s">
        <v>272</v>
      </c>
      <c r="C196" s="185">
        <v>0</v>
      </c>
      <c r="D196" s="199"/>
      <c r="E196" s="190">
        <f t="shared" si="2"/>
        <v>5</v>
      </c>
    </row>
    <row r="197" spans="1:5" s="190" customFormat="1" ht="18" customHeight="1">
      <c r="A197" s="14">
        <v>2013501</v>
      </c>
      <c r="B197" s="184" t="s">
        <v>165</v>
      </c>
      <c r="C197" s="185"/>
      <c r="D197" s="199"/>
      <c r="E197" s="190">
        <f t="shared" ref="E197:E260" si="3">LEN(A197)</f>
        <v>7</v>
      </c>
    </row>
    <row r="198" spans="1:5" s="190" customFormat="1" ht="18" customHeight="1">
      <c r="A198" s="14">
        <v>2013502</v>
      </c>
      <c r="B198" s="184" t="s">
        <v>166</v>
      </c>
      <c r="C198" s="185"/>
      <c r="D198" s="199"/>
      <c r="E198" s="190">
        <f t="shared" si="3"/>
        <v>7</v>
      </c>
    </row>
    <row r="199" spans="1:5" s="190" customFormat="1" ht="18" customHeight="1">
      <c r="A199" s="14">
        <v>2013503</v>
      </c>
      <c r="B199" s="184" t="s">
        <v>167</v>
      </c>
      <c r="C199" s="185"/>
      <c r="D199" s="200"/>
      <c r="E199" s="190">
        <f t="shared" si="3"/>
        <v>7</v>
      </c>
    </row>
    <row r="200" spans="1:5" s="190" customFormat="1" ht="18" customHeight="1">
      <c r="A200" s="14">
        <v>2013550</v>
      </c>
      <c r="B200" s="184" t="s">
        <v>174</v>
      </c>
      <c r="C200" s="185"/>
      <c r="D200" s="200"/>
      <c r="E200" s="190">
        <f t="shared" si="3"/>
        <v>7</v>
      </c>
    </row>
    <row r="201" spans="1:5" s="190" customFormat="1" ht="18" customHeight="1">
      <c r="A201" s="14">
        <v>2013599</v>
      </c>
      <c r="B201" s="184" t="s">
        <v>273</v>
      </c>
      <c r="C201" s="185"/>
      <c r="D201" s="200"/>
      <c r="E201" s="190">
        <f t="shared" si="3"/>
        <v>7</v>
      </c>
    </row>
    <row r="202" spans="1:5" s="190" customFormat="1" ht="18" customHeight="1">
      <c r="A202" s="14">
        <v>20136</v>
      </c>
      <c r="B202" s="184" t="s">
        <v>274</v>
      </c>
      <c r="C202" s="185">
        <v>615</v>
      </c>
      <c r="D202" s="199"/>
      <c r="E202" s="190">
        <f t="shared" si="3"/>
        <v>5</v>
      </c>
    </row>
    <row r="203" spans="1:5" s="190" customFormat="1" ht="18" customHeight="1">
      <c r="A203" s="14">
        <v>2013601</v>
      </c>
      <c r="B203" s="184" t="s">
        <v>165</v>
      </c>
      <c r="C203" s="185">
        <v>309</v>
      </c>
      <c r="D203" s="199"/>
      <c r="E203" s="190">
        <f t="shared" si="3"/>
        <v>7</v>
      </c>
    </row>
    <row r="204" spans="1:5" s="190" customFormat="1" ht="18" customHeight="1">
      <c r="A204" s="14">
        <v>2013602</v>
      </c>
      <c r="B204" s="184" t="s">
        <v>166</v>
      </c>
      <c r="C204" s="185">
        <v>306</v>
      </c>
      <c r="D204" s="199"/>
      <c r="E204" s="190">
        <f t="shared" si="3"/>
        <v>7</v>
      </c>
    </row>
    <row r="205" spans="1:5" s="190" customFormat="1" ht="18" customHeight="1">
      <c r="A205" s="14">
        <v>2013603</v>
      </c>
      <c r="B205" s="184" t="s">
        <v>167</v>
      </c>
      <c r="C205" s="185"/>
      <c r="D205" s="199"/>
      <c r="E205" s="190">
        <f t="shared" si="3"/>
        <v>7</v>
      </c>
    </row>
    <row r="206" spans="1:5" s="190" customFormat="1" ht="18" customHeight="1">
      <c r="A206" s="14">
        <v>2013650</v>
      </c>
      <c r="B206" s="184" t="s">
        <v>174</v>
      </c>
      <c r="C206" s="185"/>
      <c r="D206" s="199"/>
      <c r="E206" s="190">
        <f t="shared" si="3"/>
        <v>7</v>
      </c>
    </row>
    <row r="207" spans="1:5" s="190" customFormat="1" ht="18" customHeight="1">
      <c r="A207" s="14">
        <v>2013699</v>
      </c>
      <c r="B207" s="184" t="s">
        <v>275</v>
      </c>
      <c r="C207" s="185"/>
      <c r="D207" s="199"/>
      <c r="E207" s="190">
        <f t="shared" si="3"/>
        <v>7</v>
      </c>
    </row>
    <row r="208" spans="1:5" s="190" customFormat="1" ht="18" customHeight="1">
      <c r="A208" s="14">
        <v>20137</v>
      </c>
      <c r="B208" s="184" t="s">
        <v>276</v>
      </c>
      <c r="C208" s="185">
        <v>111</v>
      </c>
      <c r="D208" s="199"/>
      <c r="E208" s="190">
        <f t="shared" si="3"/>
        <v>5</v>
      </c>
    </row>
    <row r="209" spans="1:5" s="190" customFormat="1" ht="18" customHeight="1">
      <c r="A209" s="201">
        <v>2013701</v>
      </c>
      <c r="B209" s="184" t="s">
        <v>165</v>
      </c>
      <c r="C209" s="185">
        <v>66</v>
      </c>
      <c r="D209" s="199"/>
      <c r="E209" s="190">
        <f t="shared" si="3"/>
        <v>7</v>
      </c>
    </row>
    <row r="210" spans="1:5" s="190" customFormat="1" ht="18" customHeight="1">
      <c r="A210" s="201">
        <v>2013702</v>
      </c>
      <c r="B210" s="184" t="s">
        <v>166</v>
      </c>
      <c r="C210" s="185">
        <v>45</v>
      </c>
      <c r="D210" s="199"/>
      <c r="E210" s="190">
        <f t="shared" si="3"/>
        <v>7</v>
      </c>
    </row>
    <row r="211" spans="1:5" s="190" customFormat="1" ht="18" customHeight="1">
      <c r="A211" s="201">
        <v>2013703</v>
      </c>
      <c r="B211" s="184" t="s">
        <v>167</v>
      </c>
      <c r="C211" s="185"/>
      <c r="D211" s="199"/>
      <c r="E211" s="190">
        <f t="shared" si="3"/>
        <v>7</v>
      </c>
    </row>
    <row r="212" spans="1:5" s="190" customFormat="1" ht="18" customHeight="1">
      <c r="A212" s="201">
        <v>2013704</v>
      </c>
      <c r="B212" s="184" t="s">
        <v>277</v>
      </c>
      <c r="C212" s="185"/>
      <c r="D212" s="199"/>
      <c r="E212" s="190">
        <f t="shared" si="3"/>
        <v>7</v>
      </c>
    </row>
    <row r="213" spans="1:5" s="190" customFormat="1" ht="18" customHeight="1">
      <c r="A213" s="201">
        <v>2013750</v>
      </c>
      <c r="B213" s="184" t="s">
        <v>174</v>
      </c>
      <c r="C213" s="185"/>
      <c r="D213" s="199"/>
      <c r="E213" s="190">
        <f t="shared" si="3"/>
        <v>7</v>
      </c>
    </row>
    <row r="214" spans="1:5" s="190" customFormat="1" ht="18" customHeight="1">
      <c r="A214" s="201">
        <v>2013799</v>
      </c>
      <c r="B214" s="184" t="s">
        <v>278</v>
      </c>
      <c r="C214" s="185"/>
      <c r="D214" s="199"/>
      <c r="E214" s="190">
        <f t="shared" si="3"/>
        <v>7</v>
      </c>
    </row>
    <row r="215" spans="1:5" s="190" customFormat="1" ht="18" customHeight="1">
      <c r="A215" s="201">
        <v>20138</v>
      </c>
      <c r="B215" s="184" t="s">
        <v>279</v>
      </c>
      <c r="C215" s="185">
        <v>3955</v>
      </c>
      <c r="D215" s="199"/>
      <c r="E215" s="190">
        <f t="shared" si="3"/>
        <v>5</v>
      </c>
    </row>
    <row r="216" spans="1:5" s="190" customFormat="1" ht="18" customHeight="1">
      <c r="A216" s="201">
        <v>2013801</v>
      </c>
      <c r="B216" s="184" t="s">
        <v>165</v>
      </c>
      <c r="C216" s="185">
        <v>1941</v>
      </c>
      <c r="D216" s="199"/>
      <c r="E216" s="190">
        <f t="shared" si="3"/>
        <v>7</v>
      </c>
    </row>
    <row r="217" spans="1:5" s="190" customFormat="1" ht="18" customHeight="1">
      <c r="A217" s="201">
        <v>2013802</v>
      </c>
      <c r="B217" s="184" t="s">
        <v>166</v>
      </c>
      <c r="C217" s="185">
        <v>969</v>
      </c>
      <c r="D217" s="199"/>
      <c r="E217" s="190">
        <f t="shared" si="3"/>
        <v>7</v>
      </c>
    </row>
    <row r="218" spans="1:5" s="190" customFormat="1" ht="18" customHeight="1">
      <c r="A218" s="201">
        <v>2013803</v>
      </c>
      <c r="B218" s="184" t="s">
        <v>167</v>
      </c>
      <c r="C218" s="185"/>
      <c r="D218" s="199"/>
      <c r="E218" s="190">
        <f t="shared" si="3"/>
        <v>7</v>
      </c>
    </row>
    <row r="219" spans="1:5" s="190" customFormat="1" ht="18" customHeight="1">
      <c r="A219" s="201">
        <v>2013804</v>
      </c>
      <c r="B219" s="184" t="s">
        <v>280</v>
      </c>
      <c r="C219" s="185">
        <v>43</v>
      </c>
      <c r="D219" s="199"/>
      <c r="E219" s="190">
        <f t="shared" si="3"/>
        <v>7</v>
      </c>
    </row>
    <row r="220" spans="1:5" s="190" customFormat="1" ht="18" customHeight="1">
      <c r="A220" s="201">
        <v>2013805</v>
      </c>
      <c r="B220" s="184" t="s">
        <v>281</v>
      </c>
      <c r="C220" s="185">
        <v>2</v>
      </c>
      <c r="D220" s="199"/>
      <c r="E220" s="190">
        <f t="shared" si="3"/>
        <v>7</v>
      </c>
    </row>
    <row r="221" spans="1:5" s="190" customFormat="1" ht="18" customHeight="1">
      <c r="A221" s="201">
        <v>2013808</v>
      </c>
      <c r="B221" s="184" t="s">
        <v>206</v>
      </c>
      <c r="C221" s="185"/>
      <c r="D221" s="199"/>
      <c r="E221" s="190">
        <f t="shared" si="3"/>
        <v>7</v>
      </c>
    </row>
    <row r="222" spans="1:5" s="190" customFormat="1" ht="18" customHeight="1">
      <c r="A222" s="201">
        <v>2013810</v>
      </c>
      <c r="B222" s="184" t="s">
        <v>282</v>
      </c>
      <c r="C222" s="185"/>
      <c r="D222" s="199"/>
      <c r="E222" s="190">
        <f t="shared" si="3"/>
        <v>7</v>
      </c>
    </row>
    <row r="223" spans="1:5" s="190" customFormat="1" ht="18" customHeight="1">
      <c r="A223" s="201">
        <v>2013812</v>
      </c>
      <c r="B223" s="184" t="s">
        <v>283</v>
      </c>
      <c r="C223" s="185">
        <v>1</v>
      </c>
      <c r="D223" s="199"/>
      <c r="E223" s="190">
        <f t="shared" si="3"/>
        <v>7</v>
      </c>
    </row>
    <row r="224" spans="1:5" s="190" customFormat="1" ht="18" customHeight="1">
      <c r="A224" s="201">
        <v>2013813</v>
      </c>
      <c r="B224" s="184" t="s">
        <v>284</v>
      </c>
      <c r="C224" s="185"/>
      <c r="D224" s="199"/>
      <c r="E224" s="190">
        <f t="shared" si="3"/>
        <v>7</v>
      </c>
    </row>
    <row r="225" spans="1:5" s="190" customFormat="1" ht="18" customHeight="1">
      <c r="A225" s="201">
        <v>2013814</v>
      </c>
      <c r="B225" s="184" t="s">
        <v>285</v>
      </c>
      <c r="C225" s="185"/>
      <c r="D225" s="199"/>
      <c r="E225" s="190">
        <f t="shared" si="3"/>
        <v>7</v>
      </c>
    </row>
    <row r="226" spans="1:5" s="190" customFormat="1" ht="18" customHeight="1">
      <c r="A226" s="201">
        <v>2013815</v>
      </c>
      <c r="B226" s="184" t="s">
        <v>286</v>
      </c>
      <c r="C226" s="185"/>
      <c r="D226" s="199"/>
      <c r="E226" s="190">
        <f t="shared" si="3"/>
        <v>7</v>
      </c>
    </row>
    <row r="227" spans="1:5" s="190" customFormat="1" ht="18" customHeight="1">
      <c r="A227" s="201">
        <v>2013816</v>
      </c>
      <c r="B227" s="184" t="s">
        <v>287</v>
      </c>
      <c r="C227" s="185">
        <v>32</v>
      </c>
      <c r="D227" s="199"/>
      <c r="E227" s="190">
        <f t="shared" si="3"/>
        <v>7</v>
      </c>
    </row>
    <row r="228" spans="1:5" s="190" customFormat="1" ht="18" customHeight="1">
      <c r="A228" s="201">
        <v>2013850</v>
      </c>
      <c r="B228" s="184" t="s">
        <v>174</v>
      </c>
      <c r="C228" s="185"/>
      <c r="D228" s="199"/>
      <c r="E228" s="190">
        <f t="shared" si="3"/>
        <v>7</v>
      </c>
    </row>
    <row r="229" spans="1:5" s="190" customFormat="1" ht="18" customHeight="1">
      <c r="A229" s="201">
        <v>2013899</v>
      </c>
      <c r="B229" s="184" t="s">
        <v>288</v>
      </c>
      <c r="C229" s="185">
        <v>967</v>
      </c>
      <c r="D229" s="199"/>
      <c r="E229" s="190">
        <f t="shared" si="3"/>
        <v>7</v>
      </c>
    </row>
    <row r="230" spans="1:5" s="190" customFormat="1" ht="18" customHeight="1">
      <c r="A230" s="201">
        <v>20199</v>
      </c>
      <c r="B230" s="184" t="s">
        <v>289</v>
      </c>
      <c r="C230" s="185">
        <v>10338</v>
      </c>
      <c r="D230" s="199"/>
      <c r="E230" s="190">
        <f t="shared" si="3"/>
        <v>5</v>
      </c>
    </row>
    <row r="231" spans="1:5" s="190" customFormat="1" ht="18" customHeight="1">
      <c r="A231" s="201">
        <v>2019901</v>
      </c>
      <c r="B231" s="184" t="s">
        <v>290</v>
      </c>
      <c r="C231" s="185"/>
      <c r="D231" s="199"/>
      <c r="E231" s="190">
        <f t="shared" si="3"/>
        <v>7</v>
      </c>
    </row>
    <row r="232" spans="1:5" s="190" customFormat="1" ht="18" customHeight="1">
      <c r="A232" s="201">
        <v>2019999</v>
      </c>
      <c r="B232" s="184" t="s">
        <v>291</v>
      </c>
      <c r="C232" s="185">
        <v>10338</v>
      </c>
      <c r="D232" s="199"/>
      <c r="E232" s="190">
        <f t="shared" si="3"/>
        <v>7</v>
      </c>
    </row>
    <row r="233" spans="1:5" s="190" customFormat="1" ht="18" customHeight="1">
      <c r="A233" s="201">
        <v>202</v>
      </c>
      <c r="B233" s="184" t="s">
        <v>292</v>
      </c>
      <c r="C233" s="185">
        <v>0</v>
      </c>
      <c r="D233" s="199"/>
      <c r="E233" s="190">
        <f t="shared" si="3"/>
        <v>3</v>
      </c>
    </row>
    <row r="234" spans="1:5" s="190" customFormat="1" ht="18" customHeight="1">
      <c r="A234" s="201">
        <v>20205</v>
      </c>
      <c r="B234" s="184" t="s">
        <v>293</v>
      </c>
      <c r="C234" s="185"/>
      <c r="D234" s="199"/>
      <c r="E234" s="190">
        <f t="shared" si="3"/>
        <v>5</v>
      </c>
    </row>
    <row r="235" spans="1:5" s="190" customFormat="1" ht="18" customHeight="1">
      <c r="A235" s="201">
        <v>20206</v>
      </c>
      <c r="B235" s="184" t="s">
        <v>294</v>
      </c>
      <c r="C235" s="185"/>
      <c r="D235" s="199"/>
      <c r="E235" s="190">
        <f t="shared" si="3"/>
        <v>5</v>
      </c>
    </row>
    <row r="236" spans="1:5" s="190" customFormat="1" ht="18" customHeight="1">
      <c r="A236" s="201">
        <v>20299</v>
      </c>
      <c r="B236" s="184" t="s">
        <v>295</v>
      </c>
      <c r="C236" s="185"/>
      <c r="D236" s="199"/>
      <c r="E236" s="190">
        <f t="shared" si="3"/>
        <v>5</v>
      </c>
    </row>
    <row r="237" spans="1:5" s="190" customFormat="1" ht="18" customHeight="1">
      <c r="A237" s="201">
        <v>203</v>
      </c>
      <c r="B237" s="184" t="s">
        <v>296</v>
      </c>
      <c r="C237" s="185">
        <v>301</v>
      </c>
      <c r="D237" s="199"/>
      <c r="E237" s="190">
        <f t="shared" si="3"/>
        <v>3</v>
      </c>
    </row>
    <row r="238" spans="1:5" s="190" customFormat="1" ht="18" customHeight="1">
      <c r="A238" s="201">
        <v>20306</v>
      </c>
      <c r="B238" s="182" t="s">
        <v>297</v>
      </c>
      <c r="C238" s="183">
        <v>301</v>
      </c>
      <c r="D238" s="199"/>
      <c r="E238" s="190">
        <f t="shared" si="3"/>
        <v>5</v>
      </c>
    </row>
    <row r="239" spans="1:5" s="190" customFormat="1" ht="18" customHeight="1">
      <c r="A239" s="201">
        <v>2030601</v>
      </c>
      <c r="B239" s="184" t="s">
        <v>298</v>
      </c>
      <c r="C239" s="185">
        <v>50</v>
      </c>
      <c r="D239" s="199"/>
      <c r="E239" s="190">
        <f t="shared" si="3"/>
        <v>7</v>
      </c>
    </row>
    <row r="240" spans="1:5" s="190" customFormat="1" ht="18" customHeight="1">
      <c r="A240" s="201">
        <v>2030602</v>
      </c>
      <c r="B240" s="184" t="s">
        <v>299</v>
      </c>
      <c r="C240" s="185"/>
      <c r="D240" s="199"/>
      <c r="E240" s="190">
        <f t="shared" si="3"/>
        <v>7</v>
      </c>
    </row>
    <row r="241" spans="1:5" s="190" customFormat="1" ht="18" customHeight="1">
      <c r="A241" s="201">
        <v>2030603</v>
      </c>
      <c r="B241" s="184" t="s">
        <v>300</v>
      </c>
      <c r="C241" s="185"/>
      <c r="D241" s="199"/>
      <c r="E241" s="190">
        <f t="shared" si="3"/>
        <v>7</v>
      </c>
    </row>
    <row r="242" spans="1:5" s="190" customFormat="1" ht="18" customHeight="1">
      <c r="A242" s="201">
        <v>2030604</v>
      </c>
      <c r="B242" s="182" t="s">
        <v>301</v>
      </c>
      <c r="C242" s="183"/>
      <c r="D242" s="199"/>
      <c r="E242" s="190">
        <f t="shared" si="3"/>
        <v>7</v>
      </c>
    </row>
    <row r="243" spans="1:5" s="190" customFormat="1" ht="18" customHeight="1">
      <c r="A243" s="201">
        <v>2030607</v>
      </c>
      <c r="B243" s="184" t="s">
        <v>302</v>
      </c>
      <c r="C243" s="185"/>
      <c r="D243" s="199"/>
      <c r="E243" s="190">
        <f t="shared" si="3"/>
        <v>7</v>
      </c>
    </row>
    <row r="244" spans="1:5" s="190" customFormat="1" ht="18" customHeight="1">
      <c r="A244" s="201">
        <v>2030608</v>
      </c>
      <c r="B244" s="184" t="s">
        <v>303</v>
      </c>
      <c r="C244" s="185"/>
      <c r="D244" s="199"/>
      <c r="E244" s="190">
        <f t="shared" si="3"/>
        <v>7</v>
      </c>
    </row>
    <row r="245" spans="1:5" s="190" customFormat="1" ht="18" customHeight="1">
      <c r="A245" s="201">
        <v>2030699</v>
      </c>
      <c r="B245" s="184" t="s">
        <v>304</v>
      </c>
      <c r="C245" s="185">
        <v>251</v>
      </c>
      <c r="D245" s="199"/>
      <c r="E245" s="190">
        <f t="shared" si="3"/>
        <v>7</v>
      </c>
    </row>
    <row r="246" spans="1:5" s="190" customFormat="1" ht="18" customHeight="1">
      <c r="A246" s="201">
        <v>20399</v>
      </c>
      <c r="B246" s="184" t="s">
        <v>305</v>
      </c>
      <c r="C246" s="185"/>
      <c r="D246" s="199"/>
      <c r="E246" s="190">
        <f t="shared" si="3"/>
        <v>5</v>
      </c>
    </row>
    <row r="247" spans="1:5" s="190" customFormat="1" ht="18" customHeight="1">
      <c r="A247" s="201">
        <v>2039999</v>
      </c>
      <c r="B247" s="184" t="s">
        <v>305</v>
      </c>
      <c r="C247" s="185"/>
      <c r="D247" s="199"/>
      <c r="E247" s="190">
        <f t="shared" si="3"/>
        <v>7</v>
      </c>
    </row>
    <row r="248" spans="1:5" s="190" customFormat="1" ht="18" customHeight="1">
      <c r="A248" s="201">
        <v>204</v>
      </c>
      <c r="B248" s="184" t="s">
        <v>306</v>
      </c>
      <c r="C248" s="185">
        <f>12317+2389-1000-1644</f>
        <v>12062</v>
      </c>
      <c r="D248" s="199"/>
      <c r="E248" s="190">
        <f t="shared" si="3"/>
        <v>3</v>
      </c>
    </row>
    <row r="249" spans="1:5" s="190" customFormat="1" ht="18" customHeight="1">
      <c r="A249" s="201">
        <v>20401</v>
      </c>
      <c r="B249" s="184" t="s">
        <v>307</v>
      </c>
      <c r="C249" s="185">
        <v>0</v>
      </c>
      <c r="D249" s="199"/>
      <c r="E249" s="190">
        <f t="shared" si="3"/>
        <v>5</v>
      </c>
    </row>
    <row r="250" spans="1:5" s="190" customFormat="1" ht="18" customHeight="1">
      <c r="A250" s="201">
        <v>2040101</v>
      </c>
      <c r="B250" s="184" t="s">
        <v>308</v>
      </c>
      <c r="C250" s="185"/>
      <c r="D250" s="199"/>
      <c r="E250" s="190">
        <f t="shared" si="3"/>
        <v>7</v>
      </c>
    </row>
    <row r="251" spans="1:5" s="190" customFormat="1" ht="18" customHeight="1">
      <c r="A251" s="201">
        <v>2040199</v>
      </c>
      <c r="B251" s="184" t="s">
        <v>309</v>
      </c>
      <c r="C251" s="185"/>
      <c r="D251" s="199"/>
      <c r="E251" s="190">
        <f t="shared" si="3"/>
        <v>7</v>
      </c>
    </row>
    <row r="252" spans="1:5" s="190" customFormat="1" ht="18" customHeight="1">
      <c r="A252" s="201">
        <v>20402</v>
      </c>
      <c r="B252" s="184" t="s">
        <v>310</v>
      </c>
      <c r="C252" s="185">
        <f>10606+2389-1000-1644</f>
        <v>10351</v>
      </c>
      <c r="D252" s="199"/>
      <c r="E252" s="190">
        <f t="shared" si="3"/>
        <v>5</v>
      </c>
    </row>
    <row r="253" spans="1:5" s="190" customFormat="1" ht="18" customHeight="1">
      <c r="A253" s="201">
        <v>2040201</v>
      </c>
      <c r="B253" s="184" t="s">
        <v>165</v>
      </c>
      <c r="C253" s="185">
        <v>5815</v>
      </c>
      <c r="D253" s="199"/>
      <c r="E253" s="190">
        <f t="shared" si="3"/>
        <v>7</v>
      </c>
    </row>
    <row r="254" spans="1:5" s="190" customFormat="1" ht="18" customHeight="1">
      <c r="A254" s="201">
        <v>2040202</v>
      </c>
      <c r="B254" s="184" t="s">
        <v>166</v>
      </c>
      <c r="C254" s="185">
        <v>1953</v>
      </c>
      <c r="D254" s="199"/>
      <c r="E254" s="190">
        <f t="shared" si="3"/>
        <v>7</v>
      </c>
    </row>
    <row r="255" spans="1:5" s="190" customFormat="1" ht="18" customHeight="1">
      <c r="A255" s="201">
        <v>2040203</v>
      </c>
      <c r="B255" s="182" t="s">
        <v>167</v>
      </c>
      <c r="C255" s="183"/>
      <c r="D255" s="199"/>
      <c r="E255" s="190">
        <f t="shared" si="3"/>
        <v>7</v>
      </c>
    </row>
    <row r="256" spans="1:5" s="190" customFormat="1" ht="18" customHeight="1">
      <c r="A256" s="201">
        <v>2040219</v>
      </c>
      <c r="B256" s="184" t="s">
        <v>206</v>
      </c>
      <c r="C256" s="185"/>
      <c r="D256" s="199"/>
      <c r="E256" s="190">
        <f t="shared" si="3"/>
        <v>7</v>
      </c>
    </row>
    <row r="257" spans="1:5" s="190" customFormat="1" ht="18" customHeight="1">
      <c r="A257" s="201">
        <v>2040220</v>
      </c>
      <c r="B257" s="184" t="s">
        <v>311</v>
      </c>
      <c r="C257" s="185">
        <v>2389</v>
      </c>
      <c r="D257" s="199"/>
      <c r="E257" s="190">
        <f t="shared" si="3"/>
        <v>7</v>
      </c>
    </row>
    <row r="258" spans="1:5" s="190" customFormat="1" ht="18" customHeight="1">
      <c r="A258" s="201">
        <v>2040221</v>
      </c>
      <c r="B258" s="184" t="s">
        <v>312</v>
      </c>
      <c r="C258" s="185">
        <f>1838-1644</f>
        <v>194</v>
      </c>
      <c r="D258" s="199"/>
      <c r="E258" s="190">
        <f t="shared" si="3"/>
        <v>7</v>
      </c>
    </row>
    <row r="259" spans="1:5" s="190" customFormat="1" ht="18" customHeight="1">
      <c r="A259" s="201">
        <v>2040222</v>
      </c>
      <c r="B259" s="184" t="s">
        <v>313</v>
      </c>
      <c r="C259" s="185"/>
      <c r="D259" s="199"/>
      <c r="E259" s="190">
        <f t="shared" si="3"/>
        <v>7</v>
      </c>
    </row>
    <row r="260" spans="1:5" s="190" customFormat="1" ht="18" customHeight="1">
      <c r="A260" s="201">
        <v>2040223</v>
      </c>
      <c r="B260" s="184" t="s">
        <v>314</v>
      </c>
      <c r="C260" s="185"/>
      <c r="D260" s="199"/>
      <c r="E260" s="190">
        <f t="shared" si="3"/>
        <v>7</v>
      </c>
    </row>
    <row r="261" spans="1:5" s="190" customFormat="1" ht="18" customHeight="1">
      <c r="A261" s="201">
        <v>2040250</v>
      </c>
      <c r="B261" s="184" t="s">
        <v>174</v>
      </c>
      <c r="C261" s="185"/>
      <c r="D261" s="199"/>
      <c r="E261" s="190">
        <f t="shared" ref="E261:E324" si="4">LEN(A261)</f>
        <v>7</v>
      </c>
    </row>
    <row r="262" spans="1:5" s="190" customFormat="1" ht="18" customHeight="1">
      <c r="A262" s="201">
        <v>2040299</v>
      </c>
      <c r="B262" s="184" t="s">
        <v>315</v>
      </c>
      <c r="C262" s="185">
        <v>0</v>
      </c>
      <c r="D262" s="199"/>
      <c r="E262" s="190">
        <f t="shared" si="4"/>
        <v>7</v>
      </c>
    </row>
    <row r="263" spans="1:5" s="190" customFormat="1" ht="18" customHeight="1">
      <c r="A263" s="201">
        <v>20403</v>
      </c>
      <c r="B263" s="184" t="s">
        <v>316</v>
      </c>
      <c r="C263" s="185">
        <v>0</v>
      </c>
      <c r="D263" s="199"/>
      <c r="E263" s="190">
        <f t="shared" si="4"/>
        <v>5</v>
      </c>
    </row>
    <row r="264" spans="1:5" s="190" customFormat="1" ht="18" customHeight="1">
      <c r="A264" s="201">
        <v>2040301</v>
      </c>
      <c r="B264" s="184" t="s">
        <v>165</v>
      </c>
      <c r="C264" s="185"/>
      <c r="D264" s="199"/>
      <c r="E264" s="190">
        <f t="shared" si="4"/>
        <v>7</v>
      </c>
    </row>
    <row r="265" spans="1:5" s="190" customFormat="1" ht="18" customHeight="1">
      <c r="A265" s="201">
        <v>2040302</v>
      </c>
      <c r="B265" s="184" t="s">
        <v>166</v>
      </c>
      <c r="C265" s="185"/>
      <c r="D265" s="199"/>
      <c r="E265" s="190">
        <f t="shared" si="4"/>
        <v>7</v>
      </c>
    </row>
    <row r="266" spans="1:5" s="190" customFormat="1" ht="18" customHeight="1">
      <c r="A266" s="201">
        <v>2040303</v>
      </c>
      <c r="B266" s="184" t="s">
        <v>167</v>
      </c>
      <c r="C266" s="185"/>
      <c r="D266" s="199"/>
      <c r="E266" s="190">
        <f t="shared" si="4"/>
        <v>7</v>
      </c>
    </row>
    <row r="267" spans="1:5" s="190" customFormat="1" ht="18" customHeight="1">
      <c r="A267" s="201">
        <v>2040304</v>
      </c>
      <c r="B267" s="184" t="s">
        <v>317</v>
      </c>
      <c r="C267" s="185"/>
      <c r="D267" s="199"/>
      <c r="E267" s="190">
        <f t="shared" si="4"/>
        <v>7</v>
      </c>
    </row>
    <row r="268" spans="1:5" s="190" customFormat="1" ht="18" customHeight="1">
      <c r="A268" s="201">
        <v>2040350</v>
      </c>
      <c r="B268" s="184" t="s">
        <v>174</v>
      </c>
      <c r="C268" s="185"/>
      <c r="D268" s="199"/>
      <c r="E268" s="190">
        <f t="shared" si="4"/>
        <v>7</v>
      </c>
    </row>
    <row r="269" spans="1:5" s="190" customFormat="1" ht="18" customHeight="1">
      <c r="A269" s="201">
        <v>2040399</v>
      </c>
      <c r="B269" s="184" t="s">
        <v>318</v>
      </c>
      <c r="C269" s="185"/>
      <c r="D269" s="199"/>
      <c r="E269" s="190">
        <f t="shared" si="4"/>
        <v>7</v>
      </c>
    </row>
    <row r="270" spans="1:5" s="190" customFormat="1" ht="18" customHeight="1">
      <c r="A270" s="201">
        <v>20404</v>
      </c>
      <c r="B270" s="184" t="s">
        <v>319</v>
      </c>
      <c r="C270" s="185">
        <v>237</v>
      </c>
      <c r="D270" s="199"/>
      <c r="E270" s="190">
        <f t="shared" si="4"/>
        <v>5</v>
      </c>
    </row>
    <row r="271" spans="1:5" s="190" customFormat="1" ht="18" customHeight="1">
      <c r="A271" s="201">
        <v>2040401</v>
      </c>
      <c r="B271" s="184" t="s">
        <v>165</v>
      </c>
      <c r="C271" s="185">
        <v>89</v>
      </c>
      <c r="D271" s="199"/>
      <c r="E271" s="190">
        <f t="shared" si="4"/>
        <v>7</v>
      </c>
    </row>
    <row r="272" spans="1:5" s="190" customFormat="1" ht="18" customHeight="1">
      <c r="A272" s="201">
        <v>2040402</v>
      </c>
      <c r="B272" s="184" t="s">
        <v>166</v>
      </c>
      <c r="C272" s="185">
        <v>68</v>
      </c>
      <c r="D272" s="199"/>
      <c r="E272" s="190">
        <f t="shared" si="4"/>
        <v>7</v>
      </c>
    </row>
    <row r="273" spans="1:5" s="190" customFormat="1" ht="18" customHeight="1">
      <c r="A273" s="201">
        <v>2040403</v>
      </c>
      <c r="B273" s="184" t="s">
        <v>167</v>
      </c>
      <c r="C273" s="185"/>
      <c r="D273" s="199"/>
      <c r="E273" s="190">
        <f t="shared" si="4"/>
        <v>7</v>
      </c>
    </row>
    <row r="274" spans="1:5" s="190" customFormat="1" ht="18" customHeight="1">
      <c r="A274" s="201">
        <v>2040409</v>
      </c>
      <c r="B274" s="184" t="s">
        <v>320</v>
      </c>
      <c r="C274" s="185"/>
      <c r="D274" s="199"/>
      <c r="E274" s="190">
        <f t="shared" si="4"/>
        <v>7</v>
      </c>
    </row>
    <row r="275" spans="1:5" s="190" customFormat="1" ht="18" customHeight="1">
      <c r="A275" s="201">
        <v>2040410</v>
      </c>
      <c r="B275" s="184" t="s">
        <v>321</v>
      </c>
      <c r="C275" s="185"/>
      <c r="D275" s="199"/>
      <c r="E275" s="190">
        <f t="shared" si="4"/>
        <v>7</v>
      </c>
    </row>
    <row r="276" spans="1:5" s="190" customFormat="1" ht="18" customHeight="1">
      <c r="A276" s="201">
        <v>2040450</v>
      </c>
      <c r="B276" s="184" t="s">
        <v>174</v>
      </c>
      <c r="C276" s="185"/>
      <c r="D276" s="199"/>
      <c r="E276" s="190">
        <f t="shared" si="4"/>
        <v>7</v>
      </c>
    </row>
    <row r="277" spans="1:5" s="190" customFormat="1" ht="18" customHeight="1">
      <c r="A277" s="201">
        <v>2040499</v>
      </c>
      <c r="B277" s="184" t="s">
        <v>322</v>
      </c>
      <c r="C277" s="185">
        <v>80</v>
      </c>
      <c r="D277" s="199"/>
      <c r="E277" s="190">
        <f t="shared" si="4"/>
        <v>7</v>
      </c>
    </row>
    <row r="278" spans="1:5" s="190" customFormat="1" ht="18" customHeight="1">
      <c r="A278" s="201">
        <v>20405</v>
      </c>
      <c r="B278" s="184" t="s">
        <v>323</v>
      </c>
      <c r="C278" s="185">
        <v>356</v>
      </c>
      <c r="D278" s="199"/>
      <c r="E278" s="190">
        <f t="shared" si="4"/>
        <v>5</v>
      </c>
    </row>
    <row r="279" spans="1:5" s="190" customFormat="1" ht="18" customHeight="1">
      <c r="A279" s="201">
        <v>2040501</v>
      </c>
      <c r="B279" s="184" t="s">
        <v>165</v>
      </c>
      <c r="C279" s="185">
        <v>146</v>
      </c>
      <c r="D279" s="199"/>
      <c r="E279" s="190">
        <f t="shared" si="4"/>
        <v>7</v>
      </c>
    </row>
    <row r="280" spans="1:5" s="190" customFormat="1" ht="18" customHeight="1">
      <c r="A280" s="201">
        <v>2040502</v>
      </c>
      <c r="B280" s="184" t="s">
        <v>166</v>
      </c>
      <c r="C280" s="185">
        <v>73</v>
      </c>
      <c r="D280" s="199"/>
      <c r="E280" s="190">
        <f t="shared" si="4"/>
        <v>7</v>
      </c>
    </row>
    <row r="281" spans="1:5" s="190" customFormat="1" ht="18" customHeight="1">
      <c r="A281" s="201">
        <v>2040503</v>
      </c>
      <c r="B281" s="184" t="s">
        <v>167</v>
      </c>
      <c r="C281" s="185"/>
      <c r="D281" s="199"/>
      <c r="E281" s="190">
        <f t="shared" si="4"/>
        <v>7</v>
      </c>
    </row>
    <row r="282" spans="1:5" s="190" customFormat="1" ht="18" customHeight="1">
      <c r="A282" s="201">
        <v>2040504</v>
      </c>
      <c r="B282" s="184" t="s">
        <v>324</v>
      </c>
      <c r="C282" s="185"/>
      <c r="D282" s="199"/>
      <c r="E282" s="190">
        <f t="shared" si="4"/>
        <v>7</v>
      </c>
    </row>
    <row r="283" spans="1:5" s="190" customFormat="1" ht="18" customHeight="1">
      <c r="A283" s="201">
        <v>2040505</v>
      </c>
      <c r="B283" s="184" t="s">
        <v>325</v>
      </c>
      <c r="C283" s="185"/>
      <c r="D283" s="199"/>
      <c r="E283" s="190">
        <f t="shared" si="4"/>
        <v>7</v>
      </c>
    </row>
    <row r="284" spans="1:5" s="190" customFormat="1" ht="18" customHeight="1">
      <c r="A284" s="201">
        <v>2040506</v>
      </c>
      <c r="B284" s="184" t="s">
        <v>326</v>
      </c>
      <c r="C284" s="185"/>
      <c r="D284" s="199"/>
      <c r="E284" s="190">
        <f t="shared" si="4"/>
        <v>7</v>
      </c>
    </row>
    <row r="285" spans="1:5" s="190" customFormat="1" ht="18" customHeight="1">
      <c r="A285" s="201">
        <v>2040550</v>
      </c>
      <c r="B285" s="184" t="s">
        <v>174</v>
      </c>
      <c r="C285" s="185"/>
      <c r="D285" s="199"/>
      <c r="E285" s="190">
        <f t="shared" si="4"/>
        <v>7</v>
      </c>
    </row>
    <row r="286" spans="1:5" s="190" customFormat="1" ht="18" customHeight="1">
      <c r="A286" s="201">
        <v>2040599</v>
      </c>
      <c r="B286" s="184" t="s">
        <v>327</v>
      </c>
      <c r="C286" s="185">
        <v>137</v>
      </c>
      <c r="D286" s="199"/>
      <c r="E286" s="190">
        <f t="shared" si="4"/>
        <v>7</v>
      </c>
    </row>
    <row r="287" spans="1:5" s="190" customFormat="1" ht="18" customHeight="1">
      <c r="A287" s="201">
        <v>20406</v>
      </c>
      <c r="B287" s="184" t="s">
        <v>328</v>
      </c>
      <c r="C287" s="185">
        <v>914</v>
      </c>
      <c r="D287" s="199"/>
      <c r="E287" s="190">
        <f t="shared" si="4"/>
        <v>5</v>
      </c>
    </row>
    <row r="288" spans="1:5" s="190" customFormat="1" ht="18" customHeight="1">
      <c r="A288" s="201">
        <v>2040601</v>
      </c>
      <c r="B288" s="184" t="s">
        <v>165</v>
      </c>
      <c r="C288" s="185">
        <v>613</v>
      </c>
      <c r="D288" s="199"/>
      <c r="E288" s="190">
        <f t="shared" si="4"/>
        <v>7</v>
      </c>
    </row>
    <row r="289" spans="1:5" s="190" customFormat="1" ht="18" customHeight="1">
      <c r="A289" s="201">
        <v>2040602</v>
      </c>
      <c r="B289" s="184" t="s">
        <v>166</v>
      </c>
      <c r="C289" s="185">
        <v>301</v>
      </c>
      <c r="D289" s="199"/>
      <c r="E289" s="190">
        <f t="shared" si="4"/>
        <v>7</v>
      </c>
    </row>
    <row r="290" spans="1:5" s="190" customFormat="1" ht="18" customHeight="1">
      <c r="A290" s="201">
        <v>2040603</v>
      </c>
      <c r="B290" s="184" t="s">
        <v>167</v>
      </c>
      <c r="C290" s="185"/>
      <c r="D290" s="199"/>
      <c r="E290" s="190">
        <f t="shared" si="4"/>
        <v>7</v>
      </c>
    </row>
    <row r="291" spans="1:5" s="190" customFormat="1" ht="18" customHeight="1">
      <c r="A291" s="201">
        <v>2040604</v>
      </c>
      <c r="B291" s="184" t="s">
        <v>329</v>
      </c>
      <c r="C291" s="185"/>
      <c r="D291" s="199"/>
      <c r="E291" s="190">
        <f t="shared" si="4"/>
        <v>7</v>
      </c>
    </row>
    <row r="292" spans="1:5" s="190" customFormat="1" ht="18" customHeight="1">
      <c r="A292" s="201">
        <v>2040605</v>
      </c>
      <c r="B292" s="184" t="s">
        <v>330</v>
      </c>
      <c r="C292" s="185"/>
      <c r="D292" s="199"/>
      <c r="E292" s="190">
        <f t="shared" si="4"/>
        <v>7</v>
      </c>
    </row>
    <row r="293" spans="1:5" s="190" customFormat="1" ht="18" customHeight="1">
      <c r="A293" s="201">
        <v>2040606</v>
      </c>
      <c r="B293" s="184" t="s">
        <v>331</v>
      </c>
      <c r="C293" s="185"/>
      <c r="D293" s="199"/>
      <c r="E293" s="190">
        <f t="shared" si="4"/>
        <v>7</v>
      </c>
    </row>
    <row r="294" spans="1:5" s="190" customFormat="1" ht="18" customHeight="1">
      <c r="A294" s="201">
        <v>2040607</v>
      </c>
      <c r="B294" s="184" t="s">
        <v>332</v>
      </c>
      <c r="C294" s="185"/>
      <c r="D294" s="199"/>
      <c r="E294" s="190">
        <f t="shared" si="4"/>
        <v>7</v>
      </c>
    </row>
    <row r="295" spans="1:5" s="190" customFormat="1" ht="18" customHeight="1">
      <c r="A295" s="201">
        <v>2040608</v>
      </c>
      <c r="B295" s="184" t="s">
        <v>333</v>
      </c>
      <c r="C295" s="185"/>
      <c r="D295" s="199"/>
      <c r="E295" s="190">
        <f t="shared" si="4"/>
        <v>7</v>
      </c>
    </row>
    <row r="296" spans="1:5" s="190" customFormat="1" ht="18" customHeight="1">
      <c r="A296" s="201">
        <v>2040610</v>
      </c>
      <c r="B296" s="184" t="s">
        <v>334</v>
      </c>
      <c r="C296" s="185"/>
      <c r="D296" s="199"/>
      <c r="E296" s="190">
        <f t="shared" si="4"/>
        <v>7</v>
      </c>
    </row>
    <row r="297" spans="1:5" s="190" customFormat="1" ht="18" customHeight="1">
      <c r="A297" s="201">
        <v>2040612</v>
      </c>
      <c r="B297" s="184" t="s">
        <v>335</v>
      </c>
      <c r="C297" s="185"/>
      <c r="D297" s="199"/>
      <c r="E297" s="190">
        <f t="shared" si="4"/>
        <v>7</v>
      </c>
    </row>
    <row r="298" spans="1:5" s="190" customFormat="1" ht="18" customHeight="1">
      <c r="A298" s="201">
        <v>2040613</v>
      </c>
      <c r="B298" s="184" t="s">
        <v>206</v>
      </c>
      <c r="C298" s="185"/>
      <c r="D298" s="199"/>
      <c r="E298" s="190">
        <f t="shared" si="4"/>
        <v>7</v>
      </c>
    </row>
    <row r="299" spans="1:5" s="190" customFormat="1" ht="18" customHeight="1">
      <c r="A299" s="201">
        <v>2040650</v>
      </c>
      <c r="B299" s="184" t="s">
        <v>174</v>
      </c>
      <c r="C299" s="185"/>
      <c r="D299" s="199"/>
      <c r="E299" s="190">
        <f t="shared" si="4"/>
        <v>7</v>
      </c>
    </row>
    <row r="300" spans="1:5" s="190" customFormat="1" ht="18" customHeight="1">
      <c r="A300" s="201">
        <v>2040699</v>
      </c>
      <c r="B300" s="184" t="s">
        <v>336</v>
      </c>
      <c r="C300" s="185"/>
      <c r="D300" s="199"/>
      <c r="E300" s="190">
        <f t="shared" si="4"/>
        <v>7</v>
      </c>
    </row>
    <row r="301" spans="1:5" s="190" customFormat="1" ht="18" customHeight="1">
      <c r="A301" s="201">
        <v>20407</v>
      </c>
      <c r="B301" s="184" t="s">
        <v>337</v>
      </c>
      <c r="C301" s="185">
        <v>0</v>
      </c>
      <c r="D301" s="199"/>
      <c r="E301" s="190">
        <f t="shared" si="4"/>
        <v>5</v>
      </c>
    </row>
    <row r="302" spans="1:5" s="190" customFormat="1" ht="18" customHeight="1">
      <c r="A302" s="201">
        <v>2040701</v>
      </c>
      <c r="B302" s="184" t="s">
        <v>165</v>
      </c>
      <c r="C302" s="185"/>
      <c r="D302" s="199"/>
      <c r="E302" s="190">
        <f t="shared" si="4"/>
        <v>7</v>
      </c>
    </row>
    <row r="303" spans="1:5" s="190" customFormat="1" ht="18" customHeight="1">
      <c r="A303" s="201">
        <v>2040702</v>
      </c>
      <c r="B303" s="184" t="s">
        <v>166</v>
      </c>
      <c r="C303" s="185"/>
      <c r="D303" s="199"/>
      <c r="E303" s="190">
        <f t="shared" si="4"/>
        <v>7</v>
      </c>
    </row>
    <row r="304" spans="1:5" s="190" customFormat="1" ht="18" customHeight="1">
      <c r="A304" s="201">
        <v>2040703</v>
      </c>
      <c r="B304" s="184" t="s">
        <v>167</v>
      </c>
      <c r="C304" s="185"/>
      <c r="D304" s="199"/>
      <c r="E304" s="190">
        <f t="shared" si="4"/>
        <v>7</v>
      </c>
    </row>
    <row r="305" spans="1:5" s="190" customFormat="1" ht="18" customHeight="1">
      <c r="A305" s="201">
        <v>2040704</v>
      </c>
      <c r="B305" s="184" t="s">
        <v>338</v>
      </c>
      <c r="C305" s="185"/>
      <c r="D305" s="199"/>
      <c r="E305" s="190">
        <f t="shared" si="4"/>
        <v>7</v>
      </c>
    </row>
    <row r="306" spans="1:5" s="190" customFormat="1" ht="18" customHeight="1">
      <c r="A306" s="201">
        <v>2040705</v>
      </c>
      <c r="B306" s="184" t="s">
        <v>339</v>
      </c>
      <c r="C306" s="185"/>
      <c r="D306" s="199"/>
      <c r="E306" s="190">
        <f t="shared" si="4"/>
        <v>7</v>
      </c>
    </row>
    <row r="307" spans="1:5" s="190" customFormat="1" ht="18" customHeight="1">
      <c r="A307" s="201">
        <v>2040706</v>
      </c>
      <c r="B307" s="184" t="s">
        <v>340</v>
      </c>
      <c r="C307" s="185"/>
      <c r="D307" s="199"/>
      <c r="E307" s="190">
        <f t="shared" si="4"/>
        <v>7</v>
      </c>
    </row>
    <row r="308" spans="1:5" s="190" customFormat="1" ht="18" customHeight="1">
      <c r="A308" s="201">
        <v>2040707</v>
      </c>
      <c r="B308" s="184" t="s">
        <v>206</v>
      </c>
      <c r="C308" s="185"/>
      <c r="D308" s="199"/>
      <c r="E308" s="190">
        <f t="shared" si="4"/>
        <v>7</v>
      </c>
    </row>
    <row r="309" spans="1:5" s="190" customFormat="1" ht="18" customHeight="1">
      <c r="A309" s="201">
        <v>2040750</v>
      </c>
      <c r="B309" s="184" t="s">
        <v>174</v>
      </c>
      <c r="C309" s="185"/>
      <c r="D309" s="199"/>
      <c r="E309" s="190">
        <f t="shared" si="4"/>
        <v>7</v>
      </c>
    </row>
    <row r="310" spans="1:5" s="190" customFormat="1" ht="18" customHeight="1">
      <c r="A310" s="201">
        <v>2040799</v>
      </c>
      <c r="B310" s="184" t="s">
        <v>341</v>
      </c>
      <c r="C310" s="185"/>
      <c r="D310" s="199"/>
      <c r="E310" s="190">
        <f t="shared" si="4"/>
        <v>7</v>
      </c>
    </row>
    <row r="311" spans="1:5" s="190" customFormat="1" ht="18" customHeight="1">
      <c r="A311" s="201">
        <v>20408</v>
      </c>
      <c r="B311" s="184" t="s">
        <v>342</v>
      </c>
      <c r="C311" s="185">
        <v>0</v>
      </c>
      <c r="D311" s="199"/>
      <c r="E311" s="190">
        <f t="shared" si="4"/>
        <v>5</v>
      </c>
    </row>
    <row r="312" spans="1:5" s="190" customFormat="1" ht="18" customHeight="1">
      <c r="A312" s="201">
        <v>2040801</v>
      </c>
      <c r="B312" s="184" t="s">
        <v>165</v>
      </c>
      <c r="C312" s="185"/>
      <c r="D312" s="199"/>
      <c r="E312" s="190">
        <f t="shared" si="4"/>
        <v>7</v>
      </c>
    </row>
    <row r="313" spans="1:5" s="190" customFormat="1" ht="18" customHeight="1">
      <c r="A313" s="201">
        <v>2040802</v>
      </c>
      <c r="B313" s="184" t="s">
        <v>166</v>
      </c>
      <c r="C313" s="185"/>
      <c r="D313" s="199"/>
      <c r="E313" s="190">
        <f t="shared" si="4"/>
        <v>7</v>
      </c>
    </row>
    <row r="314" spans="1:5" s="190" customFormat="1" ht="18" customHeight="1">
      <c r="A314" s="201">
        <v>2040803</v>
      </c>
      <c r="B314" s="184" t="s">
        <v>167</v>
      </c>
      <c r="C314" s="185"/>
      <c r="D314" s="199"/>
      <c r="E314" s="190">
        <f t="shared" si="4"/>
        <v>7</v>
      </c>
    </row>
    <row r="315" spans="1:5" s="190" customFormat="1" ht="18" customHeight="1">
      <c r="A315" s="201">
        <v>2040804</v>
      </c>
      <c r="B315" s="184" t="s">
        <v>343</v>
      </c>
      <c r="C315" s="185"/>
      <c r="D315" s="199"/>
      <c r="E315" s="190">
        <f t="shared" si="4"/>
        <v>7</v>
      </c>
    </row>
    <row r="316" spans="1:5" s="190" customFormat="1" ht="18" customHeight="1">
      <c r="A316" s="201">
        <v>2040805</v>
      </c>
      <c r="B316" s="184" t="s">
        <v>344</v>
      </c>
      <c r="C316" s="185"/>
      <c r="D316" s="199"/>
      <c r="E316" s="190">
        <f t="shared" si="4"/>
        <v>7</v>
      </c>
    </row>
    <row r="317" spans="1:5" s="190" customFormat="1" ht="18" customHeight="1">
      <c r="A317" s="201">
        <v>2040806</v>
      </c>
      <c r="B317" s="184" t="s">
        <v>345</v>
      </c>
      <c r="C317" s="185"/>
      <c r="D317" s="199"/>
      <c r="E317" s="190">
        <f t="shared" si="4"/>
        <v>7</v>
      </c>
    </row>
    <row r="318" spans="1:5" s="190" customFormat="1" ht="18" customHeight="1">
      <c r="A318" s="201">
        <v>2040807</v>
      </c>
      <c r="B318" s="184" t="s">
        <v>206</v>
      </c>
      <c r="C318" s="185"/>
      <c r="D318" s="199"/>
      <c r="E318" s="190">
        <f t="shared" si="4"/>
        <v>7</v>
      </c>
    </row>
    <row r="319" spans="1:5" s="190" customFormat="1" ht="18" customHeight="1">
      <c r="A319" s="201">
        <v>2040850</v>
      </c>
      <c r="B319" s="184" t="s">
        <v>174</v>
      </c>
      <c r="C319" s="185"/>
      <c r="D319" s="199"/>
      <c r="E319" s="190">
        <f t="shared" si="4"/>
        <v>7</v>
      </c>
    </row>
    <row r="320" spans="1:5" s="190" customFormat="1" ht="18" customHeight="1">
      <c r="A320" s="201">
        <v>2040899</v>
      </c>
      <c r="B320" s="184" t="s">
        <v>346</v>
      </c>
      <c r="C320" s="185"/>
      <c r="D320" s="199"/>
      <c r="E320" s="190">
        <f t="shared" si="4"/>
        <v>7</v>
      </c>
    </row>
    <row r="321" spans="1:5" s="190" customFormat="1" ht="18" customHeight="1">
      <c r="A321" s="201">
        <v>20409</v>
      </c>
      <c r="B321" s="184" t="s">
        <v>347</v>
      </c>
      <c r="C321" s="185">
        <v>0</v>
      </c>
      <c r="D321" s="199"/>
      <c r="E321" s="190">
        <f t="shared" si="4"/>
        <v>5</v>
      </c>
    </row>
    <row r="322" spans="1:5" s="190" customFormat="1" ht="18" customHeight="1">
      <c r="A322" s="201">
        <v>2040901</v>
      </c>
      <c r="B322" s="184" t="s">
        <v>165</v>
      </c>
      <c r="C322" s="185"/>
      <c r="D322" s="199"/>
      <c r="E322" s="190">
        <f t="shared" si="4"/>
        <v>7</v>
      </c>
    </row>
    <row r="323" spans="1:5" s="190" customFormat="1" ht="18" customHeight="1">
      <c r="A323" s="201">
        <v>2040902</v>
      </c>
      <c r="B323" s="184" t="s">
        <v>166</v>
      </c>
      <c r="C323" s="185"/>
      <c r="D323" s="199"/>
      <c r="E323" s="190">
        <f t="shared" si="4"/>
        <v>7</v>
      </c>
    </row>
    <row r="324" spans="1:5" s="190" customFormat="1" ht="18" customHeight="1">
      <c r="A324" s="201">
        <v>2040903</v>
      </c>
      <c r="B324" s="184" t="s">
        <v>167</v>
      </c>
      <c r="C324" s="185"/>
      <c r="D324" s="199"/>
      <c r="E324" s="190">
        <f t="shared" si="4"/>
        <v>7</v>
      </c>
    </row>
    <row r="325" spans="1:5" s="190" customFormat="1" ht="18" customHeight="1">
      <c r="A325" s="201">
        <v>2040904</v>
      </c>
      <c r="B325" s="184" t="s">
        <v>348</v>
      </c>
      <c r="C325" s="185"/>
      <c r="D325" s="199"/>
      <c r="E325" s="190">
        <f t="shared" ref="E325:E388" si="5">LEN(A325)</f>
        <v>7</v>
      </c>
    </row>
    <row r="326" spans="1:5" s="190" customFormat="1" ht="18" customHeight="1">
      <c r="A326" s="201">
        <v>2040905</v>
      </c>
      <c r="B326" s="184" t="s">
        <v>349</v>
      </c>
      <c r="C326" s="185"/>
      <c r="D326" s="199"/>
      <c r="E326" s="190">
        <f t="shared" si="5"/>
        <v>7</v>
      </c>
    </row>
    <row r="327" spans="1:5" s="190" customFormat="1" ht="18" customHeight="1">
      <c r="A327" s="201">
        <v>2040950</v>
      </c>
      <c r="B327" s="184" t="s">
        <v>174</v>
      </c>
      <c r="C327" s="185"/>
      <c r="D327" s="199"/>
      <c r="E327" s="190">
        <f t="shared" si="5"/>
        <v>7</v>
      </c>
    </row>
    <row r="328" spans="1:5" s="190" customFormat="1" ht="18" customHeight="1">
      <c r="A328" s="201">
        <v>2040999</v>
      </c>
      <c r="B328" s="184" t="s">
        <v>350</v>
      </c>
      <c r="C328" s="185"/>
      <c r="D328" s="199"/>
      <c r="E328" s="190">
        <f t="shared" si="5"/>
        <v>7</v>
      </c>
    </row>
    <row r="329" spans="1:5" s="190" customFormat="1" ht="18" customHeight="1">
      <c r="A329" s="201">
        <v>20410</v>
      </c>
      <c r="B329" s="184" t="s">
        <v>351</v>
      </c>
      <c r="C329" s="185">
        <v>0</v>
      </c>
      <c r="D329" s="199"/>
      <c r="E329" s="190">
        <f t="shared" si="5"/>
        <v>5</v>
      </c>
    </row>
    <row r="330" spans="1:5" s="190" customFormat="1" ht="18" customHeight="1">
      <c r="A330" s="201">
        <v>2041001</v>
      </c>
      <c r="B330" s="184" t="s">
        <v>165</v>
      </c>
      <c r="C330" s="185"/>
      <c r="D330" s="199"/>
      <c r="E330" s="190">
        <f t="shared" si="5"/>
        <v>7</v>
      </c>
    </row>
    <row r="331" spans="1:5" s="190" customFormat="1" ht="18" customHeight="1">
      <c r="A331" s="201">
        <v>2041002</v>
      </c>
      <c r="B331" s="184" t="s">
        <v>166</v>
      </c>
      <c r="C331" s="185"/>
      <c r="D331" s="199"/>
      <c r="E331" s="190">
        <f t="shared" si="5"/>
        <v>7</v>
      </c>
    </row>
    <row r="332" spans="1:5" s="190" customFormat="1" ht="18" customHeight="1">
      <c r="A332" s="201">
        <v>2041006</v>
      </c>
      <c r="B332" s="184" t="s">
        <v>206</v>
      </c>
      <c r="C332" s="185"/>
      <c r="D332" s="199"/>
      <c r="E332" s="190">
        <f t="shared" si="5"/>
        <v>7</v>
      </c>
    </row>
    <row r="333" spans="1:5" s="190" customFormat="1" ht="18" customHeight="1">
      <c r="A333" s="201">
        <v>2041007</v>
      </c>
      <c r="B333" s="184" t="s">
        <v>352</v>
      </c>
      <c r="C333" s="185"/>
      <c r="D333" s="199"/>
      <c r="E333" s="190">
        <f t="shared" si="5"/>
        <v>7</v>
      </c>
    </row>
    <row r="334" spans="1:5" s="190" customFormat="1" ht="18" customHeight="1">
      <c r="A334" s="201">
        <v>2041099</v>
      </c>
      <c r="B334" s="184" t="s">
        <v>353</v>
      </c>
      <c r="C334" s="185"/>
      <c r="D334" s="199"/>
      <c r="E334" s="190">
        <f t="shared" si="5"/>
        <v>7</v>
      </c>
    </row>
    <row r="335" spans="1:5" s="190" customFormat="1" ht="18" customHeight="1">
      <c r="A335" s="201">
        <v>20499</v>
      </c>
      <c r="B335" s="184" t="s">
        <v>354</v>
      </c>
      <c r="C335" s="185">
        <v>204</v>
      </c>
      <c r="D335" s="199"/>
      <c r="E335" s="190">
        <f t="shared" si="5"/>
        <v>5</v>
      </c>
    </row>
    <row r="336" spans="1:5" s="190" customFormat="1" ht="18" customHeight="1">
      <c r="A336" s="201">
        <v>2049902</v>
      </c>
      <c r="B336" s="184" t="s">
        <v>355</v>
      </c>
      <c r="C336" s="185"/>
      <c r="D336" s="199"/>
      <c r="E336" s="190">
        <f t="shared" si="5"/>
        <v>7</v>
      </c>
    </row>
    <row r="337" spans="1:5" s="190" customFormat="1" ht="18" customHeight="1">
      <c r="A337" s="201">
        <v>2049999</v>
      </c>
      <c r="B337" s="184" t="s">
        <v>356</v>
      </c>
      <c r="C337" s="185">
        <v>204</v>
      </c>
      <c r="D337" s="199"/>
      <c r="E337" s="190">
        <f t="shared" si="5"/>
        <v>7</v>
      </c>
    </row>
    <row r="338" spans="1:5" s="190" customFormat="1" ht="18" customHeight="1">
      <c r="A338" s="201">
        <v>205</v>
      </c>
      <c r="B338" s="184" t="s">
        <v>357</v>
      </c>
      <c r="C338" s="185">
        <f>101561-3058-8000-2000-6270</f>
        <v>82233</v>
      </c>
      <c r="D338" s="199"/>
      <c r="E338" s="190">
        <f t="shared" si="5"/>
        <v>3</v>
      </c>
    </row>
    <row r="339" spans="1:5" s="190" customFormat="1" ht="18" customHeight="1">
      <c r="A339" s="201">
        <v>20501</v>
      </c>
      <c r="B339" s="184" t="s">
        <v>358</v>
      </c>
      <c r="C339" s="185">
        <f>14718-3058-2000</f>
        <v>9660</v>
      </c>
      <c r="D339" s="199"/>
      <c r="E339" s="190">
        <f t="shared" si="5"/>
        <v>5</v>
      </c>
    </row>
    <row r="340" spans="1:5" s="190" customFormat="1" ht="18" customHeight="1">
      <c r="A340" s="201">
        <v>2050101</v>
      </c>
      <c r="B340" s="184" t="s">
        <v>165</v>
      </c>
      <c r="C340" s="185">
        <f>8501-3058</f>
        <v>5443</v>
      </c>
      <c r="D340" s="199"/>
      <c r="E340" s="190">
        <f t="shared" si="5"/>
        <v>7</v>
      </c>
    </row>
    <row r="341" spans="1:5" s="190" customFormat="1" ht="18" customHeight="1">
      <c r="A341" s="201">
        <v>2050102</v>
      </c>
      <c r="B341" s="184" t="s">
        <v>166</v>
      </c>
      <c r="C341" s="185">
        <v>2818</v>
      </c>
      <c r="D341" s="199"/>
      <c r="E341" s="190">
        <f t="shared" si="5"/>
        <v>7</v>
      </c>
    </row>
    <row r="342" spans="1:5" s="190" customFormat="1" ht="18" customHeight="1">
      <c r="A342" s="201">
        <v>2050103</v>
      </c>
      <c r="B342" s="184" t="s">
        <v>167</v>
      </c>
      <c r="C342" s="185"/>
      <c r="D342" s="199"/>
      <c r="E342" s="190">
        <f t="shared" si="5"/>
        <v>7</v>
      </c>
    </row>
    <row r="343" spans="1:5" s="190" customFormat="1" ht="18" customHeight="1">
      <c r="A343" s="201">
        <v>2050199</v>
      </c>
      <c r="B343" s="184" t="s">
        <v>359</v>
      </c>
      <c r="C343" s="185">
        <f>3399-2000</f>
        <v>1399</v>
      </c>
      <c r="D343" s="199"/>
      <c r="E343" s="190">
        <f t="shared" si="5"/>
        <v>7</v>
      </c>
    </row>
    <row r="344" spans="1:5" s="190" customFormat="1" ht="18" customHeight="1">
      <c r="A344" s="201">
        <v>20502</v>
      </c>
      <c r="B344" s="184" t="s">
        <v>360</v>
      </c>
      <c r="C344" s="185">
        <f>72658-8000</f>
        <v>64658</v>
      </c>
      <c r="D344" s="199"/>
      <c r="E344" s="190">
        <f t="shared" si="5"/>
        <v>5</v>
      </c>
    </row>
    <row r="345" spans="1:5" s="190" customFormat="1" ht="18" customHeight="1">
      <c r="A345" s="201">
        <v>2050201</v>
      </c>
      <c r="B345" s="182" t="s">
        <v>361</v>
      </c>
      <c r="C345" s="183">
        <v>4630</v>
      </c>
      <c r="D345" s="199"/>
      <c r="E345" s="190">
        <f t="shared" si="5"/>
        <v>7</v>
      </c>
    </row>
    <row r="346" spans="1:5" s="190" customFormat="1" ht="18" customHeight="1">
      <c r="A346" s="201">
        <v>2050202</v>
      </c>
      <c r="B346" s="184" t="s">
        <v>362</v>
      </c>
      <c r="C346" s="185">
        <f>27129-3000</f>
        <v>24129</v>
      </c>
      <c r="D346" s="199"/>
      <c r="E346" s="190">
        <f t="shared" si="5"/>
        <v>7</v>
      </c>
    </row>
    <row r="347" spans="1:5" s="190" customFormat="1" ht="18" customHeight="1">
      <c r="A347" s="201">
        <v>2050203</v>
      </c>
      <c r="B347" s="184" t="s">
        <v>363</v>
      </c>
      <c r="C347" s="185">
        <f>22366-3000</f>
        <v>19366</v>
      </c>
      <c r="D347" s="199"/>
      <c r="E347" s="190">
        <f t="shared" si="5"/>
        <v>7</v>
      </c>
    </row>
    <row r="348" spans="1:5" s="190" customFormat="1" ht="18" customHeight="1">
      <c r="A348" s="201">
        <v>2050204</v>
      </c>
      <c r="B348" s="184" t="s">
        <v>364</v>
      </c>
      <c r="C348" s="185">
        <f>16210-2000</f>
        <v>14210</v>
      </c>
      <c r="D348" s="199"/>
      <c r="E348" s="190">
        <f t="shared" si="5"/>
        <v>7</v>
      </c>
    </row>
    <row r="349" spans="1:5" s="190" customFormat="1" ht="18" customHeight="1">
      <c r="A349" s="201">
        <v>2050205</v>
      </c>
      <c r="B349" s="184" t="s">
        <v>365</v>
      </c>
      <c r="C349" s="185"/>
      <c r="D349" s="199"/>
      <c r="E349" s="190">
        <f t="shared" si="5"/>
        <v>7</v>
      </c>
    </row>
    <row r="350" spans="1:5" s="190" customFormat="1" ht="18" customHeight="1">
      <c r="A350" s="201">
        <v>2050299</v>
      </c>
      <c r="B350" s="184" t="s">
        <v>366</v>
      </c>
      <c r="C350" s="185">
        <v>2323</v>
      </c>
      <c r="D350" s="199"/>
      <c r="E350" s="190">
        <f t="shared" si="5"/>
        <v>7</v>
      </c>
    </row>
    <row r="351" spans="1:5" s="190" customFormat="1" ht="18" customHeight="1">
      <c r="A351" s="201">
        <v>20503</v>
      </c>
      <c r="B351" s="184" t="s">
        <v>367</v>
      </c>
      <c r="C351" s="185">
        <v>3734</v>
      </c>
      <c r="D351" s="199"/>
      <c r="E351" s="190">
        <f t="shared" si="5"/>
        <v>5</v>
      </c>
    </row>
    <row r="352" spans="1:5" s="190" customFormat="1" ht="18" customHeight="1">
      <c r="A352" s="201">
        <v>2050301</v>
      </c>
      <c r="B352" s="184" t="s">
        <v>368</v>
      </c>
      <c r="C352" s="185"/>
      <c r="D352" s="199"/>
      <c r="E352" s="190">
        <f t="shared" si="5"/>
        <v>7</v>
      </c>
    </row>
    <row r="353" spans="1:5" s="190" customFormat="1" ht="18" customHeight="1">
      <c r="A353" s="201">
        <v>2050302</v>
      </c>
      <c r="B353" s="184" t="s">
        <v>369</v>
      </c>
      <c r="C353" s="185">
        <v>3731</v>
      </c>
      <c r="D353" s="199"/>
      <c r="E353" s="190">
        <f t="shared" si="5"/>
        <v>7</v>
      </c>
    </row>
    <row r="354" spans="1:5" s="190" customFormat="1" ht="18" customHeight="1">
      <c r="A354" s="201">
        <v>2050303</v>
      </c>
      <c r="B354" s="184" t="s">
        <v>370</v>
      </c>
      <c r="C354" s="185"/>
      <c r="D354" s="199"/>
      <c r="E354" s="190">
        <f t="shared" si="5"/>
        <v>7</v>
      </c>
    </row>
    <row r="355" spans="1:5" s="190" customFormat="1" ht="18" customHeight="1">
      <c r="A355" s="201">
        <v>2050305</v>
      </c>
      <c r="B355" s="184" t="s">
        <v>371</v>
      </c>
      <c r="C355" s="185"/>
      <c r="D355" s="199"/>
      <c r="E355" s="190">
        <f t="shared" si="5"/>
        <v>7</v>
      </c>
    </row>
    <row r="356" spans="1:5" s="190" customFormat="1" ht="18" customHeight="1">
      <c r="A356" s="201">
        <v>2050399</v>
      </c>
      <c r="B356" s="184" t="s">
        <v>372</v>
      </c>
      <c r="C356" s="185">
        <v>3</v>
      </c>
      <c r="D356" s="199"/>
      <c r="E356" s="190">
        <f t="shared" si="5"/>
        <v>7</v>
      </c>
    </row>
    <row r="357" spans="1:5" s="190" customFormat="1" ht="18" customHeight="1">
      <c r="A357" s="201">
        <v>20504</v>
      </c>
      <c r="B357" s="184" t="s">
        <v>373</v>
      </c>
      <c r="C357" s="185">
        <v>0</v>
      </c>
      <c r="D357" s="199"/>
      <c r="E357" s="190">
        <f t="shared" si="5"/>
        <v>5</v>
      </c>
    </row>
    <row r="358" spans="1:5" s="190" customFormat="1" ht="18" customHeight="1">
      <c r="A358" s="201">
        <v>2050401</v>
      </c>
      <c r="B358" s="184" t="s">
        <v>374</v>
      </c>
      <c r="C358" s="185"/>
      <c r="D358" s="199"/>
      <c r="E358" s="190">
        <f t="shared" si="5"/>
        <v>7</v>
      </c>
    </row>
    <row r="359" spans="1:5" s="190" customFormat="1" ht="18" customHeight="1">
      <c r="A359" s="201">
        <v>2050402</v>
      </c>
      <c r="B359" s="184" t="s">
        <v>375</v>
      </c>
      <c r="C359" s="185"/>
      <c r="D359" s="199"/>
      <c r="E359" s="190">
        <f t="shared" si="5"/>
        <v>7</v>
      </c>
    </row>
    <row r="360" spans="1:5" s="190" customFormat="1" ht="18" customHeight="1">
      <c r="A360" s="201">
        <v>2050403</v>
      </c>
      <c r="B360" s="184" t="s">
        <v>376</v>
      </c>
      <c r="C360" s="185"/>
      <c r="D360" s="199"/>
      <c r="E360" s="190">
        <f t="shared" si="5"/>
        <v>7</v>
      </c>
    </row>
    <row r="361" spans="1:5" s="190" customFormat="1" ht="18" customHeight="1">
      <c r="A361" s="201">
        <v>2050404</v>
      </c>
      <c r="B361" s="184" t="s">
        <v>377</v>
      </c>
      <c r="C361" s="185"/>
      <c r="D361" s="199"/>
      <c r="E361" s="190">
        <f t="shared" si="5"/>
        <v>7</v>
      </c>
    </row>
    <row r="362" spans="1:5" s="190" customFormat="1" ht="18" customHeight="1">
      <c r="A362" s="201">
        <v>2050499</v>
      </c>
      <c r="B362" s="184" t="s">
        <v>378</v>
      </c>
      <c r="C362" s="185"/>
      <c r="D362" s="199"/>
      <c r="E362" s="190">
        <f t="shared" si="5"/>
        <v>7</v>
      </c>
    </row>
    <row r="363" spans="1:5" s="190" customFormat="1" ht="18" customHeight="1">
      <c r="A363" s="201">
        <v>20505</v>
      </c>
      <c r="B363" s="184" t="s">
        <v>379</v>
      </c>
      <c r="C363" s="185">
        <v>108</v>
      </c>
      <c r="D363" s="199"/>
      <c r="E363" s="190">
        <f t="shared" si="5"/>
        <v>5</v>
      </c>
    </row>
    <row r="364" spans="1:5" s="190" customFormat="1" ht="18" customHeight="1">
      <c r="A364" s="201">
        <v>2050501</v>
      </c>
      <c r="B364" s="184" t="s">
        <v>380</v>
      </c>
      <c r="C364" s="185">
        <v>48</v>
      </c>
      <c r="D364" s="199"/>
      <c r="E364" s="190">
        <f t="shared" si="5"/>
        <v>7</v>
      </c>
    </row>
    <row r="365" spans="1:5" s="190" customFormat="1" ht="18" customHeight="1">
      <c r="A365" s="201">
        <v>2050502</v>
      </c>
      <c r="B365" s="184" t="s">
        <v>381</v>
      </c>
      <c r="C365" s="185"/>
      <c r="D365" s="199"/>
      <c r="E365" s="190">
        <f t="shared" si="5"/>
        <v>7</v>
      </c>
    </row>
    <row r="366" spans="1:5" s="190" customFormat="1" ht="18" customHeight="1">
      <c r="A366" s="201">
        <v>2050599</v>
      </c>
      <c r="B366" s="184" t="s">
        <v>382</v>
      </c>
      <c r="C366" s="185">
        <v>60</v>
      </c>
      <c r="D366" s="199"/>
      <c r="E366" s="190">
        <f t="shared" si="5"/>
        <v>7</v>
      </c>
    </row>
    <row r="367" spans="1:5" s="190" customFormat="1" ht="18" customHeight="1">
      <c r="A367" s="201">
        <v>20506</v>
      </c>
      <c r="B367" s="184" t="s">
        <v>383</v>
      </c>
      <c r="C367" s="185">
        <v>0</v>
      </c>
      <c r="D367" s="199"/>
      <c r="E367" s="190">
        <f t="shared" si="5"/>
        <v>5</v>
      </c>
    </row>
    <row r="368" spans="1:5" s="190" customFormat="1" ht="18" customHeight="1">
      <c r="A368" s="201">
        <v>2050601</v>
      </c>
      <c r="B368" s="184" t="s">
        <v>384</v>
      </c>
      <c r="C368" s="185"/>
      <c r="D368" s="199"/>
      <c r="E368" s="190">
        <f t="shared" si="5"/>
        <v>7</v>
      </c>
    </row>
    <row r="369" spans="1:5" s="190" customFormat="1" ht="18" customHeight="1">
      <c r="A369" s="201">
        <v>2050602</v>
      </c>
      <c r="B369" s="184" t="s">
        <v>385</v>
      </c>
      <c r="C369" s="185"/>
      <c r="D369" s="199"/>
      <c r="E369" s="190">
        <f t="shared" si="5"/>
        <v>7</v>
      </c>
    </row>
    <row r="370" spans="1:5" s="190" customFormat="1" ht="18" customHeight="1">
      <c r="A370" s="201">
        <v>2050699</v>
      </c>
      <c r="B370" s="184" t="s">
        <v>386</v>
      </c>
      <c r="C370" s="185"/>
      <c r="D370" s="199"/>
      <c r="E370" s="190">
        <f t="shared" si="5"/>
        <v>7</v>
      </c>
    </row>
    <row r="371" spans="1:5" s="190" customFormat="1" ht="18" customHeight="1">
      <c r="A371" s="201">
        <v>20507</v>
      </c>
      <c r="B371" s="184" t="s">
        <v>387</v>
      </c>
      <c r="C371" s="185">
        <v>57</v>
      </c>
      <c r="D371" s="199"/>
      <c r="E371" s="190">
        <f t="shared" si="5"/>
        <v>5</v>
      </c>
    </row>
    <row r="372" spans="1:5" s="190" customFormat="1" ht="18" customHeight="1">
      <c r="A372" s="201">
        <v>2050701</v>
      </c>
      <c r="B372" s="184" t="s">
        <v>388</v>
      </c>
      <c r="C372" s="185">
        <v>53</v>
      </c>
      <c r="D372" s="199"/>
      <c r="E372" s="190">
        <f t="shared" si="5"/>
        <v>7</v>
      </c>
    </row>
    <row r="373" spans="1:5" s="190" customFormat="1" ht="18" customHeight="1">
      <c r="A373" s="201">
        <v>2050702</v>
      </c>
      <c r="B373" s="184" t="s">
        <v>389</v>
      </c>
      <c r="C373" s="185"/>
      <c r="D373" s="199"/>
      <c r="E373" s="190">
        <f t="shared" si="5"/>
        <v>7</v>
      </c>
    </row>
    <row r="374" spans="1:5" s="190" customFormat="1" ht="18" customHeight="1">
      <c r="A374" s="201">
        <v>2050799</v>
      </c>
      <c r="B374" s="184" t="s">
        <v>390</v>
      </c>
      <c r="C374" s="185">
        <v>4</v>
      </c>
      <c r="D374" s="199"/>
      <c r="E374" s="190">
        <f t="shared" si="5"/>
        <v>7</v>
      </c>
    </row>
    <row r="375" spans="1:5" s="190" customFormat="1" ht="18" customHeight="1">
      <c r="A375" s="201">
        <v>20508</v>
      </c>
      <c r="B375" s="184" t="s">
        <v>391</v>
      </c>
      <c r="C375" s="185">
        <v>613</v>
      </c>
      <c r="D375" s="199"/>
      <c r="E375" s="190">
        <f t="shared" si="5"/>
        <v>5</v>
      </c>
    </row>
    <row r="376" spans="1:5" s="190" customFormat="1" ht="18" customHeight="1">
      <c r="A376" s="201">
        <v>2050801</v>
      </c>
      <c r="B376" s="184" t="s">
        <v>392</v>
      </c>
      <c r="C376" s="185">
        <v>311</v>
      </c>
      <c r="D376" s="199"/>
      <c r="E376" s="190">
        <f t="shared" si="5"/>
        <v>7</v>
      </c>
    </row>
    <row r="377" spans="1:5" s="190" customFormat="1" ht="18" customHeight="1">
      <c r="A377" s="201">
        <v>2050802</v>
      </c>
      <c r="B377" s="184" t="s">
        <v>393</v>
      </c>
      <c r="C377" s="185">
        <v>302</v>
      </c>
      <c r="D377" s="199"/>
      <c r="E377" s="190">
        <f t="shared" si="5"/>
        <v>7</v>
      </c>
    </row>
    <row r="378" spans="1:5" s="190" customFormat="1" ht="18" customHeight="1">
      <c r="A378" s="201">
        <v>2050803</v>
      </c>
      <c r="B378" s="184" t="s">
        <v>394</v>
      </c>
      <c r="C378" s="185"/>
      <c r="D378" s="199"/>
      <c r="E378" s="190">
        <f t="shared" si="5"/>
        <v>7</v>
      </c>
    </row>
    <row r="379" spans="1:5" s="190" customFormat="1" ht="18" customHeight="1">
      <c r="A379" s="201">
        <v>2050804</v>
      </c>
      <c r="B379" s="184" t="s">
        <v>395</v>
      </c>
      <c r="C379" s="185"/>
      <c r="D379" s="199"/>
      <c r="E379" s="190">
        <f t="shared" si="5"/>
        <v>7</v>
      </c>
    </row>
    <row r="380" spans="1:5" s="190" customFormat="1" ht="18" customHeight="1">
      <c r="A380" s="201">
        <v>2050899</v>
      </c>
      <c r="B380" s="184" t="s">
        <v>396</v>
      </c>
      <c r="C380" s="185"/>
      <c r="D380" s="199"/>
      <c r="E380" s="190">
        <f t="shared" si="5"/>
        <v>7</v>
      </c>
    </row>
    <row r="381" spans="1:5" s="190" customFormat="1" ht="18" customHeight="1">
      <c r="A381" s="201">
        <v>20509</v>
      </c>
      <c r="B381" s="184" t="s">
        <v>397</v>
      </c>
      <c r="C381" s="185">
        <v>1957</v>
      </c>
      <c r="D381" s="199"/>
      <c r="E381" s="190">
        <f t="shared" si="5"/>
        <v>5</v>
      </c>
    </row>
    <row r="382" spans="1:5" s="190" customFormat="1" ht="18" customHeight="1">
      <c r="A382" s="201">
        <v>2050901</v>
      </c>
      <c r="B382" s="184" t="s">
        <v>398</v>
      </c>
      <c r="C382" s="185"/>
      <c r="D382" s="199"/>
      <c r="E382" s="190">
        <f t="shared" si="5"/>
        <v>7</v>
      </c>
    </row>
    <row r="383" spans="1:5" s="190" customFormat="1" ht="18" customHeight="1">
      <c r="A383" s="201">
        <v>2050902</v>
      </c>
      <c r="B383" s="184" t="s">
        <v>399</v>
      </c>
      <c r="C383" s="185"/>
      <c r="D383" s="199"/>
      <c r="E383" s="190">
        <f t="shared" si="5"/>
        <v>7</v>
      </c>
    </row>
    <row r="384" spans="1:5" s="190" customFormat="1" ht="18" customHeight="1">
      <c r="A384" s="201">
        <v>2050903</v>
      </c>
      <c r="B384" s="184" t="s">
        <v>400</v>
      </c>
      <c r="C384" s="185"/>
      <c r="D384" s="199"/>
      <c r="E384" s="190">
        <f t="shared" si="5"/>
        <v>7</v>
      </c>
    </row>
    <row r="385" spans="1:5" s="190" customFormat="1" ht="18" customHeight="1">
      <c r="A385" s="201">
        <v>2050904</v>
      </c>
      <c r="B385" s="184" t="s">
        <v>401</v>
      </c>
      <c r="C385" s="185"/>
      <c r="D385" s="199"/>
      <c r="E385" s="190">
        <f t="shared" si="5"/>
        <v>7</v>
      </c>
    </row>
    <row r="386" spans="1:5" s="190" customFormat="1" ht="18" customHeight="1">
      <c r="A386" s="201">
        <v>2050905</v>
      </c>
      <c r="B386" s="184" t="s">
        <v>402</v>
      </c>
      <c r="C386" s="185"/>
      <c r="D386" s="199"/>
      <c r="E386" s="190">
        <f t="shared" si="5"/>
        <v>7</v>
      </c>
    </row>
    <row r="387" spans="1:5" s="190" customFormat="1" ht="18" customHeight="1">
      <c r="A387" s="201">
        <v>2050999</v>
      </c>
      <c r="B387" s="184" t="s">
        <v>403</v>
      </c>
      <c r="C387" s="185">
        <v>1957</v>
      </c>
      <c r="D387" s="199"/>
      <c r="E387" s="190">
        <f t="shared" si="5"/>
        <v>7</v>
      </c>
    </row>
    <row r="388" spans="1:5" s="190" customFormat="1" ht="18" customHeight="1">
      <c r="A388" s="201">
        <v>20599</v>
      </c>
      <c r="B388" s="184" t="s">
        <v>404</v>
      </c>
      <c r="C388" s="185">
        <f>7716-6270</f>
        <v>1446</v>
      </c>
      <c r="D388" s="199"/>
      <c r="E388" s="190">
        <f t="shared" si="5"/>
        <v>5</v>
      </c>
    </row>
    <row r="389" spans="1:5" s="190" customFormat="1" ht="18" customHeight="1">
      <c r="A389" s="201">
        <v>2059999</v>
      </c>
      <c r="B389" s="184" t="s">
        <v>404</v>
      </c>
      <c r="C389" s="185">
        <f>7716-6270</f>
        <v>1446</v>
      </c>
      <c r="D389" s="199"/>
      <c r="E389" s="190">
        <f t="shared" ref="E389:E452" si="6">LEN(A389)</f>
        <v>7</v>
      </c>
    </row>
    <row r="390" spans="1:5" s="190" customFormat="1" ht="18" customHeight="1">
      <c r="A390" s="201">
        <v>206</v>
      </c>
      <c r="B390" s="184" t="s">
        <v>405</v>
      </c>
      <c r="C390" s="185">
        <f>3503+2000+9229-2228</f>
        <v>12504</v>
      </c>
      <c r="D390" s="199"/>
      <c r="E390" s="190">
        <f t="shared" si="6"/>
        <v>3</v>
      </c>
    </row>
    <row r="391" spans="1:5" s="190" customFormat="1" ht="18" customHeight="1">
      <c r="A391" s="201">
        <v>20601</v>
      </c>
      <c r="B391" s="184" t="s">
        <v>406</v>
      </c>
      <c r="C391" s="185">
        <v>3429</v>
      </c>
      <c r="D391" s="199"/>
      <c r="E391" s="190">
        <f t="shared" si="6"/>
        <v>5</v>
      </c>
    </row>
    <row r="392" spans="1:5" s="190" customFormat="1" ht="18" customHeight="1">
      <c r="A392" s="201">
        <v>2060101</v>
      </c>
      <c r="B392" s="184" t="s">
        <v>165</v>
      </c>
      <c r="C392" s="185">
        <v>258</v>
      </c>
      <c r="D392" s="199"/>
      <c r="E392" s="190">
        <f t="shared" si="6"/>
        <v>7</v>
      </c>
    </row>
    <row r="393" spans="1:5" s="190" customFormat="1" ht="18" customHeight="1">
      <c r="A393" s="201">
        <v>2060102</v>
      </c>
      <c r="B393" s="184" t="s">
        <v>166</v>
      </c>
      <c r="C393" s="185">
        <v>120</v>
      </c>
      <c r="D393" s="199"/>
      <c r="E393" s="190">
        <f t="shared" si="6"/>
        <v>7</v>
      </c>
    </row>
    <row r="394" spans="1:5" s="190" customFormat="1" ht="18" customHeight="1">
      <c r="A394" s="201">
        <v>2060103</v>
      </c>
      <c r="B394" s="184" t="s">
        <v>167</v>
      </c>
      <c r="C394" s="185"/>
      <c r="D394" s="199"/>
      <c r="E394" s="190">
        <f t="shared" si="6"/>
        <v>7</v>
      </c>
    </row>
    <row r="395" spans="1:5" s="190" customFormat="1" ht="18" customHeight="1">
      <c r="A395" s="201">
        <v>2060199</v>
      </c>
      <c r="B395" s="184" t="s">
        <v>407</v>
      </c>
      <c r="C395" s="185">
        <v>3051</v>
      </c>
      <c r="D395" s="199"/>
      <c r="E395" s="190">
        <f t="shared" si="6"/>
        <v>7</v>
      </c>
    </row>
    <row r="396" spans="1:5" s="190" customFormat="1" ht="18" customHeight="1">
      <c r="A396" s="201">
        <v>20602</v>
      </c>
      <c r="B396" s="184" t="s">
        <v>408</v>
      </c>
      <c r="C396" s="185">
        <v>0</v>
      </c>
      <c r="D396" s="199"/>
      <c r="E396" s="190">
        <f t="shared" si="6"/>
        <v>5</v>
      </c>
    </row>
    <row r="397" spans="1:5" s="190" customFormat="1" ht="18" customHeight="1">
      <c r="A397" s="201">
        <v>2060201</v>
      </c>
      <c r="B397" s="182" t="s">
        <v>409</v>
      </c>
      <c r="C397" s="183"/>
      <c r="D397" s="199"/>
      <c r="E397" s="190">
        <f t="shared" si="6"/>
        <v>7</v>
      </c>
    </row>
    <row r="398" spans="1:5" s="190" customFormat="1" ht="18" customHeight="1">
      <c r="A398" s="201">
        <v>2060203</v>
      </c>
      <c r="B398" s="184" t="s">
        <v>410</v>
      </c>
      <c r="C398" s="185"/>
      <c r="D398" s="199"/>
      <c r="E398" s="190">
        <f t="shared" si="6"/>
        <v>7</v>
      </c>
    </row>
    <row r="399" spans="1:5" s="190" customFormat="1" ht="18" customHeight="1">
      <c r="A399" s="201">
        <v>2060204</v>
      </c>
      <c r="B399" s="184" t="s">
        <v>411</v>
      </c>
      <c r="C399" s="185"/>
      <c r="D399" s="199"/>
      <c r="E399" s="190">
        <f t="shared" si="6"/>
        <v>7</v>
      </c>
    </row>
    <row r="400" spans="1:5" s="190" customFormat="1" ht="18" customHeight="1">
      <c r="A400" s="201">
        <v>2060205</v>
      </c>
      <c r="B400" s="184" t="s">
        <v>412</v>
      </c>
      <c r="C400" s="185"/>
      <c r="D400" s="199"/>
      <c r="E400" s="190">
        <f t="shared" si="6"/>
        <v>7</v>
      </c>
    </row>
    <row r="401" spans="1:5" s="190" customFormat="1" ht="18" customHeight="1">
      <c r="A401" s="201">
        <v>2060206</v>
      </c>
      <c r="B401" s="184" t="s">
        <v>413</v>
      </c>
      <c r="C401" s="185"/>
      <c r="D401" s="199"/>
      <c r="E401" s="190">
        <f t="shared" si="6"/>
        <v>7</v>
      </c>
    </row>
    <row r="402" spans="1:5" s="190" customFormat="1" ht="18" customHeight="1">
      <c r="A402" s="201">
        <v>2060207</v>
      </c>
      <c r="B402" s="184" t="s">
        <v>414</v>
      </c>
      <c r="C402" s="185"/>
      <c r="D402" s="199"/>
      <c r="E402" s="190">
        <f t="shared" si="6"/>
        <v>7</v>
      </c>
    </row>
    <row r="403" spans="1:5" s="190" customFormat="1" ht="18" customHeight="1">
      <c r="A403" s="201">
        <v>2060208</v>
      </c>
      <c r="B403" s="184" t="s">
        <v>415</v>
      </c>
      <c r="C403" s="185"/>
      <c r="D403" s="199"/>
      <c r="E403" s="190">
        <f t="shared" si="6"/>
        <v>7</v>
      </c>
    </row>
    <row r="404" spans="1:5" s="190" customFormat="1" ht="18" customHeight="1">
      <c r="A404" s="201">
        <v>2060299</v>
      </c>
      <c r="B404" s="184" t="s">
        <v>416</v>
      </c>
      <c r="C404" s="185"/>
      <c r="D404" s="199"/>
      <c r="E404" s="190">
        <f t="shared" si="6"/>
        <v>7</v>
      </c>
    </row>
    <row r="405" spans="1:5" s="190" customFormat="1" ht="18" customHeight="1">
      <c r="A405" s="201">
        <v>20603</v>
      </c>
      <c r="B405" s="184" t="s">
        <v>417</v>
      </c>
      <c r="C405" s="185">
        <v>0</v>
      </c>
      <c r="D405" s="199"/>
      <c r="E405" s="190">
        <f t="shared" si="6"/>
        <v>5</v>
      </c>
    </row>
    <row r="406" spans="1:5" s="190" customFormat="1" ht="18" customHeight="1">
      <c r="A406" s="201">
        <v>2060301</v>
      </c>
      <c r="B406" s="184" t="s">
        <v>409</v>
      </c>
      <c r="C406" s="185"/>
      <c r="D406" s="199"/>
      <c r="E406" s="190">
        <f t="shared" si="6"/>
        <v>7</v>
      </c>
    </row>
    <row r="407" spans="1:5" s="190" customFormat="1" ht="18" customHeight="1">
      <c r="A407" s="201">
        <v>2060302</v>
      </c>
      <c r="B407" s="184" t="s">
        <v>418</v>
      </c>
      <c r="C407" s="185"/>
      <c r="D407" s="199"/>
      <c r="E407" s="190">
        <f t="shared" si="6"/>
        <v>7</v>
      </c>
    </row>
    <row r="408" spans="1:5" s="190" customFormat="1" ht="18" customHeight="1">
      <c r="A408" s="201">
        <v>2060303</v>
      </c>
      <c r="B408" s="184" t="s">
        <v>419</v>
      </c>
      <c r="C408" s="185"/>
      <c r="D408" s="199"/>
      <c r="E408" s="190">
        <f t="shared" si="6"/>
        <v>7</v>
      </c>
    </row>
    <row r="409" spans="1:5" s="190" customFormat="1" ht="18" customHeight="1">
      <c r="A409" s="201">
        <v>2060304</v>
      </c>
      <c r="B409" s="184" t="s">
        <v>420</v>
      </c>
      <c r="C409" s="185"/>
      <c r="D409" s="199"/>
      <c r="E409" s="190">
        <f t="shared" si="6"/>
        <v>7</v>
      </c>
    </row>
    <row r="410" spans="1:5" s="190" customFormat="1" ht="18" customHeight="1">
      <c r="A410" s="201">
        <v>2060399</v>
      </c>
      <c r="B410" s="184" t="s">
        <v>421</v>
      </c>
      <c r="C410" s="185"/>
      <c r="D410" s="199"/>
      <c r="E410" s="190">
        <f t="shared" si="6"/>
        <v>7</v>
      </c>
    </row>
    <row r="411" spans="1:5" s="190" customFormat="1" ht="18" customHeight="1">
      <c r="A411" s="201">
        <v>20604</v>
      </c>
      <c r="B411" s="184" t="s">
        <v>422</v>
      </c>
      <c r="C411" s="185">
        <v>0</v>
      </c>
      <c r="D411" s="199"/>
      <c r="E411" s="190">
        <f t="shared" si="6"/>
        <v>5</v>
      </c>
    </row>
    <row r="412" spans="1:5" s="190" customFormat="1" ht="18" customHeight="1">
      <c r="A412" s="201">
        <v>2060401</v>
      </c>
      <c r="B412" s="184" t="s">
        <v>409</v>
      </c>
      <c r="C412" s="185"/>
      <c r="D412" s="199"/>
      <c r="E412" s="190">
        <f t="shared" si="6"/>
        <v>7</v>
      </c>
    </row>
    <row r="413" spans="1:5" s="190" customFormat="1" ht="18" customHeight="1">
      <c r="A413" s="201">
        <v>2060404</v>
      </c>
      <c r="B413" s="184" t="s">
        <v>423</v>
      </c>
      <c r="C413" s="185"/>
      <c r="D413" s="199"/>
      <c r="E413" s="190">
        <f t="shared" si="6"/>
        <v>7</v>
      </c>
    </row>
    <row r="414" spans="1:5" s="190" customFormat="1" ht="18" customHeight="1">
      <c r="A414" s="201">
        <v>2060405</v>
      </c>
      <c r="B414" s="184" t="s">
        <v>424</v>
      </c>
      <c r="C414" s="185"/>
      <c r="D414" s="199"/>
      <c r="E414" s="190">
        <f t="shared" si="6"/>
        <v>7</v>
      </c>
    </row>
    <row r="415" spans="1:5" s="190" customFormat="1" ht="18" customHeight="1">
      <c r="A415" s="201">
        <v>2060499</v>
      </c>
      <c r="B415" s="184" t="s">
        <v>425</v>
      </c>
      <c r="C415" s="185"/>
      <c r="D415" s="199"/>
      <c r="E415" s="190">
        <f t="shared" si="6"/>
        <v>7</v>
      </c>
    </row>
    <row r="416" spans="1:5" s="190" customFormat="1" ht="18" customHeight="1">
      <c r="A416" s="201">
        <v>20605</v>
      </c>
      <c r="B416" s="184" t="s">
        <v>426</v>
      </c>
      <c r="C416" s="185">
        <v>1074</v>
      </c>
      <c r="D416" s="199"/>
      <c r="E416" s="190">
        <f t="shared" si="6"/>
        <v>5</v>
      </c>
    </row>
    <row r="417" spans="1:5" s="190" customFormat="1" ht="18" customHeight="1">
      <c r="A417" s="201">
        <v>2060501</v>
      </c>
      <c r="B417" s="184" t="s">
        <v>409</v>
      </c>
      <c r="C417" s="185"/>
      <c r="D417" s="199"/>
      <c r="E417" s="190">
        <f t="shared" si="6"/>
        <v>7</v>
      </c>
    </row>
    <row r="418" spans="1:5" s="190" customFormat="1" ht="18" customHeight="1">
      <c r="A418" s="201">
        <v>2060502</v>
      </c>
      <c r="B418" s="184" t="s">
        <v>427</v>
      </c>
      <c r="C418" s="185"/>
      <c r="D418" s="199"/>
      <c r="E418" s="190">
        <f t="shared" si="6"/>
        <v>7</v>
      </c>
    </row>
    <row r="419" spans="1:5" s="190" customFormat="1" ht="18" customHeight="1">
      <c r="A419" s="201">
        <v>2060503</v>
      </c>
      <c r="B419" s="184" t="s">
        <v>428</v>
      </c>
      <c r="C419" s="185"/>
      <c r="D419" s="199"/>
      <c r="E419" s="190">
        <f t="shared" si="6"/>
        <v>7</v>
      </c>
    </row>
    <row r="420" spans="1:5" s="190" customFormat="1" ht="18" customHeight="1">
      <c r="A420" s="201">
        <v>2060599</v>
      </c>
      <c r="B420" s="184" t="s">
        <v>429</v>
      </c>
      <c r="C420" s="185">
        <v>1074</v>
      </c>
      <c r="D420" s="199"/>
      <c r="E420" s="190">
        <f t="shared" si="6"/>
        <v>7</v>
      </c>
    </row>
    <row r="421" spans="1:5" s="190" customFormat="1" ht="18" customHeight="1">
      <c r="A421" s="201">
        <v>20606</v>
      </c>
      <c r="B421" s="184" t="s">
        <v>430</v>
      </c>
      <c r="C421" s="185">
        <v>0</v>
      </c>
      <c r="D421" s="199"/>
      <c r="E421" s="190">
        <f t="shared" si="6"/>
        <v>5</v>
      </c>
    </row>
    <row r="422" spans="1:5" s="190" customFormat="1" ht="18" customHeight="1">
      <c r="A422" s="201">
        <v>2060601</v>
      </c>
      <c r="B422" s="184" t="s">
        <v>431</v>
      </c>
      <c r="C422" s="185"/>
      <c r="D422" s="199"/>
      <c r="E422" s="190">
        <f t="shared" si="6"/>
        <v>7</v>
      </c>
    </row>
    <row r="423" spans="1:5" s="190" customFormat="1" ht="18" customHeight="1">
      <c r="A423" s="201">
        <v>2060602</v>
      </c>
      <c r="B423" s="184" t="s">
        <v>432</v>
      </c>
      <c r="C423" s="185"/>
      <c r="D423" s="199"/>
      <c r="E423" s="190">
        <f t="shared" si="6"/>
        <v>7</v>
      </c>
    </row>
    <row r="424" spans="1:5" s="190" customFormat="1" ht="18" customHeight="1">
      <c r="A424" s="201">
        <v>2060603</v>
      </c>
      <c r="B424" s="184" t="s">
        <v>433</v>
      </c>
      <c r="C424" s="185"/>
      <c r="D424" s="199"/>
      <c r="E424" s="190">
        <f t="shared" si="6"/>
        <v>7</v>
      </c>
    </row>
    <row r="425" spans="1:5" s="190" customFormat="1" ht="18" customHeight="1">
      <c r="A425" s="201">
        <v>2060699</v>
      </c>
      <c r="B425" s="184" t="s">
        <v>434</v>
      </c>
      <c r="C425" s="185"/>
      <c r="D425" s="199"/>
      <c r="E425" s="190">
        <f t="shared" si="6"/>
        <v>7</v>
      </c>
    </row>
    <row r="426" spans="1:5" s="190" customFormat="1" ht="18" customHeight="1">
      <c r="A426" s="201">
        <v>20607</v>
      </c>
      <c r="B426" s="184" t="s">
        <v>435</v>
      </c>
      <c r="C426" s="185">
        <v>1000</v>
      </c>
      <c r="D426" s="199"/>
      <c r="E426" s="190">
        <f t="shared" si="6"/>
        <v>5</v>
      </c>
    </row>
    <row r="427" spans="1:5" s="190" customFormat="1" ht="18" customHeight="1">
      <c r="A427" s="201">
        <v>2060701</v>
      </c>
      <c r="B427" s="184" t="s">
        <v>409</v>
      </c>
      <c r="C427" s="185"/>
      <c r="D427" s="199"/>
      <c r="E427" s="190">
        <f t="shared" si="6"/>
        <v>7</v>
      </c>
    </row>
    <row r="428" spans="1:5" s="190" customFormat="1" ht="18" customHeight="1">
      <c r="A428" s="201">
        <v>2060702</v>
      </c>
      <c r="B428" s="184" t="s">
        <v>436</v>
      </c>
      <c r="C428" s="185"/>
      <c r="D428" s="199"/>
      <c r="E428" s="190">
        <f t="shared" si="6"/>
        <v>7</v>
      </c>
    </row>
    <row r="429" spans="1:5" s="190" customFormat="1" ht="18" customHeight="1">
      <c r="A429" s="201">
        <v>2060703</v>
      </c>
      <c r="B429" s="184" t="s">
        <v>437</v>
      </c>
      <c r="C429" s="185"/>
      <c r="D429" s="199"/>
      <c r="E429" s="190">
        <f t="shared" si="6"/>
        <v>7</v>
      </c>
    </row>
    <row r="430" spans="1:5" s="190" customFormat="1" ht="18" customHeight="1">
      <c r="A430" s="201">
        <v>2060704</v>
      </c>
      <c r="B430" s="184" t="s">
        <v>438</v>
      </c>
      <c r="C430" s="185"/>
      <c r="D430" s="199"/>
      <c r="E430" s="190">
        <f t="shared" si="6"/>
        <v>7</v>
      </c>
    </row>
    <row r="431" spans="1:5" s="190" customFormat="1" ht="18" customHeight="1">
      <c r="A431" s="201">
        <v>2060705</v>
      </c>
      <c r="B431" s="184" t="s">
        <v>439</v>
      </c>
      <c r="C431" s="185"/>
      <c r="D431" s="199"/>
      <c r="E431" s="190">
        <f t="shared" si="6"/>
        <v>7</v>
      </c>
    </row>
    <row r="432" spans="1:5" s="190" customFormat="1" ht="18" customHeight="1">
      <c r="A432" s="201">
        <v>2060799</v>
      </c>
      <c r="B432" s="184" t="s">
        <v>440</v>
      </c>
      <c r="C432" s="185">
        <v>1000</v>
      </c>
      <c r="D432" s="199"/>
      <c r="E432" s="190">
        <f t="shared" si="6"/>
        <v>7</v>
      </c>
    </row>
    <row r="433" spans="1:5" s="190" customFormat="1" ht="18" customHeight="1">
      <c r="A433" s="201">
        <v>20608</v>
      </c>
      <c r="B433" s="184" t="s">
        <v>441</v>
      </c>
      <c r="C433" s="185">
        <v>0</v>
      </c>
      <c r="D433" s="199"/>
      <c r="E433" s="190">
        <f t="shared" si="6"/>
        <v>5</v>
      </c>
    </row>
    <row r="434" spans="1:5" s="190" customFormat="1" ht="18" customHeight="1">
      <c r="A434" s="201">
        <v>2060801</v>
      </c>
      <c r="B434" s="184" t="s">
        <v>442</v>
      </c>
      <c r="C434" s="185"/>
      <c r="D434" s="199"/>
      <c r="E434" s="190">
        <f t="shared" si="6"/>
        <v>7</v>
      </c>
    </row>
    <row r="435" spans="1:5" s="190" customFormat="1" ht="18" customHeight="1">
      <c r="A435" s="201">
        <v>2060802</v>
      </c>
      <c r="B435" s="184" t="s">
        <v>443</v>
      </c>
      <c r="C435" s="185"/>
      <c r="D435" s="199"/>
      <c r="E435" s="190">
        <f t="shared" si="6"/>
        <v>7</v>
      </c>
    </row>
    <row r="436" spans="1:5" s="190" customFormat="1" ht="18" customHeight="1">
      <c r="A436" s="201">
        <v>2060899</v>
      </c>
      <c r="B436" s="184" t="s">
        <v>444</v>
      </c>
      <c r="C436" s="185"/>
      <c r="D436" s="199"/>
      <c r="E436" s="190">
        <f t="shared" si="6"/>
        <v>7</v>
      </c>
    </row>
    <row r="437" spans="1:5" s="190" customFormat="1" ht="18" customHeight="1">
      <c r="A437" s="201">
        <v>20609</v>
      </c>
      <c r="B437" s="184" t="s">
        <v>445</v>
      </c>
      <c r="C437" s="185">
        <v>0</v>
      </c>
      <c r="D437" s="199"/>
      <c r="E437" s="190">
        <f t="shared" si="6"/>
        <v>5</v>
      </c>
    </row>
    <row r="438" spans="1:5" s="190" customFormat="1" ht="18" customHeight="1">
      <c r="A438" s="201">
        <v>2060901</v>
      </c>
      <c r="B438" s="184" t="s">
        <v>446</v>
      </c>
      <c r="C438" s="185"/>
      <c r="D438" s="199"/>
      <c r="E438" s="190">
        <f t="shared" si="6"/>
        <v>7</v>
      </c>
    </row>
    <row r="439" spans="1:5" s="190" customFormat="1" ht="18" customHeight="1">
      <c r="A439" s="201">
        <v>2060902</v>
      </c>
      <c r="B439" s="184" t="s">
        <v>447</v>
      </c>
      <c r="C439" s="185"/>
      <c r="D439" s="199"/>
      <c r="E439" s="190">
        <f t="shared" si="6"/>
        <v>7</v>
      </c>
    </row>
    <row r="440" spans="1:5" s="190" customFormat="1" ht="18" customHeight="1">
      <c r="A440" s="201">
        <v>2060999</v>
      </c>
      <c r="B440" s="184" t="s">
        <v>448</v>
      </c>
      <c r="C440" s="185"/>
      <c r="D440" s="199"/>
      <c r="E440" s="190">
        <f t="shared" si="6"/>
        <v>7</v>
      </c>
    </row>
    <row r="441" spans="1:5" s="190" customFormat="1" ht="18" customHeight="1">
      <c r="A441" s="201">
        <v>20699</v>
      </c>
      <c r="B441" s="184" t="s">
        <v>449</v>
      </c>
      <c r="C441" s="185">
        <f>9229-2228</f>
        <v>7001</v>
      </c>
      <c r="D441" s="199"/>
      <c r="E441" s="190">
        <f t="shared" si="6"/>
        <v>5</v>
      </c>
    </row>
    <row r="442" spans="1:5" s="190" customFormat="1" ht="18" customHeight="1">
      <c r="A442" s="201">
        <v>2069901</v>
      </c>
      <c r="B442" s="184" t="s">
        <v>450</v>
      </c>
      <c r="C442" s="185"/>
      <c r="D442" s="199"/>
      <c r="E442" s="190">
        <f t="shared" si="6"/>
        <v>7</v>
      </c>
    </row>
    <row r="443" spans="1:5" s="190" customFormat="1" ht="18" customHeight="1">
      <c r="A443" s="201">
        <v>2069902</v>
      </c>
      <c r="B443" s="184" t="s">
        <v>451</v>
      </c>
      <c r="C443" s="185"/>
      <c r="D443" s="199"/>
      <c r="E443" s="190">
        <f t="shared" si="6"/>
        <v>7</v>
      </c>
    </row>
    <row r="444" spans="1:5" s="190" customFormat="1" ht="18" customHeight="1">
      <c r="A444" s="201">
        <v>2069903</v>
      </c>
      <c r="B444" s="184" t="s">
        <v>452</v>
      </c>
      <c r="C444" s="185"/>
      <c r="D444" s="199"/>
      <c r="E444" s="190">
        <f t="shared" si="6"/>
        <v>7</v>
      </c>
    </row>
    <row r="445" spans="1:5" s="190" customFormat="1" ht="18" customHeight="1">
      <c r="A445" s="201">
        <v>2069999</v>
      </c>
      <c r="B445" s="184" t="s">
        <v>453</v>
      </c>
      <c r="C445" s="185">
        <f>9229-2228</f>
        <v>7001</v>
      </c>
      <c r="D445" s="199"/>
      <c r="E445" s="190">
        <f t="shared" si="6"/>
        <v>7</v>
      </c>
    </row>
    <row r="446" spans="1:5" s="190" customFormat="1" ht="18" customHeight="1">
      <c r="A446" s="201">
        <v>207</v>
      </c>
      <c r="B446" s="184" t="s">
        <v>454</v>
      </c>
      <c r="C446" s="185">
        <f>6288+4000+2000+2015-2430-4000-2000-1839</f>
        <v>4034</v>
      </c>
      <c r="D446" s="199"/>
      <c r="E446" s="190">
        <f t="shared" si="6"/>
        <v>3</v>
      </c>
    </row>
    <row r="447" spans="1:5" s="190" customFormat="1" ht="18" customHeight="1">
      <c r="A447" s="201">
        <v>20701</v>
      </c>
      <c r="B447" s="184" t="s">
        <v>455</v>
      </c>
      <c r="C447" s="185">
        <f>3791-1839</f>
        <v>1952</v>
      </c>
      <c r="D447" s="199"/>
      <c r="E447" s="190">
        <f t="shared" si="6"/>
        <v>5</v>
      </c>
    </row>
    <row r="448" spans="1:5" s="190" customFormat="1" ht="18" customHeight="1">
      <c r="A448" s="201">
        <v>2070101</v>
      </c>
      <c r="B448" s="184" t="s">
        <v>165</v>
      </c>
      <c r="C448" s="185">
        <v>423</v>
      </c>
      <c r="D448" s="199"/>
      <c r="E448" s="190">
        <f t="shared" si="6"/>
        <v>7</v>
      </c>
    </row>
    <row r="449" spans="1:5" s="190" customFormat="1" ht="18" customHeight="1">
      <c r="A449" s="201">
        <v>2070102</v>
      </c>
      <c r="B449" s="184" t="s">
        <v>166</v>
      </c>
      <c r="C449" s="185">
        <v>291</v>
      </c>
      <c r="D449" s="199"/>
      <c r="E449" s="190">
        <f t="shared" si="6"/>
        <v>7</v>
      </c>
    </row>
    <row r="450" spans="1:5" s="190" customFormat="1" ht="18" customHeight="1">
      <c r="A450" s="201">
        <v>2070103</v>
      </c>
      <c r="B450" s="184" t="s">
        <v>167</v>
      </c>
      <c r="C450" s="185"/>
      <c r="D450" s="199"/>
      <c r="E450" s="190">
        <f t="shared" si="6"/>
        <v>7</v>
      </c>
    </row>
    <row r="451" spans="1:5" s="190" customFormat="1" ht="18" customHeight="1">
      <c r="A451" s="201">
        <v>2070104</v>
      </c>
      <c r="B451" s="184" t="s">
        <v>456</v>
      </c>
      <c r="C451" s="185">
        <v>40</v>
      </c>
      <c r="D451" s="199"/>
      <c r="E451" s="190">
        <f t="shared" si="6"/>
        <v>7</v>
      </c>
    </row>
    <row r="452" spans="1:5" s="190" customFormat="1" ht="18" customHeight="1">
      <c r="A452" s="201">
        <v>2070105</v>
      </c>
      <c r="B452" s="184" t="s">
        <v>457</v>
      </c>
      <c r="C452" s="185">
        <v>155</v>
      </c>
      <c r="D452" s="199"/>
      <c r="E452" s="190">
        <f t="shared" si="6"/>
        <v>7</v>
      </c>
    </row>
    <row r="453" spans="1:5" s="190" customFormat="1" ht="18" customHeight="1">
      <c r="A453" s="201">
        <v>2070106</v>
      </c>
      <c r="B453" s="182" t="s">
        <v>458</v>
      </c>
      <c r="C453" s="183">
        <v>50</v>
      </c>
      <c r="D453" s="199"/>
      <c r="E453" s="190">
        <f t="shared" ref="E453:E516" si="7">LEN(A453)</f>
        <v>7</v>
      </c>
    </row>
    <row r="454" spans="1:5" s="190" customFormat="1" ht="18" customHeight="1">
      <c r="A454" s="201">
        <v>2070107</v>
      </c>
      <c r="B454" s="184" t="s">
        <v>459</v>
      </c>
      <c r="C454" s="185"/>
      <c r="D454" s="199"/>
      <c r="E454" s="190">
        <f t="shared" si="7"/>
        <v>7</v>
      </c>
    </row>
    <row r="455" spans="1:5" s="190" customFormat="1" ht="18" customHeight="1">
      <c r="A455" s="201">
        <v>2070108</v>
      </c>
      <c r="B455" s="184" t="s">
        <v>460</v>
      </c>
      <c r="C455" s="185">
        <v>99</v>
      </c>
      <c r="D455" s="199"/>
      <c r="E455" s="190">
        <f t="shared" si="7"/>
        <v>7</v>
      </c>
    </row>
    <row r="456" spans="1:5" s="190" customFormat="1" ht="18" customHeight="1">
      <c r="A456" s="201">
        <v>2070109</v>
      </c>
      <c r="B456" s="184" t="s">
        <v>461</v>
      </c>
      <c r="C456" s="185">
        <v>121</v>
      </c>
      <c r="D456" s="199"/>
      <c r="E456" s="190">
        <f t="shared" si="7"/>
        <v>7</v>
      </c>
    </row>
    <row r="457" spans="1:5" s="190" customFormat="1" ht="18" customHeight="1">
      <c r="A457" s="201">
        <v>2070110</v>
      </c>
      <c r="B457" s="184" t="s">
        <v>462</v>
      </c>
      <c r="C457" s="185">
        <v>165</v>
      </c>
      <c r="D457" s="199"/>
      <c r="E457" s="190">
        <f t="shared" si="7"/>
        <v>7</v>
      </c>
    </row>
    <row r="458" spans="1:5" s="190" customFormat="1" ht="18" customHeight="1">
      <c r="A458" s="201">
        <v>2070111</v>
      </c>
      <c r="B458" s="184" t="s">
        <v>463</v>
      </c>
      <c r="C458" s="185"/>
      <c r="D458" s="199"/>
      <c r="E458" s="190">
        <f t="shared" si="7"/>
        <v>7</v>
      </c>
    </row>
    <row r="459" spans="1:5" s="190" customFormat="1" ht="18" customHeight="1">
      <c r="A459" s="201">
        <v>2070112</v>
      </c>
      <c r="B459" s="184" t="s">
        <v>464</v>
      </c>
      <c r="C459" s="185">
        <v>223</v>
      </c>
      <c r="D459" s="199"/>
      <c r="E459" s="190">
        <f t="shared" si="7"/>
        <v>7</v>
      </c>
    </row>
    <row r="460" spans="1:5" s="190" customFormat="1" ht="18" customHeight="1">
      <c r="A460" s="201">
        <v>2070113</v>
      </c>
      <c r="B460" s="184" t="s">
        <v>465</v>
      </c>
      <c r="C460" s="185"/>
      <c r="D460" s="185"/>
      <c r="E460" s="190">
        <f t="shared" si="7"/>
        <v>7</v>
      </c>
    </row>
    <row r="461" spans="1:5" s="190" customFormat="1" ht="18" customHeight="1">
      <c r="A461" s="201">
        <v>2070114</v>
      </c>
      <c r="B461" s="184" t="s">
        <v>466</v>
      </c>
      <c r="C461" s="185">
        <v>0</v>
      </c>
      <c r="D461" s="199"/>
      <c r="E461" s="190">
        <f t="shared" si="7"/>
        <v>7</v>
      </c>
    </row>
    <row r="462" spans="1:5" s="190" customFormat="1" ht="18" customHeight="1">
      <c r="A462" s="201">
        <v>2070199</v>
      </c>
      <c r="B462" s="184" t="s">
        <v>467</v>
      </c>
      <c r="C462" s="185">
        <f>2224-1839</f>
        <v>385</v>
      </c>
      <c r="D462" s="199"/>
      <c r="E462" s="190">
        <f t="shared" si="7"/>
        <v>7</v>
      </c>
    </row>
    <row r="463" spans="1:5" s="190" customFormat="1" ht="18" customHeight="1">
      <c r="A463" s="201">
        <v>20702</v>
      </c>
      <c r="B463" s="184" t="s">
        <v>468</v>
      </c>
      <c r="C463" s="185">
        <v>380</v>
      </c>
      <c r="D463" s="199"/>
      <c r="E463" s="190">
        <f t="shared" si="7"/>
        <v>5</v>
      </c>
    </row>
    <row r="464" spans="1:5" s="190" customFormat="1" ht="18" customHeight="1">
      <c r="A464" s="201">
        <v>2070201</v>
      </c>
      <c r="B464" s="184" t="s">
        <v>165</v>
      </c>
      <c r="C464" s="185"/>
      <c r="D464" s="199"/>
      <c r="E464" s="190">
        <f t="shared" si="7"/>
        <v>7</v>
      </c>
    </row>
    <row r="465" spans="1:5" s="190" customFormat="1" ht="18" customHeight="1">
      <c r="A465" s="201">
        <v>2070202</v>
      </c>
      <c r="B465" s="184" t="s">
        <v>166</v>
      </c>
      <c r="C465" s="185"/>
      <c r="D465" s="199"/>
      <c r="E465" s="190">
        <f t="shared" si="7"/>
        <v>7</v>
      </c>
    </row>
    <row r="466" spans="1:5" s="190" customFormat="1" ht="18" customHeight="1">
      <c r="A466" s="201">
        <v>2070203</v>
      </c>
      <c r="B466" s="184" t="s">
        <v>167</v>
      </c>
      <c r="C466" s="185"/>
      <c r="D466" s="199"/>
      <c r="E466" s="190">
        <f t="shared" si="7"/>
        <v>7</v>
      </c>
    </row>
    <row r="467" spans="1:5" s="190" customFormat="1" ht="18" customHeight="1">
      <c r="A467" s="201">
        <v>2070204</v>
      </c>
      <c r="B467" s="184" t="s">
        <v>469</v>
      </c>
      <c r="C467" s="185"/>
      <c r="D467" s="199"/>
      <c r="E467" s="190">
        <f t="shared" si="7"/>
        <v>7</v>
      </c>
    </row>
    <row r="468" spans="1:5" s="190" customFormat="1" ht="18" customHeight="1">
      <c r="A468" s="201">
        <v>2070205</v>
      </c>
      <c r="B468" s="184" t="s">
        <v>470</v>
      </c>
      <c r="C468" s="185">
        <v>100</v>
      </c>
      <c r="D468" s="199"/>
      <c r="E468" s="190">
        <f t="shared" si="7"/>
        <v>7</v>
      </c>
    </row>
    <row r="469" spans="1:5" s="190" customFormat="1" ht="18" customHeight="1">
      <c r="A469" s="201">
        <v>2070206</v>
      </c>
      <c r="B469" s="184" t="s">
        <v>471</v>
      </c>
      <c r="C469" s="185"/>
      <c r="D469" s="199"/>
      <c r="E469" s="190">
        <f t="shared" si="7"/>
        <v>7</v>
      </c>
    </row>
    <row r="470" spans="1:5" s="190" customFormat="1" ht="18" customHeight="1">
      <c r="A470" s="201">
        <v>2070299</v>
      </c>
      <c r="B470" s="184" t="s">
        <v>472</v>
      </c>
      <c r="C470" s="185">
        <v>280</v>
      </c>
      <c r="D470" s="199"/>
      <c r="E470" s="190">
        <f t="shared" si="7"/>
        <v>7</v>
      </c>
    </row>
    <row r="471" spans="1:5" s="190" customFormat="1" ht="18" customHeight="1">
      <c r="A471" s="201">
        <v>20703</v>
      </c>
      <c r="B471" s="184" t="s">
        <v>473</v>
      </c>
      <c r="C471" s="185">
        <v>100</v>
      </c>
      <c r="D471" s="199"/>
      <c r="E471" s="190">
        <f t="shared" si="7"/>
        <v>5</v>
      </c>
    </row>
    <row r="472" spans="1:5" s="190" customFormat="1" ht="18" customHeight="1">
      <c r="A472" s="201">
        <v>2070301</v>
      </c>
      <c r="B472" s="184" t="s">
        <v>165</v>
      </c>
      <c r="C472" s="185">
        <v>45</v>
      </c>
      <c r="D472" s="199"/>
      <c r="E472" s="190">
        <f t="shared" si="7"/>
        <v>7</v>
      </c>
    </row>
    <row r="473" spans="1:5" s="190" customFormat="1" ht="18" customHeight="1">
      <c r="A473" s="201">
        <v>2070302</v>
      </c>
      <c r="B473" s="184" t="s">
        <v>166</v>
      </c>
      <c r="C473" s="185">
        <v>33</v>
      </c>
      <c r="D473" s="199"/>
      <c r="E473" s="190">
        <f t="shared" si="7"/>
        <v>7</v>
      </c>
    </row>
    <row r="474" spans="1:5" s="190" customFormat="1" ht="18" customHeight="1">
      <c r="A474" s="201">
        <v>2070303</v>
      </c>
      <c r="B474" s="184" t="s">
        <v>167</v>
      </c>
      <c r="C474" s="185"/>
      <c r="D474" s="199"/>
      <c r="E474" s="190">
        <f t="shared" si="7"/>
        <v>7</v>
      </c>
    </row>
    <row r="475" spans="1:5" s="190" customFormat="1" ht="18" customHeight="1">
      <c r="A475" s="201">
        <v>2070304</v>
      </c>
      <c r="B475" s="184" t="s">
        <v>474</v>
      </c>
      <c r="C475" s="185"/>
      <c r="D475" s="199"/>
      <c r="E475" s="190">
        <f t="shared" si="7"/>
        <v>7</v>
      </c>
    </row>
    <row r="476" spans="1:5" s="190" customFormat="1" ht="18" customHeight="1">
      <c r="A476" s="201">
        <v>2070305</v>
      </c>
      <c r="B476" s="184" t="s">
        <v>475</v>
      </c>
      <c r="C476" s="185"/>
      <c r="D476" s="199"/>
      <c r="E476" s="190">
        <f t="shared" si="7"/>
        <v>7</v>
      </c>
    </row>
    <row r="477" spans="1:5" s="190" customFormat="1" ht="18" customHeight="1">
      <c r="A477" s="201">
        <v>2070306</v>
      </c>
      <c r="B477" s="184" t="s">
        <v>476</v>
      </c>
      <c r="C477" s="185"/>
      <c r="D477" s="199"/>
      <c r="E477" s="190">
        <f t="shared" si="7"/>
        <v>7</v>
      </c>
    </row>
    <row r="478" spans="1:5" s="190" customFormat="1" ht="18" customHeight="1">
      <c r="A478" s="201">
        <v>2070307</v>
      </c>
      <c r="B478" s="184" t="s">
        <v>477</v>
      </c>
      <c r="C478" s="185"/>
      <c r="D478" s="199"/>
      <c r="E478" s="190">
        <f t="shared" si="7"/>
        <v>7</v>
      </c>
    </row>
    <row r="479" spans="1:5" s="190" customFormat="1" ht="18" customHeight="1">
      <c r="A479" s="201">
        <v>2070308</v>
      </c>
      <c r="B479" s="184" t="s">
        <v>478</v>
      </c>
      <c r="C479" s="185"/>
      <c r="D479" s="199"/>
      <c r="E479" s="190">
        <f t="shared" si="7"/>
        <v>7</v>
      </c>
    </row>
    <row r="480" spans="1:5" s="190" customFormat="1" ht="18" customHeight="1">
      <c r="A480" s="201">
        <v>2070309</v>
      </c>
      <c r="B480" s="184" t="s">
        <v>479</v>
      </c>
      <c r="C480" s="185"/>
      <c r="D480" s="199"/>
      <c r="E480" s="190">
        <f t="shared" si="7"/>
        <v>7</v>
      </c>
    </row>
    <row r="481" spans="1:5" s="190" customFormat="1" ht="18" customHeight="1">
      <c r="A481" s="201">
        <v>2070399</v>
      </c>
      <c r="B481" s="184" t="s">
        <v>480</v>
      </c>
      <c r="C481" s="185">
        <v>22</v>
      </c>
      <c r="D481" s="199"/>
      <c r="E481" s="190">
        <f t="shared" si="7"/>
        <v>7</v>
      </c>
    </row>
    <row r="482" spans="1:5" s="190" customFormat="1" ht="18" customHeight="1">
      <c r="A482" s="201">
        <v>20706</v>
      </c>
      <c r="B482" s="184" t="s">
        <v>481</v>
      </c>
      <c r="C482" s="185">
        <v>91</v>
      </c>
      <c r="D482" s="199"/>
      <c r="E482" s="190">
        <f t="shared" si="7"/>
        <v>5</v>
      </c>
    </row>
    <row r="483" spans="1:5" s="190" customFormat="1" ht="18" customHeight="1">
      <c r="A483" s="201">
        <v>2070601</v>
      </c>
      <c r="B483" s="184" t="s">
        <v>165</v>
      </c>
      <c r="C483" s="185"/>
      <c r="D483" s="199"/>
      <c r="E483" s="190">
        <f t="shared" si="7"/>
        <v>7</v>
      </c>
    </row>
    <row r="484" spans="1:5" s="190" customFormat="1" ht="18" customHeight="1">
      <c r="A484" s="201">
        <v>2070602</v>
      </c>
      <c r="B484" s="184" t="s">
        <v>166</v>
      </c>
      <c r="C484" s="185"/>
      <c r="D484" s="199"/>
      <c r="E484" s="190">
        <f t="shared" si="7"/>
        <v>7</v>
      </c>
    </row>
    <row r="485" spans="1:5" s="190" customFormat="1" ht="18" customHeight="1">
      <c r="A485" s="201">
        <v>2070603</v>
      </c>
      <c r="B485" s="184" t="s">
        <v>167</v>
      </c>
      <c r="C485" s="185"/>
      <c r="D485" s="199"/>
      <c r="E485" s="190">
        <f t="shared" si="7"/>
        <v>7</v>
      </c>
    </row>
    <row r="486" spans="1:5" s="190" customFormat="1" ht="18" customHeight="1">
      <c r="A486" s="201">
        <v>2070604</v>
      </c>
      <c r="B486" s="184" t="s">
        <v>482</v>
      </c>
      <c r="C486" s="185"/>
      <c r="D486" s="199"/>
      <c r="E486" s="190">
        <f t="shared" si="7"/>
        <v>7</v>
      </c>
    </row>
    <row r="487" spans="1:5" s="190" customFormat="1" ht="18" customHeight="1">
      <c r="A487" s="201">
        <v>2070605</v>
      </c>
      <c r="B487" s="184" t="s">
        <v>483</v>
      </c>
      <c r="C487" s="185"/>
      <c r="D487" s="199"/>
      <c r="E487" s="190">
        <f t="shared" si="7"/>
        <v>7</v>
      </c>
    </row>
    <row r="488" spans="1:5" s="190" customFormat="1" ht="18" customHeight="1">
      <c r="A488" s="201">
        <v>2070606</v>
      </c>
      <c r="B488" s="184" t="s">
        <v>484</v>
      </c>
      <c r="C488" s="185"/>
      <c r="D488" s="199"/>
      <c r="E488" s="190">
        <f t="shared" si="7"/>
        <v>7</v>
      </c>
    </row>
    <row r="489" spans="1:5" s="190" customFormat="1" ht="18" customHeight="1">
      <c r="A489" s="201">
        <v>2070607</v>
      </c>
      <c r="B489" s="184" t="s">
        <v>485</v>
      </c>
      <c r="C489" s="185">
        <v>35</v>
      </c>
      <c r="D489" s="199"/>
      <c r="E489" s="190">
        <f t="shared" si="7"/>
        <v>7</v>
      </c>
    </row>
    <row r="490" spans="1:5" s="190" customFormat="1" ht="18" customHeight="1">
      <c r="A490" s="201">
        <v>2070699</v>
      </c>
      <c r="B490" s="184" t="s">
        <v>486</v>
      </c>
      <c r="C490" s="185">
        <v>56</v>
      </c>
      <c r="D490" s="199"/>
      <c r="E490" s="190">
        <f t="shared" si="7"/>
        <v>7</v>
      </c>
    </row>
    <row r="491" spans="1:5" s="190" customFormat="1" ht="18" customHeight="1">
      <c r="A491" s="201">
        <v>20708</v>
      </c>
      <c r="B491" s="184" t="s">
        <v>487</v>
      </c>
      <c r="C491" s="185">
        <v>1511</v>
      </c>
      <c r="D491" s="199"/>
      <c r="E491" s="190">
        <f t="shared" si="7"/>
        <v>5</v>
      </c>
    </row>
    <row r="492" spans="1:5" s="190" customFormat="1" ht="18" customHeight="1">
      <c r="A492" s="201">
        <v>2070801</v>
      </c>
      <c r="B492" s="184" t="s">
        <v>165</v>
      </c>
      <c r="C492" s="185">
        <v>204</v>
      </c>
      <c r="D492" s="199"/>
      <c r="E492" s="190">
        <f t="shared" si="7"/>
        <v>7</v>
      </c>
    </row>
    <row r="493" spans="1:5" s="190" customFormat="1" ht="18" customHeight="1">
      <c r="A493" s="201">
        <v>2070802</v>
      </c>
      <c r="B493" s="184" t="s">
        <v>166</v>
      </c>
      <c r="C493" s="185">
        <v>157</v>
      </c>
      <c r="D493" s="199"/>
      <c r="E493" s="190">
        <f t="shared" si="7"/>
        <v>7</v>
      </c>
    </row>
    <row r="494" spans="1:5" s="190" customFormat="1" ht="18" customHeight="1">
      <c r="A494" s="201">
        <v>2070803</v>
      </c>
      <c r="B494" s="184" t="s">
        <v>167</v>
      </c>
      <c r="C494" s="185"/>
      <c r="D494" s="199"/>
      <c r="E494" s="190">
        <f t="shared" si="7"/>
        <v>7</v>
      </c>
    </row>
    <row r="495" spans="1:5" s="190" customFormat="1" ht="18" customHeight="1">
      <c r="A495" s="201">
        <v>2070806</v>
      </c>
      <c r="B495" s="184" t="s">
        <v>488</v>
      </c>
      <c r="C495" s="185"/>
      <c r="D495" s="199"/>
      <c r="E495" s="190">
        <f t="shared" si="7"/>
        <v>7</v>
      </c>
    </row>
    <row r="496" spans="1:5" s="190" customFormat="1" ht="18" customHeight="1">
      <c r="A496" s="201">
        <v>2070807</v>
      </c>
      <c r="B496" s="184" t="s">
        <v>489</v>
      </c>
      <c r="C496" s="185"/>
      <c r="D496" s="199"/>
      <c r="E496" s="190">
        <f t="shared" si="7"/>
        <v>7</v>
      </c>
    </row>
    <row r="497" spans="1:5" s="190" customFormat="1" ht="18" customHeight="1">
      <c r="A497" s="201">
        <v>2070808</v>
      </c>
      <c r="B497" s="184" t="s">
        <v>490</v>
      </c>
      <c r="C497" s="185">
        <v>1030</v>
      </c>
      <c r="D497" s="199"/>
      <c r="E497" s="190">
        <f t="shared" si="7"/>
        <v>7</v>
      </c>
    </row>
    <row r="498" spans="1:5" s="190" customFormat="1" ht="18" customHeight="1">
      <c r="A498" s="201">
        <v>2070899</v>
      </c>
      <c r="B498" s="184" t="s">
        <v>491</v>
      </c>
      <c r="C498" s="185">
        <v>120</v>
      </c>
      <c r="D498" s="199"/>
      <c r="E498" s="190">
        <f t="shared" si="7"/>
        <v>7</v>
      </c>
    </row>
    <row r="499" spans="1:5" s="190" customFormat="1" ht="18" customHeight="1">
      <c r="A499" s="201">
        <v>20799</v>
      </c>
      <c r="B499" s="184" t="s">
        <v>492</v>
      </c>
      <c r="C499" s="185">
        <v>0</v>
      </c>
      <c r="D499" s="199"/>
      <c r="E499" s="190">
        <f t="shared" si="7"/>
        <v>5</v>
      </c>
    </row>
    <row r="500" spans="1:5" s="190" customFormat="1" ht="18" customHeight="1">
      <c r="A500" s="201">
        <v>2079902</v>
      </c>
      <c r="B500" s="184" t="s">
        <v>493</v>
      </c>
      <c r="C500" s="185"/>
      <c r="D500" s="199"/>
      <c r="E500" s="190">
        <f t="shared" si="7"/>
        <v>7</v>
      </c>
    </row>
    <row r="501" spans="1:5" s="190" customFormat="1" ht="18" customHeight="1">
      <c r="A501" s="201">
        <v>2079903</v>
      </c>
      <c r="B501" s="184" t="s">
        <v>494</v>
      </c>
      <c r="C501" s="185"/>
      <c r="D501" s="199"/>
      <c r="E501" s="190">
        <f t="shared" si="7"/>
        <v>7</v>
      </c>
    </row>
    <row r="502" spans="1:5" s="190" customFormat="1" ht="18" customHeight="1">
      <c r="A502" s="201">
        <v>2079999</v>
      </c>
      <c r="B502" s="184" t="s">
        <v>495</v>
      </c>
      <c r="C502" s="185">
        <v>0</v>
      </c>
      <c r="D502" s="199"/>
      <c r="E502" s="190">
        <f t="shared" si="7"/>
        <v>7</v>
      </c>
    </row>
    <row r="503" spans="1:5" s="190" customFormat="1" ht="18" customHeight="1">
      <c r="A503" s="201">
        <v>208</v>
      </c>
      <c r="B503" s="184" t="s">
        <v>496</v>
      </c>
      <c r="C503" s="185">
        <f>67006-5367-19227-3065</f>
        <v>39347</v>
      </c>
      <c r="D503" s="199"/>
      <c r="E503" s="190">
        <f t="shared" si="7"/>
        <v>3</v>
      </c>
    </row>
    <row r="504" spans="1:5" s="190" customFormat="1" ht="18" customHeight="1">
      <c r="A504" s="201">
        <v>20801</v>
      </c>
      <c r="B504" s="184" t="s">
        <v>497</v>
      </c>
      <c r="C504" s="185">
        <v>1300</v>
      </c>
      <c r="D504" s="199"/>
      <c r="E504" s="190">
        <f t="shared" si="7"/>
        <v>5</v>
      </c>
    </row>
    <row r="505" spans="1:5" s="190" customFormat="1" ht="18" customHeight="1">
      <c r="A505" s="201">
        <v>2080101</v>
      </c>
      <c r="B505" s="184" t="s">
        <v>165</v>
      </c>
      <c r="C505" s="185">
        <v>503</v>
      </c>
      <c r="D505" s="199"/>
      <c r="E505" s="190">
        <f t="shared" si="7"/>
        <v>7</v>
      </c>
    </row>
    <row r="506" spans="1:5" s="190" customFormat="1" ht="18" customHeight="1">
      <c r="A506" s="201">
        <v>2080102</v>
      </c>
      <c r="B506" s="184" t="s">
        <v>166</v>
      </c>
      <c r="C506" s="185">
        <v>154</v>
      </c>
      <c r="D506" s="199"/>
      <c r="E506" s="190">
        <f t="shared" si="7"/>
        <v>7</v>
      </c>
    </row>
    <row r="507" spans="1:5" s="190" customFormat="1" ht="18" customHeight="1">
      <c r="A507" s="201">
        <v>2080103</v>
      </c>
      <c r="B507" s="184" t="s">
        <v>167</v>
      </c>
      <c r="C507" s="185"/>
      <c r="D507" s="199"/>
      <c r="E507" s="190">
        <f t="shared" si="7"/>
        <v>7</v>
      </c>
    </row>
    <row r="508" spans="1:5" s="190" customFormat="1" ht="18" customHeight="1">
      <c r="A508" s="201">
        <v>2080104</v>
      </c>
      <c r="B508" s="184" t="s">
        <v>498</v>
      </c>
      <c r="C508" s="185"/>
      <c r="D508" s="199"/>
      <c r="E508" s="190">
        <f t="shared" si="7"/>
        <v>7</v>
      </c>
    </row>
    <row r="509" spans="1:5" s="190" customFormat="1" ht="18" customHeight="1">
      <c r="A509" s="201">
        <v>2080105</v>
      </c>
      <c r="B509" s="184" t="s">
        <v>499</v>
      </c>
      <c r="C509" s="185">
        <v>101</v>
      </c>
      <c r="D509" s="199"/>
      <c r="E509" s="190">
        <f t="shared" si="7"/>
        <v>7</v>
      </c>
    </row>
    <row r="510" spans="1:5" s="190" customFormat="1" ht="18" customHeight="1">
      <c r="A510" s="201">
        <v>2080106</v>
      </c>
      <c r="B510" s="182" t="s">
        <v>500</v>
      </c>
      <c r="C510" s="183">
        <v>142</v>
      </c>
      <c r="D510" s="199"/>
      <c r="E510" s="190">
        <f t="shared" si="7"/>
        <v>7</v>
      </c>
    </row>
    <row r="511" spans="1:5" s="190" customFormat="1" ht="18" customHeight="1">
      <c r="A511" s="201">
        <v>2080107</v>
      </c>
      <c r="B511" s="184" t="s">
        <v>501</v>
      </c>
      <c r="C511" s="185">
        <v>341</v>
      </c>
      <c r="D511" s="199"/>
      <c r="E511" s="190">
        <f t="shared" si="7"/>
        <v>7</v>
      </c>
    </row>
    <row r="512" spans="1:5" s="190" customFormat="1" ht="18" customHeight="1">
      <c r="A512" s="201">
        <v>2080108</v>
      </c>
      <c r="B512" s="184" t="s">
        <v>206</v>
      </c>
      <c r="C512" s="185"/>
      <c r="D512" s="199"/>
      <c r="E512" s="190">
        <f t="shared" si="7"/>
        <v>7</v>
      </c>
    </row>
    <row r="513" spans="1:5" s="190" customFormat="1" ht="18" customHeight="1">
      <c r="A513" s="201">
        <v>2080109</v>
      </c>
      <c r="B513" s="184" t="s">
        <v>502</v>
      </c>
      <c r="C513" s="185">
        <v>47</v>
      </c>
      <c r="D513" s="199"/>
      <c r="E513" s="190">
        <f t="shared" si="7"/>
        <v>7</v>
      </c>
    </row>
    <row r="514" spans="1:5" s="190" customFormat="1" ht="18" customHeight="1">
      <c r="A514" s="201">
        <v>2080110</v>
      </c>
      <c r="B514" s="184" t="s">
        <v>503</v>
      </c>
      <c r="C514" s="185"/>
      <c r="D514" s="199"/>
      <c r="E514" s="190">
        <f t="shared" si="7"/>
        <v>7</v>
      </c>
    </row>
    <row r="515" spans="1:5" s="190" customFormat="1" ht="18" customHeight="1">
      <c r="A515" s="201">
        <v>2080111</v>
      </c>
      <c r="B515" s="184" t="s">
        <v>504</v>
      </c>
      <c r="C515" s="185"/>
      <c r="D515" s="199"/>
      <c r="E515" s="190">
        <f t="shared" si="7"/>
        <v>7</v>
      </c>
    </row>
    <row r="516" spans="1:5" s="190" customFormat="1" ht="18" customHeight="1">
      <c r="A516" s="201">
        <v>2080112</v>
      </c>
      <c r="B516" s="184" t="s">
        <v>505</v>
      </c>
      <c r="C516" s="185"/>
      <c r="D516" s="199"/>
      <c r="E516" s="190">
        <f t="shared" si="7"/>
        <v>7</v>
      </c>
    </row>
    <row r="517" spans="1:5" s="190" customFormat="1" ht="18" customHeight="1">
      <c r="A517" s="201">
        <v>2080113</v>
      </c>
      <c r="B517" s="184" t="s">
        <v>506</v>
      </c>
      <c r="C517" s="185"/>
      <c r="D517" s="199"/>
      <c r="E517" s="190">
        <f t="shared" ref="E517:E580" si="8">LEN(A517)</f>
        <v>7</v>
      </c>
    </row>
    <row r="518" spans="1:5" s="190" customFormat="1" ht="18" customHeight="1">
      <c r="A518" s="201">
        <v>2080114</v>
      </c>
      <c r="B518" s="184" t="s">
        <v>507</v>
      </c>
      <c r="C518" s="185"/>
      <c r="D518" s="199"/>
      <c r="E518" s="190">
        <f t="shared" si="8"/>
        <v>7</v>
      </c>
    </row>
    <row r="519" spans="1:5" s="190" customFormat="1" ht="18" customHeight="1">
      <c r="A519" s="201">
        <v>2080115</v>
      </c>
      <c r="B519" s="184" t="s">
        <v>508</v>
      </c>
      <c r="C519" s="185"/>
      <c r="D519" s="199"/>
      <c r="E519" s="190">
        <f t="shared" si="8"/>
        <v>7</v>
      </c>
    </row>
    <row r="520" spans="1:5" s="190" customFormat="1" ht="18" customHeight="1">
      <c r="A520" s="201">
        <v>2080116</v>
      </c>
      <c r="B520" s="184" t="s">
        <v>509</v>
      </c>
      <c r="C520" s="185"/>
      <c r="D520" s="199"/>
      <c r="E520" s="190">
        <f t="shared" si="8"/>
        <v>7</v>
      </c>
    </row>
    <row r="521" spans="1:5" s="190" customFormat="1" ht="18" customHeight="1">
      <c r="A521" s="201">
        <v>2080150</v>
      </c>
      <c r="B521" s="184" t="s">
        <v>174</v>
      </c>
      <c r="C521" s="185"/>
      <c r="D521" s="199"/>
      <c r="E521" s="190">
        <f t="shared" si="8"/>
        <v>7</v>
      </c>
    </row>
    <row r="522" spans="1:5" s="190" customFormat="1" ht="18" customHeight="1">
      <c r="A522" s="201">
        <v>2080199</v>
      </c>
      <c r="B522" s="184" t="s">
        <v>510</v>
      </c>
      <c r="C522" s="185">
        <v>12</v>
      </c>
      <c r="D522" s="199"/>
      <c r="E522" s="190">
        <f t="shared" si="8"/>
        <v>7</v>
      </c>
    </row>
    <row r="523" spans="1:5" s="190" customFormat="1" ht="18" customHeight="1">
      <c r="A523" s="201">
        <v>20802</v>
      </c>
      <c r="B523" s="184" t="s">
        <v>511</v>
      </c>
      <c r="C523" s="185">
        <v>7257</v>
      </c>
      <c r="D523" s="199"/>
      <c r="E523" s="190">
        <f t="shared" si="8"/>
        <v>5</v>
      </c>
    </row>
    <row r="524" spans="1:5" s="190" customFormat="1" ht="18" customHeight="1">
      <c r="A524" s="201">
        <v>2080201</v>
      </c>
      <c r="B524" s="184" t="s">
        <v>165</v>
      </c>
      <c r="C524" s="185">
        <v>1686</v>
      </c>
      <c r="D524" s="199"/>
      <c r="E524" s="190">
        <f t="shared" si="8"/>
        <v>7</v>
      </c>
    </row>
    <row r="525" spans="1:5" s="190" customFormat="1" ht="18" customHeight="1">
      <c r="A525" s="201">
        <v>2080202</v>
      </c>
      <c r="B525" s="184" t="s">
        <v>166</v>
      </c>
      <c r="C525" s="185">
        <v>1891</v>
      </c>
      <c r="D525" s="199"/>
      <c r="E525" s="190">
        <f t="shared" si="8"/>
        <v>7</v>
      </c>
    </row>
    <row r="526" spans="1:5" s="190" customFormat="1" ht="18" customHeight="1">
      <c r="A526" s="201">
        <v>2080203</v>
      </c>
      <c r="B526" s="184" t="s">
        <v>167</v>
      </c>
      <c r="C526" s="185"/>
      <c r="D526" s="199"/>
      <c r="E526" s="190">
        <f t="shared" si="8"/>
        <v>7</v>
      </c>
    </row>
    <row r="527" spans="1:5" s="190" customFormat="1" ht="18" customHeight="1">
      <c r="A527" s="201">
        <v>2080206</v>
      </c>
      <c r="B527" s="184" t="s">
        <v>512</v>
      </c>
      <c r="C527" s="185"/>
      <c r="D527" s="199"/>
      <c r="E527" s="190">
        <f t="shared" si="8"/>
        <v>7</v>
      </c>
    </row>
    <row r="528" spans="1:5" s="190" customFormat="1" ht="18" customHeight="1">
      <c r="A528" s="201">
        <v>2080207</v>
      </c>
      <c r="B528" s="184" t="s">
        <v>513</v>
      </c>
      <c r="C528" s="185"/>
      <c r="D528" s="199"/>
      <c r="E528" s="190">
        <f t="shared" si="8"/>
        <v>7</v>
      </c>
    </row>
    <row r="529" spans="1:5" s="190" customFormat="1" ht="18" customHeight="1">
      <c r="A529" s="201">
        <v>2080208</v>
      </c>
      <c r="B529" s="184" t="s">
        <v>514</v>
      </c>
      <c r="C529" s="185">
        <v>780</v>
      </c>
      <c r="D529" s="199"/>
      <c r="E529" s="190">
        <f t="shared" si="8"/>
        <v>7</v>
      </c>
    </row>
    <row r="530" spans="1:5" s="190" customFormat="1" ht="18" customHeight="1">
      <c r="A530" s="201">
        <v>2080299</v>
      </c>
      <c r="B530" s="184" t="s">
        <v>515</v>
      </c>
      <c r="C530" s="185">
        <v>2900</v>
      </c>
      <c r="D530" s="199"/>
      <c r="E530" s="190">
        <f t="shared" si="8"/>
        <v>7</v>
      </c>
    </row>
    <row r="531" spans="1:5" s="190" customFormat="1" ht="18" customHeight="1">
      <c r="A531" s="201">
        <v>20804</v>
      </c>
      <c r="B531" s="184" t="s">
        <v>516</v>
      </c>
      <c r="C531" s="185">
        <v>0</v>
      </c>
      <c r="D531" s="199"/>
      <c r="E531" s="190">
        <f t="shared" si="8"/>
        <v>5</v>
      </c>
    </row>
    <row r="532" spans="1:5" s="190" customFormat="1" ht="18" customHeight="1">
      <c r="A532" s="201">
        <v>2080402</v>
      </c>
      <c r="B532" s="184" t="s">
        <v>517</v>
      </c>
      <c r="C532" s="185"/>
      <c r="D532" s="199"/>
      <c r="E532" s="190">
        <f t="shared" si="8"/>
        <v>7</v>
      </c>
    </row>
    <row r="533" spans="1:5" s="190" customFormat="1" ht="18" customHeight="1">
      <c r="A533" s="201">
        <v>20805</v>
      </c>
      <c r="B533" s="184" t="s">
        <v>518</v>
      </c>
      <c r="C533" s="185">
        <v>3390</v>
      </c>
      <c r="D533" s="199"/>
      <c r="E533" s="190">
        <f t="shared" si="8"/>
        <v>5</v>
      </c>
    </row>
    <row r="534" spans="1:5" s="190" customFormat="1" ht="18" customHeight="1">
      <c r="A534" s="201">
        <v>2080501</v>
      </c>
      <c r="B534" s="184" t="s">
        <v>519</v>
      </c>
      <c r="C534" s="185"/>
      <c r="D534" s="199"/>
      <c r="E534" s="190">
        <f t="shared" si="8"/>
        <v>7</v>
      </c>
    </row>
    <row r="535" spans="1:5" s="190" customFormat="1" ht="18" customHeight="1">
      <c r="A535" s="201">
        <v>2080502</v>
      </c>
      <c r="B535" s="184" t="s">
        <v>520</v>
      </c>
      <c r="C535" s="185"/>
      <c r="D535" s="199"/>
      <c r="E535" s="190">
        <f t="shared" si="8"/>
        <v>7</v>
      </c>
    </row>
    <row r="536" spans="1:5" s="190" customFormat="1" ht="18" customHeight="1">
      <c r="A536" s="201">
        <v>2080503</v>
      </c>
      <c r="B536" s="184" t="s">
        <v>521</v>
      </c>
      <c r="C536" s="185"/>
      <c r="D536" s="199"/>
      <c r="E536" s="190">
        <f t="shared" si="8"/>
        <v>7</v>
      </c>
    </row>
    <row r="537" spans="1:5" s="190" customFormat="1" ht="18" customHeight="1">
      <c r="A537" s="201">
        <v>2080505</v>
      </c>
      <c r="B537" s="184" t="s">
        <v>522</v>
      </c>
      <c r="C537" s="185">
        <v>3390</v>
      </c>
      <c r="D537" s="185"/>
      <c r="E537" s="190">
        <f t="shared" si="8"/>
        <v>7</v>
      </c>
    </row>
    <row r="538" spans="1:5" s="190" customFormat="1" ht="18" customHeight="1">
      <c r="A538" s="201">
        <v>2080506</v>
      </c>
      <c r="B538" s="184" t="s">
        <v>523</v>
      </c>
      <c r="C538" s="185"/>
      <c r="D538" s="199"/>
      <c r="E538" s="190">
        <f t="shared" si="8"/>
        <v>7</v>
      </c>
    </row>
    <row r="539" spans="1:5" s="190" customFormat="1" ht="18" customHeight="1">
      <c r="A539" s="201">
        <v>2080507</v>
      </c>
      <c r="B539" s="184" t="s">
        <v>524</v>
      </c>
      <c r="C539" s="185"/>
      <c r="D539" s="199"/>
      <c r="E539" s="190">
        <f t="shared" si="8"/>
        <v>7</v>
      </c>
    </row>
    <row r="540" spans="1:5" s="190" customFormat="1" ht="18" customHeight="1">
      <c r="A540" s="201">
        <v>2080508</v>
      </c>
      <c r="B540" s="184" t="s">
        <v>525</v>
      </c>
      <c r="C540" s="185"/>
      <c r="D540" s="199"/>
      <c r="E540" s="190">
        <f t="shared" si="8"/>
        <v>7</v>
      </c>
    </row>
    <row r="541" spans="1:5" s="190" customFormat="1" ht="18" customHeight="1">
      <c r="A541" s="201">
        <v>2080599</v>
      </c>
      <c r="B541" s="184" t="s">
        <v>526</v>
      </c>
      <c r="C541" s="185"/>
      <c r="D541" s="199"/>
      <c r="E541" s="190">
        <f t="shared" si="8"/>
        <v>7</v>
      </c>
    </row>
    <row r="542" spans="1:5" s="190" customFormat="1" ht="18" customHeight="1">
      <c r="A542" s="201">
        <v>20806</v>
      </c>
      <c r="B542" s="184" t="s">
        <v>527</v>
      </c>
      <c r="C542" s="185">
        <v>0</v>
      </c>
      <c r="D542" s="199"/>
      <c r="E542" s="190">
        <f t="shared" si="8"/>
        <v>5</v>
      </c>
    </row>
    <row r="543" spans="1:5" s="190" customFormat="1" ht="18" customHeight="1">
      <c r="A543" s="201">
        <v>2080601</v>
      </c>
      <c r="B543" s="184" t="s">
        <v>528</v>
      </c>
      <c r="C543" s="185"/>
      <c r="D543" s="199"/>
      <c r="E543" s="190">
        <f t="shared" si="8"/>
        <v>7</v>
      </c>
    </row>
    <row r="544" spans="1:5" s="190" customFormat="1" ht="18" customHeight="1">
      <c r="A544" s="201">
        <v>2080602</v>
      </c>
      <c r="B544" s="184" t="s">
        <v>529</v>
      </c>
      <c r="C544" s="185"/>
      <c r="D544" s="199"/>
      <c r="E544" s="190">
        <f t="shared" si="8"/>
        <v>7</v>
      </c>
    </row>
    <row r="545" spans="1:5" s="190" customFormat="1" ht="18" customHeight="1">
      <c r="A545" s="201">
        <v>2080699</v>
      </c>
      <c r="B545" s="184" t="s">
        <v>530</v>
      </c>
      <c r="C545" s="185"/>
      <c r="D545" s="199"/>
      <c r="E545" s="190">
        <f t="shared" si="8"/>
        <v>7</v>
      </c>
    </row>
    <row r="546" spans="1:5" s="190" customFormat="1" ht="18" customHeight="1">
      <c r="A546" s="201">
        <v>20807</v>
      </c>
      <c r="B546" s="184" t="s">
        <v>531</v>
      </c>
      <c r="C546" s="185">
        <f>68</f>
        <v>68</v>
      </c>
      <c r="D546" s="199"/>
      <c r="E546" s="190">
        <f t="shared" si="8"/>
        <v>5</v>
      </c>
    </row>
    <row r="547" spans="1:5" s="190" customFormat="1" ht="18" customHeight="1">
      <c r="A547" s="201">
        <v>2080701</v>
      </c>
      <c r="B547" s="184" t="s">
        <v>532</v>
      </c>
      <c r="C547" s="185">
        <v>59</v>
      </c>
      <c r="D547" s="199"/>
      <c r="E547" s="190">
        <f t="shared" si="8"/>
        <v>7</v>
      </c>
    </row>
    <row r="548" spans="1:5" s="190" customFormat="1" ht="18" customHeight="1">
      <c r="A548" s="201">
        <v>2080702</v>
      </c>
      <c r="B548" s="184" t="s">
        <v>533</v>
      </c>
      <c r="C548" s="185"/>
      <c r="D548" s="199"/>
      <c r="E548" s="190">
        <f t="shared" si="8"/>
        <v>7</v>
      </c>
    </row>
    <row r="549" spans="1:5" s="190" customFormat="1" ht="18" customHeight="1">
      <c r="A549" s="201">
        <v>2080704</v>
      </c>
      <c r="B549" s="184" t="s">
        <v>534</v>
      </c>
      <c r="C549" s="185"/>
      <c r="D549" s="199"/>
      <c r="E549" s="190">
        <f t="shared" si="8"/>
        <v>7</v>
      </c>
    </row>
    <row r="550" spans="1:5" s="190" customFormat="1" ht="18" customHeight="1">
      <c r="A550" s="201">
        <v>2080705</v>
      </c>
      <c r="B550" s="184" t="s">
        <v>535</v>
      </c>
      <c r="C550" s="185">
        <v>9</v>
      </c>
      <c r="D550" s="199"/>
      <c r="E550" s="190">
        <f t="shared" si="8"/>
        <v>7</v>
      </c>
    </row>
    <row r="551" spans="1:5" s="190" customFormat="1" ht="18" customHeight="1">
      <c r="A551" s="201">
        <v>2080709</v>
      </c>
      <c r="B551" s="184" t="s">
        <v>536</v>
      </c>
      <c r="C551" s="185"/>
      <c r="D551" s="199"/>
      <c r="E551" s="190">
        <f t="shared" si="8"/>
        <v>7</v>
      </c>
    </row>
    <row r="552" spans="1:5" s="190" customFormat="1" ht="18" customHeight="1">
      <c r="A552" s="201">
        <v>2080711</v>
      </c>
      <c r="B552" s="184" t="s">
        <v>537</v>
      </c>
      <c r="C552" s="185"/>
      <c r="D552" s="199"/>
      <c r="E552" s="190">
        <f t="shared" si="8"/>
        <v>7</v>
      </c>
    </row>
    <row r="553" spans="1:5" s="190" customFormat="1" ht="18" customHeight="1">
      <c r="A553" s="201">
        <v>2080712</v>
      </c>
      <c r="B553" s="184" t="s">
        <v>538</v>
      </c>
      <c r="C553" s="185"/>
      <c r="D553" s="199"/>
      <c r="E553" s="190">
        <f t="shared" si="8"/>
        <v>7</v>
      </c>
    </row>
    <row r="554" spans="1:5" s="190" customFormat="1" ht="18" customHeight="1">
      <c r="A554" s="201">
        <v>2080713</v>
      </c>
      <c r="B554" s="184" t="s">
        <v>539</v>
      </c>
      <c r="C554" s="185"/>
      <c r="D554" s="199"/>
      <c r="E554" s="190">
        <f t="shared" si="8"/>
        <v>7</v>
      </c>
    </row>
    <row r="555" spans="1:5" s="190" customFormat="1" ht="18" customHeight="1">
      <c r="A555" s="201">
        <v>2080799</v>
      </c>
      <c r="B555" s="184" t="s">
        <v>540</v>
      </c>
      <c r="C555" s="185"/>
      <c r="D555" s="199"/>
      <c r="E555" s="190">
        <f t="shared" si="8"/>
        <v>7</v>
      </c>
    </row>
    <row r="556" spans="1:5" s="190" customFormat="1" ht="18" customHeight="1">
      <c r="A556" s="201">
        <v>20808</v>
      </c>
      <c r="B556" s="184" t="s">
        <v>541</v>
      </c>
      <c r="C556" s="185">
        <v>4901</v>
      </c>
      <c r="D556" s="199"/>
      <c r="E556" s="190">
        <f t="shared" si="8"/>
        <v>5</v>
      </c>
    </row>
    <row r="557" spans="1:5" s="190" customFormat="1" ht="18" customHeight="1">
      <c r="A557" s="201">
        <v>2080801</v>
      </c>
      <c r="B557" s="184" t="s">
        <v>542</v>
      </c>
      <c r="C557" s="185">
        <v>27</v>
      </c>
      <c r="D557" s="199"/>
      <c r="E557" s="190">
        <f t="shared" si="8"/>
        <v>7</v>
      </c>
    </row>
    <row r="558" spans="1:5" s="190" customFormat="1" ht="18" customHeight="1">
      <c r="A558" s="201">
        <v>2080802</v>
      </c>
      <c r="B558" s="184" t="s">
        <v>543</v>
      </c>
      <c r="C558" s="185">
        <v>622</v>
      </c>
      <c r="D558" s="199"/>
      <c r="E558" s="190">
        <f t="shared" si="8"/>
        <v>7</v>
      </c>
    </row>
    <row r="559" spans="1:5" s="190" customFormat="1" ht="18" customHeight="1">
      <c r="A559" s="201">
        <v>2080803</v>
      </c>
      <c r="B559" s="184" t="s">
        <v>544</v>
      </c>
      <c r="C559" s="185"/>
      <c r="D559" s="199"/>
      <c r="E559" s="190">
        <f t="shared" si="8"/>
        <v>7</v>
      </c>
    </row>
    <row r="560" spans="1:5" s="190" customFormat="1" ht="18" customHeight="1">
      <c r="A560" s="201">
        <v>2080805</v>
      </c>
      <c r="B560" s="184" t="s">
        <v>545</v>
      </c>
      <c r="C560" s="185">
        <v>4</v>
      </c>
      <c r="D560" s="199"/>
      <c r="E560" s="190">
        <f t="shared" si="8"/>
        <v>7</v>
      </c>
    </row>
    <row r="561" spans="1:5" s="190" customFormat="1" ht="18" customHeight="1">
      <c r="A561" s="201">
        <v>2080806</v>
      </c>
      <c r="B561" s="184" t="s">
        <v>546</v>
      </c>
      <c r="C561" s="185"/>
      <c r="D561" s="199"/>
      <c r="E561" s="190">
        <f t="shared" si="8"/>
        <v>7</v>
      </c>
    </row>
    <row r="562" spans="1:5" s="190" customFormat="1" ht="18" customHeight="1">
      <c r="A562" s="201">
        <v>2080807</v>
      </c>
      <c r="B562" s="184" t="s">
        <v>547</v>
      </c>
      <c r="C562" s="185"/>
      <c r="D562" s="199"/>
      <c r="E562" s="190">
        <f t="shared" si="8"/>
        <v>7</v>
      </c>
    </row>
    <row r="563" spans="1:5" s="190" customFormat="1" ht="18" customHeight="1">
      <c r="A563" s="201">
        <v>2080808</v>
      </c>
      <c r="B563" s="184" t="s">
        <v>548</v>
      </c>
      <c r="C563" s="185"/>
      <c r="D563" s="199"/>
      <c r="E563" s="190">
        <f t="shared" si="8"/>
        <v>7</v>
      </c>
    </row>
    <row r="564" spans="1:5" s="190" customFormat="1" ht="18" customHeight="1">
      <c r="A564" s="201">
        <v>2080899</v>
      </c>
      <c r="B564" s="184" t="s">
        <v>549</v>
      </c>
      <c r="C564" s="185">
        <v>4248</v>
      </c>
      <c r="D564" s="199"/>
      <c r="E564" s="190">
        <f t="shared" si="8"/>
        <v>7</v>
      </c>
    </row>
    <row r="565" spans="1:5" s="190" customFormat="1" ht="18" customHeight="1">
      <c r="A565" s="201">
        <v>20809</v>
      </c>
      <c r="B565" s="184" t="s">
        <v>550</v>
      </c>
      <c r="C565" s="185">
        <v>1119</v>
      </c>
      <c r="D565" s="199"/>
      <c r="E565" s="190">
        <f t="shared" si="8"/>
        <v>5</v>
      </c>
    </row>
    <row r="566" spans="1:5" s="190" customFormat="1" ht="18" customHeight="1">
      <c r="A566" s="201">
        <v>2080901</v>
      </c>
      <c r="B566" s="184" t="s">
        <v>551</v>
      </c>
      <c r="C566" s="185">
        <v>567</v>
      </c>
      <c r="D566" s="199"/>
      <c r="E566" s="190">
        <f t="shared" si="8"/>
        <v>7</v>
      </c>
    </row>
    <row r="567" spans="1:5" s="190" customFormat="1" ht="18" customHeight="1">
      <c r="A567" s="201">
        <v>2080902</v>
      </c>
      <c r="B567" s="184" t="s">
        <v>552</v>
      </c>
      <c r="C567" s="185">
        <v>304</v>
      </c>
      <c r="D567" s="199"/>
      <c r="E567" s="190">
        <f t="shared" si="8"/>
        <v>7</v>
      </c>
    </row>
    <row r="568" spans="1:5" s="190" customFormat="1" ht="18" customHeight="1">
      <c r="A568" s="201">
        <v>2080903</v>
      </c>
      <c r="B568" s="184" t="s">
        <v>553</v>
      </c>
      <c r="C568" s="185"/>
      <c r="D568" s="199"/>
      <c r="E568" s="190">
        <f t="shared" si="8"/>
        <v>7</v>
      </c>
    </row>
    <row r="569" spans="1:5" s="190" customFormat="1" ht="18" customHeight="1">
      <c r="A569" s="201">
        <v>2080904</v>
      </c>
      <c r="B569" s="184" t="s">
        <v>554</v>
      </c>
      <c r="C569" s="185"/>
      <c r="D569" s="199"/>
      <c r="E569" s="190">
        <f t="shared" si="8"/>
        <v>7</v>
      </c>
    </row>
    <row r="570" spans="1:5" s="190" customFormat="1" ht="18" customHeight="1">
      <c r="A570" s="201">
        <v>2080905</v>
      </c>
      <c r="B570" s="184" t="s">
        <v>555</v>
      </c>
      <c r="C570" s="185">
        <v>248</v>
      </c>
      <c r="D570" s="199"/>
      <c r="E570" s="190">
        <f t="shared" si="8"/>
        <v>7</v>
      </c>
    </row>
    <row r="571" spans="1:5" s="190" customFormat="1" ht="18" customHeight="1">
      <c r="A571" s="201">
        <v>2080999</v>
      </c>
      <c r="B571" s="184" t="s">
        <v>556</v>
      </c>
      <c r="C571" s="185"/>
      <c r="D571" s="202"/>
      <c r="E571" s="190">
        <f t="shared" si="8"/>
        <v>7</v>
      </c>
    </row>
    <row r="572" spans="1:5" s="190" customFormat="1" ht="18" customHeight="1">
      <c r="A572" s="201">
        <v>20810</v>
      </c>
      <c r="B572" s="184" t="s">
        <v>557</v>
      </c>
      <c r="C572" s="185">
        <v>656</v>
      </c>
      <c r="D572" s="202"/>
      <c r="E572" s="190">
        <f t="shared" si="8"/>
        <v>5</v>
      </c>
    </row>
    <row r="573" spans="1:5" s="190" customFormat="1" ht="18" customHeight="1">
      <c r="A573" s="201">
        <v>2081001</v>
      </c>
      <c r="B573" s="184" t="s">
        <v>558</v>
      </c>
      <c r="C573" s="185">
        <v>57</v>
      </c>
      <c r="D573" s="199"/>
      <c r="E573" s="190">
        <f t="shared" si="8"/>
        <v>7</v>
      </c>
    </row>
    <row r="574" spans="1:5" s="190" customFormat="1" ht="18" customHeight="1">
      <c r="A574" s="201">
        <v>2081002</v>
      </c>
      <c r="B574" s="184" t="s">
        <v>559</v>
      </c>
      <c r="C574" s="185"/>
      <c r="D574" s="199"/>
      <c r="E574" s="190">
        <f t="shared" si="8"/>
        <v>7</v>
      </c>
    </row>
    <row r="575" spans="1:5" s="190" customFormat="1" ht="18" customHeight="1">
      <c r="A575" s="201">
        <v>2081003</v>
      </c>
      <c r="B575" s="184" t="s">
        <v>560</v>
      </c>
      <c r="C575" s="185"/>
      <c r="D575" s="199"/>
      <c r="E575" s="190">
        <f t="shared" si="8"/>
        <v>7</v>
      </c>
    </row>
    <row r="576" spans="1:5" s="190" customFormat="1" ht="18" customHeight="1">
      <c r="A576" s="201">
        <v>2081004</v>
      </c>
      <c r="B576" s="184" t="s">
        <v>561</v>
      </c>
      <c r="C576" s="185">
        <v>599</v>
      </c>
      <c r="D576" s="199"/>
      <c r="E576" s="190">
        <f t="shared" si="8"/>
        <v>7</v>
      </c>
    </row>
    <row r="577" spans="1:5" s="190" customFormat="1" ht="18" customHeight="1">
      <c r="A577" s="201">
        <v>2081005</v>
      </c>
      <c r="B577" s="184" t="s">
        <v>562</v>
      </c>
      <c r="C577" s="185"/>
      <c r="D577" s="199"/>
      <c r="E577" s="190">
        <f t="shared" si="8"/>
        <v>7</v>
      </c>
    </row>
    <row r="578" spans="1:5" s="190" customFormat="1" ht="18" customHeight="1">
      <c r="A578" s="201">
        <v>2081006</v>
      </c>
      <c r="B578" s="184" t="s">
        <v>563</v>
      </c>
      <c r="C578" s="185"/>
      <c r="D578" s="202"/>
      <c r="E578" s="190">
        <f t="shared" si="8"/>
        <v>7</v>
      </c>
    </row>
    <row r="579" spans="1:5" s="190" customFormat="1" ht="18" customHeight="1">
      <c r="A579" s="201">
        <v>2081099</v>
      </c>
      <c r="B579" s="184" t="s">
        <v>564</v>
      </c>
      <c r="C579" s="185"/>
      <c r="D579" s="202"/>
      <c r="E579" s="190">
        <f t="shared" si="8"/>
        <v>7</v>
      </c>
    </row>
    <row r="580" spans="1:5" s="190" customFormat="1" ht="18" customHeight="1">
      <c r="A580" s="201">
        <v>20811</v>
      </c>
      <c r="B580" s="184" t="s">
        <v>565</v>
      </c>
      <c r="C580" s="185">
        <v>1428</v>
      </c>
      <c r="D580" s="202"/>
      <c r="E580" s="190">
        <f t="shared" si="8"/>
        <v>5</v>
      </c>
    </row>
    <row r="581" spans="1:5" s="190" customFormat="1" ht="18" customHeight="1">
      <c r="A581" s="201">
        <v>2081101</v>
      </c>
      <c r="B581" s="184" t="s">
        <v>165</v>
      </c>
      <c r="C581" s="185">
        <v>101</v>
      </c>
      <c r="D581" s="199"/>
      <c r="E581" s="190">
        <f t="shared" ref="E581:E644" si="9">LEN(A581)</f>
        <v>7</v>
      </c>
    </row>
    <row r="582" spans="1:5" s="190" customFormat="1" ht="18" customHeight="1">
      <c r="A582" s="201">
        <v>2081102</v>
      </c>
      <c r="B582" s="184" t="s">
        <v>166</v>
      </c>
      <c r="C582" s="185">
        <v>162</v>
      </c>
      <c r="D582" s="199"/>
      <c r="E582" s="190">
        <f t="shared" si="9"/>
        <v>7</v>
      </c>
    </row>
    <row r="583" spans="1:5" s="190" customFormat="1" ht="18" customHeight="1">
      <c r="A583" s="201">
        <v>2081103</v>
      </c>
      <c r="B583" s="184" t="s">
        <v>167</v>
      </c>
      <c r="C583" s="185"/>
      <c r="D583" s="199"/>
      <c r="E583" s="190">
        <f t="shared" si="9"/>
        <v>7</v>
      </c>
    </row>
    <row r="584" spans="1:5" s="190" customFormat="1" ht="18" customHeight="1">
      <c r="A584" s="201">
        <v>2081104</v>
      </c>
      <c r="B584" s="184" t="s">
        <v>566</v>
      </c>
      <c r="C584" s="185">
        <v>133</v>
      </c>
      <c r="D584" s="199"/>
      <c r="E584" s="190">
        <f t="shared" si="9"/>
        <v>7</v>
      </c>
    </row>
    <row r="585" spans="1:5" s="190" customFormat="1" ht="18" customHeight="1">
      <c r="A585" s="201">
        <v>2081105</v>
      </c>
      <c r="B585" s="184" t="s">
        <v>567</v>
      </c>
      <c r="C585" s="185">
        <v>91</v>
      </c>
      <c r="D585" s="199"/>
      <c r="E585" s="190">
        <f t="shared" si="9"/>
        <v>7</v>
      </c>
    </row>
    <row r="586" spans="1:5" s="190" customFormat="1" ht="18" customHeight="1">
      <c r="A586" s="201">
        <v>2081106</v>
      </c>
      <c r="B586" s="184" t="s">
        <v>568</v>
      </c>
      <c r="C586" s="185"/>
      <c r="D586" s="199"/>
      <c r="E586" s="190">
        <f t="shared" si="9"/>
        <v>7</v>
      </c>
    </row>
    <row r="587" spans="1:5" s="190" customFormat="1" ht="18" customHeight="1">
      <c r="A587" s="201">
        <v>2081107</v>
      </c>
      <c r="B587" s="184" t="s">
        <v>569</v>
      </c>
      <c r="C587" s="185">
        <v>854</v>
      </c>
      <c r="D587" s="199"/>
      <c r="E587" s="190">
        <f t="shared" si="9"/>
        <v>7</v>
      </c>
    </row>
    <row r="588" spans="1:5" s="190" customFormat="1" ht="18" customHeight="1">
      <c r="A588" s="201">
        <v>2081199</v>
      </c>
      <c r="B588" s="184" t="s">
        <v>570</v>
      </c>
      <c r="C588" s="185">
        <v>87</v>
      </c>
      <c r="D588" s="199"/>
      <c r="E588" s="190">
        <f t="shared" si="9"/>
        <v>7</v>
      </c>
    </row>
    <row r="589" spans="1:5" s="190" customFormat="1" ht="18" customHeight="1">
      <c r="A589" s="201">
        <v>20816</v>
      </c>
      <c r="B589" s="184" t="s">
        <v>571</v>
      </c>
      <c r="C589" s="185">
        <v>62</v>
      </c>
      <c r="D589" s="199"/>
      <c r="E589" s="190">
        <f t="shared" si="9"/>
        <v>5</v>
      </c>
    </row>
    <row r="590" spans="1:5" s="190" customFormat="1" ht="18" customHeight="1">
      <c r="A590" s="201">
        <v>2081601</v>
      </c>
      <c r="B590" s="184" t="s">
        <v>165</v>
      </c>
      <c r="C590" s="185">
        <v>25</v>
      </c>
      <c r="D590" s="199"/>
      <c r="E590" s="190">
        <f t="shared" si="9"/>
        <v>7</v>
      </c>
    </row>
    <row r="591" spans="1:5" s="190" customFormat="1" ht="18" customHeight="1">
      <c r="A591" s="201">
        <v>2081602</v>
      </c>
      <c r="B591" s="184" t="s">
        <v>166</v>
      </c>
      <c r="C591" s="185">
        <v>37</v>
      </c>
      <c r="D591" s="199"/>
      <c r="E591" s="190">
        <f t="shared" si="9"/>
        <v>7</v>
      </c>
    </row>
    <row r="592" spans="1:5" s="190" customFormat="1" ht="18" customHeight="1">
      <c r="A592" s="201">
        <v>2081603</v>
      </c>
      <c r="B592" s="184" t="s">
        <v>167</v>
      </c>
      <c r="C592" s="185"/>
      <c r="D592" s="199"/>
      <c r="E592" s="190">
        <f t="shared" si="9"/>
        <v>7</v>
      </c>
    </row>
    <row r="593" spans="1:5" s="190" customFormat="1" ht="18" customHeight="1">
      <c r="A593" s="201">
        <v>2081699</v>
      </c>
      <c r="B593" s="184" t="s">
        <v>572</v>
      </c>
      <c r="C593" s="185"/>
      <c r="D593" s="185"/>
      <c r="E593" s="190">
        <f t="shared" si="9"/>
        <v>7</v>
      </c>
    </row>
    <row r="594" spans="1:5" s="190" customFormat="1" ht="18" customHeight="1">
      <c r="A594" s="201">
        <v>20819</v>
      </c>
      <c r="B594" s="184" t="s">
        <v>573</v>
      </c>
      <c r="C594" s="185">
        <v>3177</v>
      </c>
      <c r="D594" s="185"/>
      <c r="E594" s="190">
        <f t="shared" si="9"/>
        <v>5</v>
      </c>
    </row>
    <row r="595" spans="1:5" s="190" customFormat="1" ht="18" customHeight="1">
      <c r="A595" s="201">
        <v>2081901</v>
      </c>
      <c r="B595" s="184" t="s">
        <v>574</v>
      </c>
      <c r="C595" s="185">
        <v>1200</v>
      </c>
      <c r="D595" s="185"/>
      <c r="E595" s="190">
        <f t="shared" si="9"/>
        <v>7</v>
      </c>
    </row>
    <row r="596" spans="1:5" s="190" customFormat="1" ht="18" customHeight="1">
      <c r="A596" s="201">
        <v>2081902</v>
      </c>
      <c r="B596" s="184" t="s">
        <v>575</v>
      </c>
      <c r="C596" s="185">
        <v>1977</v>
      </c>
      <c r="D596" s="185"/>
      <c r="E596" s="190">
        <f t="shared" si="9"/>
        <v>7</v>
      </c>
    </row>
    <row r="597" spans="1:5" s="190" customFormat="1" ht="18" customHeight="1">
      <c r="A597" s="201">
        <v>20820</v>
      </c>
      <c r="B597" s="184" t="s">
        <v>576</v>
      </c>
      <c r="C597" s="185">
        <v>3052</v>
      </c>
      <c r="D597" s="199"/>
      <c r="E597" s="190">
        <f t="shared" si="9"/>
        <v>5</v>
      </c>
    </row>
    <row r="598" spans="1:5" s="190" customFormat="1" ht="18" customHeight="1">
      <c r="A598" s="201">
        <v>2082001</v>
      </c>
      <c r="B598" s="184" t="s">
        <v>577</v>
      </c>
      <c r="C598" s="185">
        <v>3052</v>
      </c>
      <c r="D598" s="199"/>
      <c r="E598" s="190">
        <f t="shared" si="9"/>
        <v>7</v>
      </c>
    </row>
    <row r="599" spans="1:5" s="190" customFormat="1" ht="18" customHeight="1">
      <c r="A599" s="201">
        <v>2082002</v>
      </c>
      <c r="B599" s="184" t="s">
        <v>578</v>
      </c>
      <c r="C599" s="185"/>
      <c r="D599" s="199"/>
      <c r="E599" s="190">
        <f t="shared" si="9"/>
        <v>7</v>
      </c>
    </row>
    <row r="600" spans="1:5" s="190" customFormat="1" ht="18" customHeight="1">
      <c r="A600" s="201">
        <v>20821</v>
      </c>
      <c r="B600" s="184" t="s">
        <v>579</v>
      </c>
      <c r="C600" s="185">
        <v>3397</v>
      </c>
      <c r="D600" s="185"/>
      <c r="E600" s="190">
        <f t="shared" si="9"/>
        <v>5</v>
      </c>
    </row>
    <row r="601" spans="1:5" s="190" customFormat="1" ht="18" customHeight="1">
      <c r="A601" s="201">
        <v>2082101</v>
      </c>
      <c r="B601" s="184" t="s">
        <v>580</v>
      </c>
      <c r="C601" s="185"/>
      <c r="D601" s="199"/>
      <c r="E601" s="190">
        <f t="shared" si="9"/>
        <v>7</v>
      </c>
    </row>
    <row r="602" spans="1:5" s="190" customFormat="1" ht="18" customHeight="1">
      <c r="A602" s="201">
        <v>2082102</v>
      </c>
      <c r="B602" s="184" t="s">
        <v>581</v>
      </c>
      <c r="C602" s="185">
        <v>3397</v>
      </c>
      <c r="D602" s="199"/>
      <c r="E602" s="190">
        <f t="shared" si="9"/>
        <v>7</v>
      </c>
    </row>
    <row r="603" spans="1:5" s="190" customFormat="1" ht="18" customHeight="1">
      <c r="A603" s="201">
        <v>20824</v>
      </c>
      <c r="B603" s="184" t="s">
        <v>582</v>
      </c>
      <c r="C603" s="185">
        <v>0</v>
      </c>
      <c r="D603" s="199"/>
      <c r="E603" s="190">
        <f t="shared" si="9"/>
        <v>5</v>
      </c>
    </row>
    <row r="604" spans="1:5" s="190" customFormat="1" ht="18" customHeight="1">
      <c r="A604" s="201">
        <v>2082401</v>
      </c>
      <c r="B604" s="184" t="s">
        <v>583</v>
      </c>
      <c r="C604" s="185"/>
      <c r="D604" s="199"/>
      <c r="E604" s="190">
        <f t="shared" si="9"/>
        <v>7</v>
      </c>
    </row>
    <row r="605" spans="1:5" s="190" customFormat="1" ht="18" customHeight="1">
      <c r="A605" s="201">
        <v>2082402</v>
      </c>
      <c r="B605" s="184" t="s">
        <v>584</v>
      </c>
      <c r="C605" s="185"/>
      <c r="D605" s="199"/>
      <c r="E605" s="190">
        <f t="shared" si="9"/>
        <v>7</v>
      </c>
    </row>
    <row r="606" spans="1:5" s="190" customFormat="1" ht="18" customHeight="1">
      <c r="A606" s="201">
        <v>20825</v>
      </c>
      <c r="B606" s="184" t="s">
        <v>585</v>
      </c>
      <c r="C606" s="185">
        <v>97</v>
      </c>
      <c r="D606" s="199"/>
      <c r="E606" s="190">
        <f t="shared" si="9"/>
        <v>5</v>
      </c>
    </row>
    <row r="607" spans="1:5" s="190" customFormat="1" ht="18" customHeight="1">
      <c r="A607" s="201">
        <v>2082501</v>
      </c>
      <c r="B607" s="184" t="s">
        <v>586</v>
      </c>
      <c r="C607" s="185">
        <v>29</v>
      </c>
      <c r="D607" s="199"/>
      <c r="E607" s="190">
        <f t="shared" si="9"/>
        <v>7</v>
      </c>
    </row>
    <row r="608" spans="1:5" s="190" customFormat="1" ht="18" customHeight="1">
      <c r="A608" s="201">
        <v>2082502</v>
      </c>
      <c r="B608" s="184" t="s">
        <v>587</v>
      </c>
      <c r="C608" s="185">
        <v>68</v>
      </c>
      <c r="D608" s="199"/>
      <c r="E608" s="190">
        <f t="shared" si="9"/>
        <v>7</v>
      </c>
    </row>
    <row r="609" spans="1:5" s="190" customFormat="1" ht="18" customHeight="1">
      <c r="A609" s="201">
        <v>20826</v>
      </c>
      <c r="B609" s="184" t="s">
        <v>588</v>
      </c>
      <c r="C609" s="185">
        <f>12039-3065</f>
        <v>8974</v>
      </c>
      <c r="D609" s="185"/>
      <c r="E609" s="190">
        <f t="shared" si="9"/>
        <v>5</v>
      </c>
    </row>
    <row r="610" spans="1:5" s="190" customFormat="1" ht="18" customHeight="1">
      <c r="A610" s="201">
        <v>2082601</v>
      </c>
      <c r="B610" s="184" t="s">
        <v>589</v>
      </c>
      <c r="C610" s="185"/>
      <c r="D610" s="199"/>
      <c r="E610" s="190">
        <f t="shared" si="9"/>
        <v>7</v>
      </c>
    </row>
    <row r="611" spans="1:5" s="190" customFormat="1" ht="18" customHeight="1">
      <c r="A611" s="201">
        <v>2082602</v>
      </c>
      <c r="B611" s="184" t="s">
        <v>590</v>
      </c>
      <c r="C611" s="185">
        <f>12039-3065</f>
        <v>8974</v>
      </c>
      <c r="D611" s="199"/>
      <c r="E611" s="190">
        <f t="shared" si="9"/>
        <v>7</v>
      </c>
    </row>
    <row r="612" spans="1:5" s="190" customFormat="1" ht="18" customHeight="1">
      <c r="A612" s="201">
        <v>2082699</v>
      </c>
      <c r="B612" s="184" t="s">
        <v>591</v>
      </c>
      <c r="C612" s="185"/>
      <c r="D612" s="199"/>
      <c r="E612" s="190">
        <f t="shared" si="9"/>
        <v>7</v>
      </c>
    </row>
    <row r="613" spans="1:5" s="190" customFormat="1" ht="18" customHeight="1">
      <c r="A613" s="201">
        <v>20827</v>
      </c>
      <c r="B613" s="184" t="s">
        <v>592</v>
      </c>
      <c r="C613" s="185">
        <v>0</v>
      </c>
      <c r="D613" s="199"/>
      <c r="E613" s="190">
        <f t="shared" si="9"/>
        <v>5</v>
      </c>
    </row>
    <row r="614" spans="1:5" s="190" customFormat="1" ht="18" customHeight="1">
      <c r="A614" s="201">
        <v>2082701</v>
      </c>
      <c r="B614" s="184" t="s">
        <v>593</v>
      </c>
      <c r="C614" s="185"/>
      <c r="D614" s="199"/>
      <c r="E614" s="190">
        <f t="shared" si="9"/>
        <v>7</v>
      </c>
    </row>
    <row r="615" spans="1:5" s="190" customFormat="1" ht="18" customHeight="1">
      <c r="A615" s="201">
        <v>2082702</v>
      </c>
      <c r="B615" s="184" t="s">
        <v>594</v>
      </c>
      <c r="C615" s="185"/>
      <c r="D615" s="199"/>
      <c r="E615" s="190">
        <f t="shared" si="9"/>
        <v>7</v>
      </c>
    </row>
    <row r="616" spans="1:5" s="190" customFormat="1" ht="18" customHeight="1">
      <c r="A616" s="201">
        <v>2082799</v>
      </c>
      <c r="B616" s="184" t="s">
        <v>595</v>
      </c>
      <c r="C616" s="185"/>
      <c r="D616" s="199"/>
      <c r="E616" s="190">
        <f t="shared" si="9"/>
        <v>7</v>
      </c>
    </row>
    <row r="617" spans="1:5" s="190" customFormat="1" ht="18" customHeight="1">
      <c r="A617" s="201">
        <v>20828</v>
      </c>
      <c r="B617" s="184" t="s">
        <v>596</v>
      </c>
      <c r="C617" s="185">
        <v>469</v>
      </c>
      <c r="D617" s="199"/>
      <c r="E617" s="190">
        <f t="shared" si="9"/>
        <v>5</v>
      </c>
    </row>
    <row r="618" spans="1:5" s="190" customFormat="1" ht="18" customHeight="1">
      <c r="A618" s="201">
        <v>2082801</v>
      </c>
      <c r="B618" s="184" t="s">
        <v>165</v>
      </c>
      <c r="C618" s="185">
        <v>127</v>
      </c>
      <c r="D618" s="199"/>
      <c r="E618" s="190">
        <f t="shared" si="9"/>
        <v>7</v>
      </c>
    </row>
    <row r="619" spans="1:5" s="190" customFormat="1" ht="18" customHeight="1">
      <c r="A619" s="201">
        <v>2082802</v>
      </c>
      <c r="B619" s="184" t="s">
        <v>166</v>
      </c>
      <c r="C619" s="185">
        <v>339</v>
      </c>
      <c r="D619" s="199"/>
      <c r="E619" s="190">
        <f t="shared" si="9"/>
        <v>7</v>
      </c>
    </row>
    <row r="620" spans="1:5" s="190" customFormat="1" ht="18" customHeight="1">
      <c r="A620" s="201">
        <v>2082803</v>
      </c>
      <c r="B620" s="184" t="s">
        <v>167</v>
      </c>
      <c r="C620" s="185"/>
      <c r="D620" s="199"/>
      <c r="E620" s="190">
        <f t="shared" si="9"/>
        <v>7</v>
      </c>
    </row>
    <row r="621" spans="1:5" s="190" customFormat="1" ht="18" customHeight="1">
      <c r="A621" s="201">
        <v>2082804</v>
      </c>
      <c r="B621" s="184" t="s">
        <v>597</v>
      </c>
      <c r="C621" s="185">
        <v>3</v>
      </c>
      <c r="D621" s="199"/>
      <c r="E621" s="190">
        <f t="shared" si="9"/>
        <v>7</v>
      </c>
    </row>
    <row r="622" spans="1:5" s="190" customFormat="1" ht="18" customHeight="1">
      <c r="A622" s="201">
        <v>2082805</v>
      </c>
      <c r="B622" s="184" t="s">
        <v>598</v>
      </c>
      <c r="C622" s="185"/>
      <c r="D622" s="199"/>
      <c r="E622" s="190">
        <f t="shared" si="9"/>
        <v>7</v>
      </c>
    </row>
    <row r="623" spans="1:5" s="190" customFormat="1" ht="18" customHeight="1">
      <c r="A623" s="201">
        <v>2082850</v>
      </c>
      <c r="B623" s="184" t="s">
        <v>174</v>
      </c>
      <c r="C623" s="185"/>
      <c r="D623" s="199"/>
      <c r="E623" s="190">
        <f t="shared" si="9"/>
        <v>7</v>
      </c>
    </row>
    <row r="624" spans="1:5" s="190" customFormat="1" ht="18" customHeight="1">
      <c r="A624" s="201">
        <v>2082899</v>
      </c>
      <c r="B624" s="184" t="s">
        <v>599</v>
      </c>
      <c r="C624" s="185"/>
      <c r="D624" s="202"/>
      <c r="E624" s="190">
        <f t="shared" si="9"/>
        <v>7</v>
      </c>
    </row>
    <row r="625" spans="1:5" s="190" customFormat="1" ht="18" customHeight="1">
      <c r="A625" s="201">
        <v>20830</v>
      </c>
      <c r="B625" s="184" t="s">
        <v>600</v>
      </c>
      <c r="C625" s="185">
        <v>0</v>
      </c>
      <c r="D625" s="199"/>
      <c r="E625" s="190">
        <f t="shared" si="9"/>
        <v>5</v>
      </c>
    </row>
    <row r="626" spans="1:5" s="190" customFormat="1" ht="18" customHeight="1">
      <c r="A626" s="201">
        <v>2083001</v>
      </c>
      <c r="B626" s="184" t="s">
        <v>601</v>
      </c>
      <c r="C626" s="185"/>
      <c r="D626" s="199"/>
      <c r="E626" s="190">
        <f t="shared" si="9"/>
        <v>7</v>
      </c>
    </row>
    <row r="627" spans="1:5" s="190" customFormat="1" ht="18" customHeight="1">
      <c r="A627" s="201">
        <v>2083099</v>
      </c>
      <c r="B627" s="184" t="s">
        <v>602</v>
      </c>
      <c r="C627" s="185"/>
      <c r="D627" s="199"/>
      <c r="E627" s="190">
        <f t="shared" si="9"/>
        <v>7</v>
      </c>
    </row>
    <row r="628" spans="1:5" s="190" customFormat="1" ht="18" customHeight="1">
      <c r="A628" s="201">
        <v>20899</v>
      </c>
      <c r="B628" s="184" t="s">
        <v>603</v>
      </c>
      <c r="C628" s="185"/>
      <c r="D628" s="199"/>
      <c r="E628" s="190">
        <f t="shared" si="9"/>
        <v>5</v>
      </c>
    </row>
    <row r="629" spans="1:5" s="190" customFormat="1" ht="18" customHeight="1">
      <c r="A629" s="201">
        <v>2089999</v>
      </c>
      <c r="B629" s="184" t="s">
        <v>603</v>
      </c>
      <c r="C629" s="185"/>
      <c r="D629" s="199"/>
      <c r="E629" s="190">
        <f t="shared" si="9"/>
        <v>7</v>
      </c>
    </row>
    <row r="630" spans="1:5" s="190" customFormat="1" ht="18" customHeight="1">
      <c r="A630" s="201">
        <v>210</v>
      </c>
      <c r="B630" s="184" t="s">
        <v>604</v>
      </c>
      <c r="C630" s="185">
        <f>C631+C636+C651+C655+C667+C670+C674+C679+C683+C687+C690</f>
        <v>20338</v>
      </c>
      <c r="D630" s="199"/>
      <c r="E630" s="190">
        <f t="shared" si="9"/>
        <v>3</v>
      </c>
    </row>
    <row r="631" spans="1:5" s="190" customFormat="1" ht="18" customHeight="1">
      <c r="A631" s="201">
        <v>21001</v>
      </c>
      <c r="B631" s="184" t="s">
        <v>605</v>
      </c>
      <c r="C631" s="185">
        <f>5272-3000-204</f>
        <v>2068</v>
      </c>
      <c r="D631" s="199"/>
      <c r="E631" s="190">
        <f t="shared" si="9"/>
        <v>5</v>
      </c>
    </row>
    <row r="632" spans="1:5" s="190" customFormat="1" ht="18" customHeight="1">
      <c r="A632" s="201">
        <v>2100101</v>
      </c>
      <c r="B632" s="184" t="s">
        <v>165</v>
      </c>
      <c r="C632" s="185">
        <f>4003-3000</f>
        <v>1003</v>
      </c>
      <c r="D632" s="199"/>
      <c r="E632" s="190">
        <f t="shared" si="9"/>
        <v>7</v>
      </c>
    </row>
    <row r="633" spans="1:5" s="190" customFormat="1" ht="18" customHeight="1">
      <c r="A633" s="201">
        <v>2100102</v>
      </c>
      <c r="B633" s="184" t="s">
        <v>166</v>
      </c>
      <c r="C633" s="185">
        <f>991-204</f>
        <v>787</v>
      </c>
      <c r="D633" s="199"/>
      <c r="E633" s="190">
        <f t="shared" si="9"/>
        <v>7</v>
      </c>
    </row>
    <row r="634" spans="1:5" s="190" customFormat="1" ht="18" customHeight="1">
      <c r="A634" s="201">
        <v>2100103</v>
      </c>
      <c r="B634" s="184" t="s">
        <v>167</v>
      </c>
      <c r="C634" s="185"/>
      <c r="D634" s="199"/>
      <c r="E634" s="190">
        <f t="shared" si="9"/>
        <v>7</v>
      </c>
    </row>
    <row r="635" spans="1:5" s="190" customFormat="1" ht="18" customHeight="1">
      <c r="A635" s="201">
        <v>2100199</v>
      </c>
      <c r="B635" s="184" t="s">
        <v>606</v>
      </c>
      <c r="C635" s="185">
        <v>278</v>
      </c>
      <c r="D635" s="199"/>
      <c r="E635" s="190">
        <f t="shared" si="9"/>
        <v>7</v>
      </c>
    </row>
    <row r="636" spans="1:5" s="190" customFormat="1" ht="18" customHeight="1">
      <c r="A636" s="201">
        <v>21002</v>
      </c>
      <c r="B636" s="184" t="s">
        <v>607</v>
      </c>
      <c r="C636" s="185">
        <f>2404-1000</f>
        <v>1404</v>
      </c>
      <c r="D636" s="199"/>
      <c r="E636" s="190">
        <f t="shared" si="9"/>
        <v>5</v>
      </c>
    </row>
    <row r="637" spans="1:5" s="190" customFormat="1" ht="18" customHeight="1">
      <c r="A637" s="201">
        <v>2100201</v>
      </c>
      <c r="B637" s="184" t="s">
        <v>608</v>
      </c>
      <c r="C637" s="185">
        <v>347</v>
      </c>
      <c r="D637" s="199"/>
      <c r="E637" s="190">
        <f t="shared" si="9"/>
        <v>7</v>
      </c>
    </row>
    <row r="638" spans="1:5" s="190" customFormat="1" ht="18" customHeight="1">
      <c r="A638" s="201">
        <v>2100202</v>
      </c>
      <c r="B638" s="182" t="s">
        <v>609</v>
      </c>
      <c r="C638" s="183">
        <v>67</v>
      </c>
      <c r="D638" s="199"/>
      <c r="E638" s="190">
        <f t="shared" si="9"/>
        <v>7</v>
      </c>
    </row>
    <row r="639" spans="1:5" s="190" customFormat="1" ht="18" customHeight="1">
      <c r="A639" s="201">
        <v>2100203</v>
      </c>
      <c r="B639" s="184" t="s">
        <v>610</v>
      </c>
      <c r="C639" s="185"/>
      <c r="D639" s="199"/>
      <c r="E639" s="190">
        <f t="shared" si="9"/>
        <v>7</v>
      </c>
    </row>
    <row r="640" spans="1:5" s="190" customFormat="1" ht="18" customHeight="1">
      <c r="A640" s="201">
        <v>2100204</v>
      </c>
      <c r="B640" s="184" t="s">
        <v>611</v>
      </c>
      <c r="C640" s="185"/>
      <c r="D640" s="199"/>
      <c r="E640" s="190">
        <f t="shared" si="9"/>
        <v>7</v>
      </c>
    </row>
    <row r="641" spans="1:5" s="190" customFormat="1" ht="18" customHeight="1">
      <c r="A641" s="201">
        <v>2100205</v>
      </c>
      <c r="B641" s="184" t="s">
        <v>612</v>
      </c>
      <c r="C641" s="185">
        <v>156</v>
      </c>
      <c r="D641" s="199"/>
      <c r="E641" s="190">
        <f t="shared" si="9"/>
        <v>7</v>
      </c>
    </row>
    <row r="642" spans="1:5" s="190" customFormat="1" ht="18" customHeight="1">
      <c r="A642" s="201">
        <v>2100206</v>
      </c>
      <c r="B642" s="184" t="s">
        <v>613</v>
      </c>
      <c r="C642" s="185">
        <v>333</v>
      </c>
      <c r="D642" s="199"/>
      <c r="E642" s="190">
        <f t="shared" si="9"/>
        <v>7</v>
      </c>
    </row>
    <row r="643" spans="1:5" s="190" customFormat="1" ht="18" customHeight="1">
      <c r="A643" s="201">
        <v>2100207</v>
      </c>
      <c r="B643" s="184" t="s">
        <v>614</v>
      </c>
      <c r="C643" s="185"/>
      <c r="D643" s="199"/>
      <c r="E643" s="190">
        <f t="shared" si="9"/>
        <v>7</v>
      </c>
    </row>
    <row r="644" spans="1:5" s="190" customFormat="1" ht="18" customHeight="1">
      <c r="A644" s="201">
        <v>2100208</v>
      </c>
      <c r="B644" s="184" t="s">
        <v>615</v>
      </c>
      <c r="C644" s="185"/>
      <c r="D644" s="199"/>
      <c r="E644" s="190">
        <f t="shared" si="9"/>
        <v>7</v>
      </c>
    </row>
    <row r="645" spans="1:5" s="190" customFormat="1" ht="18" customHeight="1">
      <c r="A645" s="201">
        <v>2100209</v>
      </c>
      <c r="B645" s="184" t="s">
        <v>616</v>
      </c>
      <c r="C645" s="185"/>
      <c r="D645" s="202"/>
      <c r="E645" s="190">
        <f t="shared" ref="E645:E708" si="10">LEN(A645)</f>
        <v>7</v>
      </c>
    </row>
    <row r="646" spans="1:5" s="190" customFormat="1" ht="18" customHeight="1">
      <c r="A646" s="201">
        <v>2100210</v>
      </c>
      <c r="B646" s="184" t="s">
        <v>617</v>
      </c>
      <c r="C646" s="185"/>
      <c r="D646" s="202"/>
      <c r="E646" s="190">
        <f t="shared" si="10"/>
        <v>7</v>
      </c>
    </row>
    <row r="647" spans="1:5" s="190" customFormat="1" ht="18" customHeight="1">
      <c r="A647" s="201">
        <v>2100211</v>
      </c>
      <c r="B647" s="184" t="s">
        <v>618</v>
      </c>
      <c r="C647" s="185"/>
      <c r="D647" s="202"/>
      <c r="E647" s="190">
        <f t="shared" si="10"/>
        <v>7</v>
      </c>
    </row>
    <row r="648" spans="1:5" s="190" customFormat="1" ht="18" customHeight="1">
      <c r="A648" s="201">
        <v>2100212</v>
      </c>
      <c r="B648" s="184" t="s">
        <v>619</v>
      </c>
      <c r="C648" s="185"/>
      <c r="D648" s="199"/>
      <c r="E648" s="190">
        <f t="shared" si="10"/>
        <v>7</v>
      </c>
    </row>
    <row r="649" spans="1:5" s="190" customFormat="1" ht="18" customHeight="1">
      <c r="A649" s="201">
        <v>2100213</v>
      </c>
      <c r="B649" s="184" t="s">
        <v>620</v>
      </c>
      <c r="C649" s="185"/>
      <c r="D649" s="199"/>
      <c r="E649" s="190">
        <f t="shared" si="10"/>
        <v>7</v>
      </c>
    </row>
    <row r="650" spans="1:5" s="190" customFormat="1" ht="18" customHeight="1">
      <c r="A650" s="201">
        <v>2100299</v>
      </c>
      <c r="B650" s="184" t="s">
        <v>621</v>
      </c>
      <c r="C650" s="185">
        <v>501</v>
      </c>
      <c r="D650" s="199"/>
      <c r="E650" s="190">
        <f t="shared" si="10"/>
        <v>7</v>
      </c>
    </row>
    <row r="651" spans="1:5" s="190" customFormat="1" ht="18" customHeight="1">
      <c r="A651" s="201">
        <v>21003</v>
      </c>
      <c r="B651" s="184" t="s">
        <v>622</v>
      </c>
      <c r="C651" s="185">
        <v>1524</v>
      </c>
      <c r="D651" s="199"/>
      <c r="E651" s="190">
        <f t="shared" si="10"/>
        <v>5</v>
      </c>
    </row>
    <row r="652" spans="1:5" s="190" customFormat="1" ht="18" customHeight="1">
      <c r="A652" s="201">
        <v>2100301</v>
      </c>
      <c r="B652" s="184" t="s">
        <v>623</v>
      </c>
      <c r="C652" s="185"/>
      <c r="D652" s="199"/>
      <c r="E652" s="190">
        <f t="shared" si="10"/>
        <v>7</v>
      </c>
    </row>
    <row r="653" spans="1:5" s="190" customFormat="1" ht="18" customHeight="1">
      <c r="A653" s="201">
        <v>2100302</v>
      </c>
      <c r="B653" s="184" t="s">
        <v>624</v>
      </c>
      <c r="C653" s="185">
        <v>569</v>
      </c>
      <c r="D653" s="199"/>
      <c r="E653" s="190">
        <f t="shared" si="10"/>
        <v>7</v>
      </c>
    </row>
    <row r="654" spans="1:5" s="190" customFormat="1" ht="18" customHeight="1">
      <c r="A654" s="201">
        <v>2100399</v>
      </c>
      <c r="B654" s="184" t="s">
        <v>625</v>
      </c>
      <c r="C654" s="185">
        <v>955</v>
      </c>
      <c r="D654" s="199"/>
      <c r="E654" s="190">
        <f t="shared" si="10"/>
        <v>7</v>
      </c>
    </row>
    <row r="655" spans="1:5" s="190" customFormat="1" ht="18" customHeight="1">
      <c r="A655" s="201">
        <v>21004</v>
      </c>
      <c r="B655" s="184" t="s">
        <v>626</v>
      </c>
      <c r="C655" s="185">
        <f>17449-5600-5170</f>
        <v>6679</v>
      </c>
      <c r="D655" s="199"/>
      <c r="E655" s="190">
        <f t="shared" si="10"/>
        <v>5</v>
      </c>
    </row>
    <row r="656" spans="1:5" s="190" customFormat="1" ht="18" customHeight="1">
      <c r="A656" s="201">
        <v>2100401</v>
      </c>
      <c r="B656" s="184" t="s">
        <v>627</v>
      </c>
      <c r="C656" s="185">
        <v>1490</v>
      </c>
      <c r="D656" s="202"/>
      <c r="E656" s="190">
        <f t="shared" si="10"/>
        <v>7</v>
      </c>
    </row>
    <row r="657" spans="1:5" s="190" customFormat="1" ht="18" customHeight="1">
      <c r="A657" s="201">
        <v>2100402</v>
      </c>
      <c r="B657" s="184" t="s">
        <v>628</v>
      </c>
      <c r="C657" s="185">
        <v>185</v>
      </c>
      <c r="D657" s="202"/>
      <c r="E657" s="190">
        <f t="shared" si="10"/>
        <v>7</v>
      </c>
    </row>
    <row r="658" spans="1:5" s="190" customFormat="1" ht="18" customHeight="1">
      <c r="A658" s="201">
        <v>2100403</v>
      </c>
      <c r="B658" s="184" t="s">
        <v>629</v>
      </c>
      <c r="C658" s="185"/>
      <c r="D658" s="202"/>
      <c r="E658" s="190">
        <f t="shared" si="10"/>
        <v>7</v>
      </c>
    </row>
    <row r="659" spans="1:5" s="190" customFormat="1" ht="18" customHeight="1">
      <c r="A659" s="201">
        <v>2100404</v>
      </c>
      <c r="B659" s="184" t="s">
        <v>630</v>
      </c>
      <c r="C659" s="185"/>
      <c r="D659" s="202"/>
      <c r="E659" s="190">
        <f t="shared" si="10"/>
        <v>7</v>
      </c>
    </row>
    <row r="660" spans="1:5" s="190" customFormat="1" ht="18" customHeight="1">
      <c r="A660" s="201">
        <v>2100405</v>
      </c>
      <c r="B660" s="184" t="s">
        <v>631</v>
      </c>
      <c r="C660" s="185"/>
      <c r="D660" s="202"/>
      <c r="E660" s="190">
        <f t="shared" si="10"/>
        <v>7</v>
      </c>
    </row>
    <row r="661" spans="1:5" s="190" customFormat="1" ht="18" customHeight="1">
      <c r="A661" s="201">
        <v>2100406</v>
      </c>
      <c r="B661" s="184" t="s">
        <v>632</v>
      </c>
      <c r="C661" s="185"/>
      <c r="D661" s="202"/>
      <c r="E661" s="190">
        <f t="shared" si="10"/>
        <v>7</v>
      </c>
    </row>
    <row r="662" spans="1:5" s="190" customFormat="1" ht="18" customHeight="1">
      <c r="A662" s="201">
        <v>2100407</v>
      </c>
      <c r="B662" s="184" t="s">
        <v>633</v>
      </c>
      <c r="C662" s="185"/>
      <c r="D662" s="202"/>
      <c r="E662" s="190">
        <f t="shared" si="10"/>
        <v>7</v>
      </c>
    </row>
    <row r="663" spans="1:5" s="190" customFormat="1" ht="18" customHeight="1">
      <c r="A663" s="201">
        <v>2100408</v>
      </c>
      <c r="B663" s="184" t="s">
        <v>634</v>
      </c>
      <c r="C663" s="185">
        <f>4045-3170</f>
        <v>875</v>
      </c>
      <c r="D663" s="202"/>
      <c r="E663" s="190">
        <f t="shared" si="10"/>
        <v>7</v>
      </c>
    </row>
    <row r="664" spans="1:5" s="190" customFormat="1" ht="18" customHeight="1">
      <c r="A664" s="201">
        <v>2100409</v>
      </c>
      <c r="B664" s="184" t="s">
        <v>635</v>
      </c>
      <c r="C664" s="185">
        <v>1630</v>
      </c>
      <c r="D664" s="202"/>
      <c r="E664" s="190">
        <f t="shared" si="10"/>
        <v>7</v>
      </c>
    </row>
    <row r="665" spans="1:5" s="190" customFormat="1" ht="18" customHeight="1">
      <c r="A665" s="201">
        <v>2100410</v>
      </c>
      <c r="B665" s="184" t="s">
        <v>636</v>
      </c>
      <c r="C665" s="185">
        <f>4499-2000</f>
        <v>2499</v>
      </c>
      <c r="D665" s="199"/>
      <c r="E665" s="190">
        <f t="shared" si="10"/>
        <v>7</v>
      </c>
    </row>
    <row r="666" spans="1:5" s="190" customFormat="1" ht="18" customHeight="1">
      <c r="A666" s="201">
        <v>2100499</v>
      </c>
      <c r="B666" s="184" t="s">
        <v>637</v>
      </c>
      <c r="C666" s="185"/>
      <c r="D666" s="199"/>
      <c r="E666" s="190">
        <f t="shared" si="10"/>
        <v>7</v>
      </c>
    </row>
    <row r="667" spans="1:5" s="190" customFormat="1" ht="18" customHeight="1">
      <c r="A667" s="201">
        <v>21006</v>
      </c>
      <c r="B667" s="184" t="s">
        <v>638</v>
      </c>
      <c r="C667" s="185">
        <v>0</v>
      </c>
      <c r="D667" s="199"/>
      <c r="E667" s="190">
        <f t="shared" si="10"/>
        <v>5</v>
      </c>
    </row>
    <row r="668" spans="1:5" s="190" customFormat="1" ht="18" customHeight="1">
      <c r="A668" s="201">
        <v>2100601</v>
      </c>
      <c r="B668" s="184" t="s">
        <v>639</v>
      </c>
      <c r="C668" s="185"/>
      <c r="D668" s="199"/>
      <c r="E668" s="190">
        <f t="shared" si="10"/>
        <v>7</v>
      </c>
    </row>
    <row r="669" spans="1:5" s="190" customFormat="1" ht="18" customHeight="1">
      <c r="A669" s="201">
        <v>2100699</v>
      </c>
      <c r="B669" s="184" t="s">
        <v>640</v>
      </c>
      <c r="C669" s="185"/>
      <c r="D669" s="199"/>
      <c r="E669" s="190">
        <f t="shared" si="10"/>
        <v>7</v>
      </c>
    </row>
    <row r="670" spans="1:5" s="190" customFormat="1" ht="18" customHeight="1">
      <c r="A670" s="201">
        <v>21007</v>
      </c>
      <c r="B670" s="184" t="s">
        <v>641</v>
      </c>
      <c r="C670" s="185">
        <v>2229</v>
      </c>
      <c r="D670" s="199"/>
      <c r="E670" s="190">
        <f t="shared" si="10"/>
        <v>5</v>
      </c>
    </row>
    <row r="671" spans="1:5" s="190" customFormat="1" ht="18" customHeight="1">
      <c r="A671" s="201">
        <v>2100716</v>
      </c>
      <c r="B671" s="184" t="s">
        <v>642</v>
      </c>
      <c r="C671" s="185">
        <v>147</v>
      </c>
      <c r="D671" s="199"/>
      <c r="E671" s="190">
        <f t="shared" si="10"/>
        <v>7</v>
      </c>
    </row>
    <row r="672" spans="1:5" s="190" customFormat="1" ht="18" customHeight="1">
      <c r="A672" s="201">
        <v>2100717</v>
      </c>
      <c r="B672" s="184" t="s">
        <v>643</v>
      </c>
      <c r="C672" s="185">
        <v>1740</v>
      </c>
      <c r="D672" s="199"/>
      <c r="E672" s="190">
        <f t="shared" si="10"/>
        <v>7</v>
      </c>
    </row>
    <row r="673" spans="1:5" s="190" customFormat="1" ht="18" customHeight="1">
      <c r="A673" s="201">
        <v>2100799</v>
      </c>
      <c r="B673" s="184" t="s">
        <v>644</v>
      </c>
      <c r="C673" s="185">
        <v>342</v>
      </c>
      <c r="D673" s="199"/>
      <c r="E673" s="190">
        <f t="shared" si="10"/>
        <v>7</v>
      </c>
    </row>
    <row r="674" spans="1:5" s="190" customFormat="1" ht="18" customHeight="1">
      <c r="A674" s="201">
        <v>21011</v>
      </c>
      <c r="B674" s="184" t="s">
        <v>645</v>
      </c>
      <c r="C674" s="185">
        <v>4984</v>
      </c>
      <c r="D674" s="199"/>
      <c r="E674" s="190">
        <f t="shared" si="10"/>
        <v>5</v>
      </c>
    </row>
    <row r="675" spans="1:5" s="190" customFormat="1" ht="18" customHeight="1">
      <c r="A675" s="201">
        <v>2101101</v>
      </c>
      <c r="B675" s="184" t="s">
        <v>646</v>
      </c>
      <c r="C675" s="185">
        <v>4630</v>
      </c>
      <c r="D675" s="199"/>
      <c r="E675" s="190">
        <f t="shared" si="10"/>
        <v>7</v>
      </c>
    </row>
    <row r="676" spans="1:5" s="190" customFormat="1" ht="18" customHeight="1">
      <c r="A676" s="201">
        <v>2101102</v>
      </c>
      <c r="B676" s="184" t="s">
        <v>647</v>
      </c>
      <c r="C676" s="185">
        <v>133</v>
      </c>
      <c r="D676" s="199"/>
      <c r="E676" s="190">
        <f t="shared" si="10"/>
        <v>7</v>
      </c>
    </row>
    <row r="677" spans="1:5" s="190" customFormat="1" ht="18" customHeight="1">
      <c r="A677" s="201">
        <v>2101103</v>
      </c>
      <c r="B677" s="184" t="s">
        <v>648</v>
      </c>
      <c r="C677" s="185">
        <v>21</v>
      </c>
      <c r="D677" s="199"/>
      <c r="E677" s="190">
        <f t="shared" si="10"/>
        <v>7</v>
      </c>
    </row>
    <row r="678" spans="1:5" s="190" customFormat="1" ht="18" customHeight="1">
      <c r="A678" s="201">
        <v>2101199</v>
      </c>
      <c r="B678" s="184" t="s">
        <v>649</v>
      </c>
      <c r="C678" s="185">
        <v>200</v>
      </c>
      <c r="D678" s="185"/>
      <c r="E678" s="190">
        <f t="shared" si="10"/>
        <v>7</v>
      </c>
    </row>
    <row r="679" spans="1:5" s="190" customFormat="1" ht="18" customHeight="1">
      <c r="A679" s="201">
        <v>21012</v>
      </c>
      <c r="B679" s="184" t="s">
        <v>650</v>
      </c>
      <c r="C679" s="185">
        <v>0</v>
      </c>
      <c r="D679" s="199"/>
      <c r="E679" s="190">
        <f t="shared" si="10"/>
        <v>5</v>
      </c>
    </row>
    <row r="680" spans="1:5" s="190" customFormat="1" ht="18" customHeight="1">
      <c r="A680" s="201">
        <v>2101201</v>
      </c>
      <c r="B680" s="184" t="s">
        <v>651</v>
      </c>
      <c r="C680" s="185"/>
      <c r="D680" s="199"/>
      <c r="E680" s="190">
        <f t="shared" si="10"/>
        <v>7</v>
      </c>
    </row>
    <row r="681" spans="1:5" s="190" customFormat="1" ht="18" customHeight="1">
      <c r="A681" s="201">
        <v>2101202</v>
      </c>
      <c r="B681" s="184" t="s">
        <v>652</v>
      </c>
      <c r="C681" s="185">
        <v>0</v>
      </c>
      <c r="D681" s="199"/>
      <c r="E681" s="190">
        <f t="shared" si="10"/>
        <v>7</v>
      </c>
    </row>
    <row r="682" spans="1:5" s="190" customFormat="1" ht="18" customHeight="1">
      <c r="A682" s="201">
        <v>2101299</v>
      </c>
      <c r="B682" s="184" t="s">
        <v>653</v>
      </c>
      <c r="C682" s="185">
        <v>0</v>
      </c>
      <c r="D682" s="199"/>
      <c r="E682" s="190">
        <f t="shared" si="10"/>
        <v>7</v>
      </c>
    </row>
    <row r="683" spans="1:5" s="190" customFormat="1" ht="18" customHeight="1">
      <c r="A683" s="201">
        <v>21013</v>
      </c>
      <c r="B683" s="184" t="s">
        <v>654</v>
      </c>
      <c r="C683" s="185">
        <v>927</v>
      </c>
      <c r="D683" s="199"/>
      <c r="E683" s="190">
        <f t="shared" si="10"/>
        <v>5</v>
      </c>
    </row>
    <row r="684" spans="1:5" s="190" customFormat="1" ht="18" customHeight="1">
      <c r="A684" s="201">
        <v>2101301</v>
      </c>
      <c r="B684" s="184" t="s">
        <v>655</v>
      </c>
      <c r="C684" s="185">
        <v>927</v>
      </c>
      <c r="D684" s="199"/>
      <c r="E684" s="190">
        <f t="shared" si="10"/>
        <v>7</v>
      </c>
    </row>
    <row r="685" spans="1:5" s="190" customFormat="1" ht="18" customHeight="1">
      <c r="A685" s="201">
        <v>2101302</v>
      </c>
      <c r="B685" s="184" t="s">
        <v>656</v>
      </c>
      <c r="C685" s="185"/>
      <c r="D685" s="199"/>
      <c r="E685" s="190">
        <f t="shared" si="10"/>
        <v>7</v>
      </c>
    </row>
    <row r="686" spans="1:5" s="190" customFormat="1" ht="18" customHeight="1">
      <c r="A686" s="201">
        <v>2101399</v>
      </c>
      <c r="B686" s="184" t="s">
        <v>657</v>
      </c>
      <c r="C686" s="185"/>
      <c r="D686" s="199"/>
      <c r="E686" s="190">
        <f t="shared" si="10"/>
        <v>7</v>
      </c>
    </row>
    <row r="687" spans="1:5" s="190" customFormat="1" ht="18" customHeight="1">
      <c r="A687" s="201">
        <v>21014</v>
      </c>
      <c r="B687" s="184" t="s">
        <v>658</v>
      </c>
      <c r="C687" s="185">
        <v>106</v>
      </c>
      <c r="D687" s="199"/>
      <c r="E687" s="190">
        <f t="shared" si="10"/>
        <v>5</v>
      </c>
    </row>
    <row r="688" spans="1:5" s="190" customFormat="1" ht="18" customHeight="1">
      <c r="A688" s="201">
        <v>2101401</v>
      </c>
      <c r="B688" s="184" t="s">
        <v>659</v>
      </c>
      <c r="C688" s="185">
        <v>98</v>
      </c>
      <c r="D688" s="199"/>
      <c r="E688" s="190">
        <f t="shared" si="10"/>
        <v>7</v>
      </c>
    </row>
    <row r="689" spans="1:5" s="190" customFormat="1" ht="18" customHeight="1">
      <c r="A689" s="201">
        <v>2101499</v>
      </c>
      <c r="B689" s="184" t="s">
        <v>660</v>
      </c>
      <c r="C689" s="185">
        <v>8</v>
      </c>
      <c r="D689" s="199"/>
      <c r="E689" s="190">
        <f t="shared" si="10"/>
        <v>7</v>
      </c>
    </row>
    <row r="690" spans="1:5" s="190" customFormat="1" ht="18" customHeight="1">
      <c r="A690" s="201">
        <v>21015</v>
      </c>
      <c r="B690" s="184" t="s">
        <v>661</v>
      </c>
      <c r="C690" s="185">
        <v>417</v>
      </c>
      <c r="D690" s="199"/>
      <c r="E690" s="190">
        <f t="shared" si="10"/>
        <v>5</v>
      </c>
    </row>
    <row r="691" spans="1:5" s="190" customFormat="1" ht="18" customHeight="1">
      <c r="A691" s="201">
        <v>2101501</v>
      </c>
      <c r="B691" s="184" t="s">
        <v>165</v>
      </c>
      <c r="C691" s="185">
        <v>87</v>
      </c>
      <c r="D691" s="199"/>
      <c r="E691" s="190">
        <f t="shared" si="10"/>
        <v>7</v>
      </c>
    </row>
    <row r="692" spans="1:5" s="190" customFormat="1" ht="18" customHeight="1">
      <c r="A692" s="201">
        <v>2101502</v>
      </c>
      <c r="B692" s="184" t="s">
        <v>166</v>
      </c>
      <c r="C692" s="185">
        <v>217</v>
      </c>
      <c r="D692" s="199"/>
      <c r="E692" s="190">
        <f t="shared" si="10"/>
        <v>7</v>
      </c>
    </row>
    <row r="693" spans="1:5" s="190" customFormat="1" ht="18" customHeight="1">
      <c r="A693" s="201">
        <v>2101503</v>
      </c>
      <c r="B693" s="184" t="s">
        <v>167</v>
      </c>
      <c r="C693" s="185">
        <v>0</v>
      </c>
      <c r="D693" s="199"/>
      <c r="E693" s="190">
        <f t="shared" si="10"/>
        <v>7</v>
      </c>
    </row>
    <row r="694" spans="1:5" s="190" customFormat="1" ht="18" customHeight="1">
      <c r="A694" s="201">
        <v>2101504</v>
      </c>
      <c r="B694" s="184" t="s">
        <v>206</v>
      </c>
      <c r="C694" s="185">
        <v>0</v>
      </c>
      <c r="D694" s="199"/>
      <c r="E694" s="190">
        <f t="shared" si="10"/>
        <v>7</v>
      </c>
    </row>
    <row r="695" spans="1:5" s="190" customFormat="1" ht="18" customHeight="1">
      <c r="A695" s="201">
        <v>2101505</v>
      </c>
      <c r="B695" s="184" t="s">
        <v>662</v>
      </c>
      <c r="C695" s="185">
        <v>12</v>
      </c>
      <c r="D695" s="199"/>
      <c r="E695" s="190">
        <f t="shared" si="10"/>
        <v>7</v>
      </c>
    </row>
    <row r="696" spans="1:5" s="190" customFormat="1" ht="18" customHeight="1">
      <c r="A696" s="201">
        <v>2101506</v>
      </c>
      <c r="B696" s="184" t="s">
        <v>663</v>
      </c>
      <c r="C696" s="185">
        <v>79</v>
      </c>
      <c r="D696" s="199"/>
      <c r="E696" s="190">
        <f t="shared" si="10"/>
        <v>7</v>
      </c>
    </row>
    <row r="697" spans="1:5" s="190" customFormat="1" ht="18" customHeight="1">
      <c r="A697" s="201">
        <v>2101550</v>
      </c>
      <c r="B697" s="184" t="s">
        <v>174</v>
      </c>
      <c r="C697" s="185">
        <v>0</v>
      </c>
      <c r="D697" s="199"/>
      <c r="E697" s="190">
        <f t="shared" si="10"/>
        <v>7</v>
      </c>
    </row>
    <row r="698" spans="1:5" s="190" customFormat="1" ht="18" customHeight="1">
      <c r="A698" s="201">
        <v>2101599</v>
      </c>
      <c r="B698" s="184" t="s">
        <v>664</v>
      </c>
      <c r="C698" s="185">
        <v>22</v>
      </c>
      <c r="D698" s="199"/>
      <c r="E698" s="190">
        <f t="shared" si="10"/>
        <v>7</v>
      </c>
    </row>
    <row r="699" spans="1:5" s="190" customFormat="1" ht="18" customHeight="1">
      <c r="A699" s="201">
        <v>21016</v>
      </c>
      <c r="B699" s="184" t="s">
        <v>665</v>
      </c>
      <c r="C699" s="185"/>
      <c r="D699" s="199"/>
      <c r="E699" s="190">
        <f t="shared" si="10"/>
        <v>5</v>
      </c>
    </row>
    <row r="700" spans="1:5" s="190" customFormat="1" ht="18" customHeight="1">
      <c r="A700" s="201">
        <v>21099</v>
      </c>
      <c r="B700" s="184" t="s">
        <v>666</v>
      </c>
      <c r="C700" s="185"/>
      <c r="D700" s="199"/>
      <c r="E700" s="190">
        <f t="shared" si="10"/>
        <v>5</v>
      </c>
    </row>
    <row r="701" spans="1:5" s="190" customFormat="1" ht="18" customHeight="1">
      <c r="A701" s="201">
        <v>2109999</v>
      </c>
      <c r="B701" s="184" t="s">
        <v>666</v>
      </c>
      <c r="C701" s="185"/>
      <c r="D701" s="199"/>
      <c r="E701" s="190">
        <f t="shared" si="10"/>
        <v>7</v>
      </c>
    </row>
    <row r="702" spans="1:5" s="190" customFormat="1" ht="18" customHeight="1">
      <c r="A702" s="201">
        <v>211</v>
      </c>
      <c r="B702" s="184" t="s">
        <v>667</v>
      </c>
      <c r="C702" s="185">
        <f>16157-439-12718</f>
        <v>3000</v>
      </c>
      <c r="D702" s="199"/>
      <c r="E702" s="190">
        <f t="shared" si="10"/>
        <v>3</v>
      </c>
    </row>
    <row r="703" spans="1:5" s="190" customFormat="1" ht="18" customHeight="1">
      <c r="A703" s="201">
        <v>21101</v>
      </c>
      <c r="B703" s="184" t="s">
        <v>668</v>
      </c>
      <c r="C703" s="185">
        <f>910-439+103</f>
        <v>574</v>
      </c>
      <c r="D703" s="199"/>
      <c r="E703" s="190">
        <f t="shared" si="10"/>
        <v>5</v>
      </c>
    </row>
    <row r="704" spans="1:5" s="190" customFormat="1" ht="18" customHeight="1">
      <c r="A704" s="201">
        <v>2110101</v>
      </c>
      <c r="B704" s="184" t="s">
        <v>165</v>
      </c>
      <c r="C704" s="185">
        <f>700-439+103</f>
        <v>364</v>
      </c>
      <c r="D704" s="199"/>
      <c r="E704" s="190">
        <f t="shared" si="10"/>
        <v>7</v>
      </c>
    </row>
    <row r="705" spans="1:5" s="190" customFormat="1" ht="18" customHeight="1">
      <c r="A705" s="201">
        <v>2110102</v>
      </c>
      <c r="B705" s="184" t="s">
        <v>166</v>
      </c>
      <c r="C705" s="185">
        <v>210</v>
      </c>
      <c r="D705" s="199"/>
      <c r="E705" s="190">
        <f t="shared" si="10"/>
        <v>7</v>
      </c>
    </row>
    <row r="706" spans="1:5" s="190" customFormat="1" ht="18" customHeight="1">
      <c r="A706" s="201">
        <v>2110103</v>
      </c>
      <c r="B706" s="184" t="s">
        <v>167</v>
      </c>
      <c r="C706" s="185"/>
      <c r="D706" s="199"/>
      <c r="E706" s="190">
        <f t="shared" si="10"/>
        <v>7</v>
      </c>
    </row>
    <row r="707" spans="1:5" s="190" customFormat="1" ht="18" customHeight="1">
      <c r="A707" s="201">
        <v>2110104</v>
      </c>
      <c r="B707" s="184" t="s">
        <v>669</v>
      </c>
      <c r="C707" s="185"/>
      <c r="D707" s="199"/>
      <c r="E707" s="190">
        <f t="shared" si="10"/>
        <v>7</v>
      </c>
    </row>
    <row r="708" spans="1:5" s="190" customFormat="1" ht="18" customHeight="1">
      <c r="A708" s="201">
        <v>2110105</v>
      </c>
      <c r="B708" s="184" t="s">
        <v>670</v>
      </c>
      <c r="C708" s="185"/>
      <c r="D708" s="199"/>
      <c r="E708" s="190">
        <f t="shared" si="10"/>
        <v>7</v>
      </c>
    </row>
    <row r="709" spans="1:5" s="190" customFormat="1" ht="18" customHeight="1">
      <c r="A709" s="201">
        <v>2110106</v>
      </c>
      <c r="B709" s="184" t="s">
        <v>671</v>
      </c>
      <c r="C709" s="185"/>
      <c r="D709" s="199"/>
      <c r="E709" s="190">
        <f t="shared" ref="E709:E772" si="11">LEN(A709)</f>
        <v>7</v>
      </c>
    </row>
    <row r="710" spans="1:5" s="190" customFormat="1" ht="18" customHeight="1">
      <c r="A710" s="201">
        <v>2110107</v>
      </c>
      <c r="B710" s="182" t="s">
        <v>672</v>
      </c>
      <c r="C710" s="183"/>
      <c r="D710" s="199"/>
      <c r="E710" s="190">
        <f t="shared" si="11"/>
        <v>7</v>
      </c>
    </row>
    <row r="711" spans="1:5" s="190" customFormat="1" ht="18" customHeight="1">
      <c r="A711" s="201">
        <v>2110108</v>
      </c>
      <c r="B711" s="184" t="s">
        <v>673</v>
      </c>
      <c r="C711" s="185"/>
      <c r="D711" s="199"/>
      <c r="E711" s="190">
        <f t="shared" si="11"/>
        <v>7</v>
      </c>
    </row>
    <row r="712" spans="1:5" s="190" customFormat="1" ht="18" customHeight="1">
      <c r="A712" s="201">
        <v>2110199</v>
      </c>
      <c r="B712" s="184" t="s">
        <v>674</v>
      </c>
      <c r="C712" s="185"/>
      <c r="D712" s="199"/>
      <c r="E712" s="190">
        <f t="shared" si="11"/>
        <v>7</v>
      </c>
    </row>
    <row r="713" spans="1:5" s="190" customFormat="1" ht="18" customHeight="1">
      <c r="A713" s="201">
        <v>21102</v>
      </c>
      <c r="B713" s="184" t="s">
        <v>675</v>
      </c>
      <c r="C713" s="185">
        <v>0</v>
      </c>
      <c r="D713" s="199"/>
      <c r="E713" s="190">
        <f t="shared" si="11"/>
        <v>5</v>
      </c>
    </row>
    <row r="714" spans="1:5" s="190" customFormat="1" ht="18" customHeight="1">
      <c r="A714" s="201">
        <v>2110203</v>
      </c>
      <c r="B714" s="184" t="s">
        <v>676</v>
      </c>
      <c r="C714" s="185"/>
      <c r="D714" s="199"/>
      <c r="E714" s="190">
        <f t="shared" si="11"/>
        <v>7</v>
      </c>
    </row>
    <row r="715" spans="1:5" s="190" customFormat="1" ht="18" customHeight="1">
      <c r="A715" s="201">
        <v>2110204</v>
      </c>
      <c r="B715" s="184" t="s">
        <v>677</v>
      </c>
      <c r="C715" s="185"/>
      <c r="D715" s="199"/>
      <c r="E715" s="190">
        <f t="shared" si="11"/>
        <v>7</v>
      </c>
    </row>
    <row r="716" spans="1:5" s="190" customFormat="1" ht="18" customHeight="1">
      <c r="A716" s="201">
        <v>2110299</v>
      </c>
      <c r="B716" s="184" t="s">
        <v>678</v>
      </c>
      <c r="C716" s="185"/>
      <c r="D716" s="199"/>
      <c r="E716" s="190">
        <f t="shared" si="11"/>
        <v>7</v>
      </c>
    </row>
    <row r="717" spans="1:5" s="190" customFormat="1" ht="18" customHeight="1">
      <c r="A717" s="201">
        <v>21103</v>
      </c>
      <c r="B717" s="184" t="s">
        <v>679</v>
      </c>
      <c r="C717" s="185">
        <f>14144-12718</f>
        <v>1426</v>
      </c>
      <c r="D717" s="202"/>
      <c r="E717" s="190">
        <f t="shared" si="11"/>
        <v>5</v>
      </c>
    </row>
    <row r="718" spans="1:5" s="190" customFormat="1" ht="18" customHeight="1">
      <c r="A718" s="201">
        <v>2110301</v>
      </c>
      <c r="B718" s="184" t="s">
        <v>680</v>
      </c>
      <c r="C718" s="185"/>
      <c r="D718" s="202"/>
      <c r="E718" s="190">
        <f t="shared" si="11"/>
        <v>7</v>
      </c>
    </row>
    <row r="719" spans="1:5" s="190" customFormat="1" ht="18" customHeight="1">
      <c r="A719" s="201">
        <v>2110302</v>
      </c>
      <c r="B719" s="184" t="s">
        <v>681</v>
      </c>
      <c r="C719" s="185">
        <f>13540-12718</f>
        <v>822</v>
      </c>
      <c r="D719" s="202"/>
      <c r="E719" s="190">
        <f t="shared" si="11"/>
        <v>7</v>
      </c>
    </row>
    <row r="720" spans="1:5" s="190" customFormat="1" ht="18" customHeight="1">
      <c r="A720" s="201">
        <v>2110303</v>
      </c>
      <c r="B720" s="184" t="s">
        <v>682</v>
      </c>
      <c r="C720" s="185"/>
      <c r="D720" s="202"/>
      <c r="E720" s="190">
        <f t="shared" si="11"/>
        <v>7</v>
      </c>
    </row>
    <row r="721" spans="1:5" s="190" customFormat="1" ht="18" customHeight="1">
      <c r="A721" s="201">
        <v>2110304</v>
      </c>
      <c r="B721" s="184" t="s">
        <v>683</v>
      </c>
      <c r="C721" s="185"/>
      <c r="D721" s="202"/>
      <c r="E721" s="190">
        <f t="shared" si="11"/>
        <v>7</v>
      </c>
    </row>
    <row r="722" spans="1:5" s="190" customFormat="1" ht="18" customHeight="1">
      <c r="A722" s="201">
        <v>2110305</v>
      </c>
      <c r="B722" s="184" t="s">
        <v>684</v>
      </c>
      <c r="C722" s="185"/>
      <c r="D722" s="202"/>
      <c r="E722" s="190">
        <f t="shared" si="11"/>
        <v>7</v>
      </c>
    </row>
    <row r="723" spans="1:5" s="190" customFormat="1" ht="18" customHeight="1">
      <c r="A723" s="201">
        <v>2110306</v>
      </c>
      <c r="B723" s="184" t="s">
        <v>685</v>
      </c>
      <c r="C723" s="185"/>
      <c r="D723" s="202"/>
      <c r="E723" s="190">
        <f t="shared" si="11"/>
        <v>7</v>
      </c>
    </row>
    <row r="724" spans="1:5" s="190" customFormat="1" ht="18" customHeight="1">
      <c r="A724" s="201">
        <v>2110307</v>
      </c>
      <c r="B724" s="184" t="s">
        <v>686</v>
      </c>
      <c r="C724" s="185"/>
      <c r="D724" s="202"/>
      <c r="E724" s="190">
        <f t="shared" si="11"/>
        <v>7</v>
      </c>
    </row>
    <row r="725" spans="1:5" s="190" customFormat="1" ht="18" customHeight="1">
      <c r="A725" s="201">
        <v>2110399</v>
      </c>
      <c r="B725" s="184" t="s">
        <v>687</v>
      </c>
      <c r="C725" s="185">
        <v>604</v>
      </c>
      <c r="D725" s="202"/>
      <c r="E725" s="190">
        <f t="shared" si="11"/>
        <v>7</v>
      </c>
    </row>
    <row r="726" spans="1:5" s="190" customFormat="1" ht="18" customHeight="1">
      <c r="A726" s="201">
        <v>21104</v>
      </c>
      <c r="B726" s="184" t="s">
        <v>688</v>
      </c>
      <c r="C726" s="185">
        <v>0</v>
      </c>
      <c r="D726" s="202"/>
      <c r="E726" s="190">
        <f t="shared" si="11"/>
        <v>5</v>
      </c>
    </row>
    <row r="727" spans="1:5" s="190" customFormat="1" ht="18" customHeight="1">
      <c r="A727" s="201">
        <v>2110401</v>
      </c>
      <c r="B727" s="184" t="s">
        <v>689</v>
      </c>
      <c r="C727" s="185"/>
      <c r="D727" s="202"/>
      <c r="E727" s="190">
        <f t="shared" si="11"/>
        <v>7</v>
      </c>
    </row>
    <row r="728" spans="1:5" s="190" customFormat="1" ht="18" customHeight="1">
      <c r="A728" s="201">
        <v>2110402</v>
      </c>
      <c r="B728" s="184" t="s">
        <v>690</v>
      </c>
      <c r="C728" s="185"/>
      <c r="D728" s="202"/>
      <c r="E728" s="190">
        <f t="shared" si="11"/>
        <v>7</v>
      </c>
    </row>
    <row r="729" spans="1:5" s="190" customFormat="1" ht="18" customHeight="1">
      <c r="A729" s="201">
        <v>2110404</v>
      </c>
      <c r="B729" s="184" t="s">
        <v>691</v>
      </c>
      <c r="C729" s="185"/>
      <c r="D729" s="202"/>
      <c r="E729" s="190">
        <f t="shared" si="11"/>
        <v>7</v>
      </c>
    </row>
    <row r="730" spans="1:5" s="190" customFormat="1" ht="18" customHeight="1">
      <c r="A730" s="201">
        <v>2110405</v>
      </c>
      <c r="B730" s="184" t="s">
        <v>692</v>
      </c>
      <c r="C730" s="185"/>
      <c r="D730" s="202"/>
      <c r="E730" s="190">
        <f t="shared" si="11"/>
        <v>7</v>
      </c>
    </row>
    <row r="731" spans="1:5" s="190" customFormat="1" ht="18" customHeight="1">
      <c r="A731" s="201">
        <v>2110406</v>
      </c>
      <c r="B731" s="184" t="s">
        <v>693</v>
      </c>
      <c r="C731" s="185"/>
      <c r="D731" s="202"/>
      <c r="E731" s="190">
        <f t="shared" si="11"/>
        <v>7</v>
      </c>
    </row>
    <row r="732" spans="1:5" s="190" customFormat="1" ht="18" customHeight="1">
      <c r="A732" s="201">
        <v>2110499</v>
      </c>
      <c r="B732" s="184" t="s">
        <v>694</v>
      </c>
      <c r="C732" s="185"/>
      <c r="D732" s="202"/>
      <c r="E732" s="190">
        <f t="shared" si="11"/>
        <v>7</v>
      </c>
    </row>
    <row r="733" spans="1:5" s="190" customFormat="1" ht="18" customHeight="1">
      <c r="A733" s="201">
        <v>21105</v>
      </c>
      <c r="B733" s="184" t="s">
        <v>695</v>
      </c>
      <c r="C733" s="185">
        <v>0</v>
      </c>
      <c r="D733" s="202"/>
      <c r="E733" s="190">
        <f t="shared" si="11"/>
        <v>5</v>
      </c>
    </row>
    <row r="734" spans="1:5" s="190" customFormat="1" ht="18" customHeight="1">
      <c r="A734" s="201">
        <v>2110501</v>
      </c>
      <c r="B734" s="184" t="s">
        <v>696</v>
      </c>
      <c r="C734" s="185"/>
      <c r="D734" s="202"/>
      <c r="E734" s="190">
        <f t="shared" si="11"/>
        <v>7</v>
      </c>
    </row>
    <row r="735" spans="1:5" s="190" customFormat="1" ht="18" customHeight="1">
      <c r="A735" s="201">
        <v>2110502</v>
      </c>
      <c r="B735" s="184" t="s">
        <v>697</v>
      </c>
      <c r="C735" s="185"/>
      <c r="D735" s="202"/>
      <c r="E735" s="190">
        <f t="shared" si="11"/>
        <v>7</v>
      </c>
    </row>
    <row r="736" spans="1:5" s="190" customFormat="1" ht="18" customHeight="1">
      <c r="A736" s="201">
        <v>2110503</v>
      </c>
      <c r="B736" s="184" t="s">
        <v>698</v>
      </c>
      <c r="C736" s="185"/>
      <c r="D736" s="202"/>
      <c r="E736" s="190">
        <f t="shared" si="11"/>
        <v>7</v>
      </c>
    </row>
    <row r="737" spans="1:5" s="190" customFormat="1" ht="18" customHeight="1">
      <c r="A737" s="201">
        <v>2110506</v>
      </c>
      <c r="B737" s="184" t="s">
        <v>699</v>
      </c>
      <c r="C737" s="185"/>
      <c r="D737" s="199"/>
      <c r="E737" s="190">
        <f t="shared" si="11"/>
        <v>7</v>
      </c>
    </row>
    <row r="738" spans="1:5" s="190" customFormat="1" ht="18" customHeight="1">
      <c r="A738" s="201">
        <v>2110507</v>
      </c>
      <c r="B738" s="184" t="s">
        <v>700</v>
      </c>
      <c r="C738" s="185"/>
      <c r="D738" s="199"/>
      <c r="E738" s="190">
        <f t="shared" si="11"/>
        <v>7</v>
      </c>
    </row>
    <row r="739" spans="1:5" s="190" customFormat="1" ht="18" customHeight="1">
      <c r="A739" s="201">
        <v>2110599</v>
      </c>
      <c r="B739" s="184" t="s">
        <v>701</v>
      </c>
      <c r="C739" s="185"/>
      <c r="D739" s="199"/>
      <c r="E739" s="190">
        <f t="shared" si="11"/>
        <v>7</v>
      </c>
    </row>
    <row r="740" spans="1:5" s="190" customFormat="1" ht="18" customHeight="1">
      <c r="A740" s="201">
        <v>21106</v>
      </c>
      <c r="B740" s="184" t="s">
        <v>702</v>
      </c>
      <c r="C740" s="185">
        <v>0</v>
      </c>
      <c r="D740" s="199"/>
      <c r="E740" s="190">
        <f t="shared" si="11"/>
        <v>5</v>
      </c>
    </row>
    <row r="741" spans="1:5" s="190" customFormat="1" ht="18" customHeight="1">
      <c r="A741" s="201">
        <v>2110602</v>
      </c>
      <c r="B741" s="184" t="s">
        <v>703</v>
      </c>
      <c r="C741" s="185"/>
      <c r="D741" s="199"/>
      <c r="E741" s="190">
        <f t="shared" si="11"/>
        <v>7</v>
      </c>
    </row>
    <row r="742" spans="1:5" s="190" customFormat="1" ht="18" customHeight="1">
      <c r="A742" s="201">
        <v>2110603</v>
      </c>
      <c r="B742" s="184" t="s">
        <v>704</v>
      </c>
      <c r="C742" s="185"/>
      <c r="D742" s="199"/>
      <c r="E742" s="190">
        <f t="shared" si="11"/>
        <v>7</v>
      </c>
    </row>
    <row r="743" spans="1:5" s="190" customFormat="1" ht="18" customHeight="1">
      <c r="A743" s="201">
        <v>2110604</v>
      </c>
      <c r="B743" s="184" t="s">
        <v>705</v>
      </c>
      <c r="C743" s="185"/>
      <c r="D743" s="199"/>
      <c r="E743" s="190">
        <f t="shared" si="11"/>
        <v>7</v>
      </c>
    </row>
    <row r="744" spans="1:5" s="190" customFormat="1" ht="18" customHeight="1">
      <c r="A744" s="201">
        <v>2110605</v>
      </c>
      <c r="B744" s="184" t="s">
        <v>706</v>
      </c>
      <c r="C744" s="185"/>
      <c r="D744" s="199"/>
      <c r="E744" s="190">
        <f t="shared" si="11"/>
        <v>7</v>
      </c>
    </row>
    <row r="745" spans="1:5" s="190" customFormat="1" ht="18" customHeight="1">
      <c r="A745" s="201">
        <v>2110699</v>
      </c>
      <c r="B745" s="184" t="s">
        <v>707</v>
      </c>
      <c r="C745" s="185"/>
      <c r="D745" s="199"/>
      <c r="E745" s="190">
        <f t="shared" si="11"/>
        <v>7</v>
      </c>
    </row>
    <row r="746" spans="1:5" s="190" customFormat="1" ht="18" customHeight="1">
      <c r="A746" s="201">
        <v>21107</v>
      </c>
      <c r="B746" s="184" t="s">
        <v>708</v>
      </c>
      <c r="C746" s="185">
        <v>0</v>
      </c>
      <c r="D746" s="199"/>
      <c r="E746" s="190">
        <f t="shared" si="11"/>
        <v>5</v>
      </c>
    </row>
    <row r="747" spans="1:5" s="190" customFormat="1" ht="18" customHeight="1">
      <c r="A747" s="201">
        <v>2110704</v>
      </c>
      <c r="B747" s="184" t="s">
        <v>709</v>
      </c>
      <c r="C747" s="185"/>
      <c r="D747" s="199"/>
      <c r="E747" s="190">
        <f t="shared" si="11"/>
        <v>7</v>
      </c>
    </row>
    <row r="748" spans="1:5" s="190" customFormat="1" ht="18" customHeight="1">
      <c r="A748" s="201">
        <v>2110799</v>
      </c>
      <c r="B748" s="184" t="s">
        <v>710</v>
      </c>
      <c r="C748" s="185"/>
      <c r="D748" s="199"/>
      <c r="E748" s="190">
        <f t="shared" si="11"/>
        <v>7</v>
      </c>
    </row>
    <row r="749" spans="1:5" s="190" customFormat="1" ht="18" customHeight="1">
      <c r="A749" s="201">
        <v>21108</v>
      </c>
      <c r="B749" s="184" t="s">
        <v>711</v>
      </c>
      <c r="C749" s="185">
        <v>0</v>
      </c>
      <c r="D749" s="199"/>
      <c r="E749" s="190">
        <f t="shared" si="11"/>
        <v>5</v>
      </c>
    </row>
    <row r="750" spans="1:5" s="190" customFormat="1" ht="18" customHeight="1">
      <c r="A750" s="201">
        <v>2110804</v>
      </c>
      <c r="B750" s="184" t="s">
        <v>712</v>
      </c>
      <c r="C750" s="185"/>
      <c r="D750" s="199"/>
      <c r="E750" s="190">
        <f t="shared" si="11"/>
        <v>7</v>
      </c>
    </row>
    <row r="751" spans="1:5" s="190" customFormat="1" ht="18" customHeight="1">
      <c r="A751" s="201">
        <v>2110899</v>
      </c>
      <c r="B751" s="184" t="s">
        <v>713</v>
      </c>
      <c r="C751" s="185"/>
      <c r="D751" s="199"/>
      <c r="E751" s="190">
        <f t="shared" si="11"/>
        <v>7</v>
      </c>
    </row>
    <row r="752" spans="1:5" s="190" customFormat="1" ht="18" customHeight="1">
      <c r="A752" s="201">
        <v>21109</v>
      </c>
      <c r="B752" s="184" t="s">
        <v>714</v>
      </c>
      <c r="C752" s="185"/>
      <c r="D752" s="199"/>
      <c r="E752" s="190">
        <f t="shared" si="11"/>
        <v>5</v>
      </c>
    </row>
    <row r="753" spans="1:5" s="190" customFormat="1" ht="18" customHeight="1">
      <c r="A753" s="201">
        <v>21110</v>
      </c>
      <c r="B753" s="184" t="s">
        <v>715</v>
      </c>
      <c r="C753" s="185">
        <v>1000</v>
      </c>
      <c r="D753" s="199"/>
      <c r="E753" s="190">
        <f t="shared" si="11"/>
        <v>5</v>
      </c>
    </row>
    <row r="754" spans="1:5" s="190" customFormat="1" ht="18" customHeight="1">
      <c r="A754" s="201">
        <v>2111001</v>
      </c>
      <c r="B754" s="184" t="s">
        <v>715</v>
      </c>
      <c r="C754" s="185">
        <v>1000</v>
      </c>
      <c r="D754" s="199"/>
      <c r="E754" s="190">
        <f t="shared" si="11"/>
        <v>7</v>
      </c>
    </row>
    <row r="755" spans="1:5" s="190" customFormat="1" ht="18" customHeight="1">
      <c r="A755" s="201">
        <v>21111</v>
      </c>
      <c r="B755" s="184" t="s">
        <v>716</v>
      </c>
      <c r="C755" s="185">
        <v>0</v>
      </c>
      <c r="D755" s="199"/>
      <c r="E755" s="190">
        <f t="shared" si="11"/>
        <v>5</v>
      </c>
    </row>
    <row r="756" spans="1:5" s="190" customFormat="1" ht="18" customHeight="1">
      <c r="A756" s="201">
        <v>2111101</v>
      </c>
      <c r="B756" s="184" t="s">
        <v>717</v>
      </c>
      <c r="C756" s="185"/>
      <c r="D756" s="199"/>
      <c r="E756" s="190">
        <f t="shared" si="11"/>
        <v>7</v>
      </c>
    </row>
    <row r="757" spans="1:5" s="190" customFormat="1" ht="18" customHeight="1">
      <c r="A757" s="201">
        <v>2111102</v>
      </c>
      <c r="B757" s="184" t="s">
        <v>718</v>
      </c>
      <c r="C757" s="185"/>
      <c r="D757" s="199"/>
      <c r="E757" s="190">
        <f t="shared" si="11"/>
        <v>7</v>
      </c>
    </row>
    <row r="758" spans="1:5" s="190" customFormat="1" ht="18" customHeight="1">
      <c r="A758" s="201">
        <v>2111103</v>
      </c>
      <c r="B758" s="184" t="s">
        <v>719</v>
      </c>
      <c r="C758" s="185"/>
      <c r="D758" s="199"/>
      <c r="E758" s="190">
        <f t="shared" si="11"/>
        <v>7</v>
      </c>
    </row>
    <row r="759" spans="1:5" s="190" customFormat="1" ht="18" customHeight="1">
      <c r="A759" s="201">
        <v>2111104</v>
      </c>
      <c r="B759" s="184" t="s">
        <v>720</v>
      </c>
      <c r="C759" s="185"/>
      <c r="D759" s="199"/>
      <c r="E759" s="190">
        <f t="shared" si="11"/>
        <v>7</v>
      </c>
    </row>
    <row r="760" spans="1:5" s="190" customFormat="1" ht="18" customHeight="1">
      <c r="A760" s="201">
        <v>2111199</v>
      </c>
      <c r="B760" s="184" t="s">
        <v>721</v>
      </c>
      <c r="C760" s="185"/>
      <c r="D760" s="199"/>
      <c r="E760" s="190">
        <f t="shared" si="11"/>
        <v>7</v>
      </c>
    </row>
    <row r="761" spans="1:5" s="190" customFormat="1" ht="18" customHeight="1">
      <c r="A761" s="201">
        <v>21112</v>
      </c>
      <c r="B761" s="184" t="s">
        <v>722</v>
      </c>
      <c r="C761" s="185"/>
      <c r="D761" s="199"/>
      <c r="E761" s="190">
        <f t="shared" si="11"/>
        <v>5</v>
      </c>
    </row>
    <row r="762" spans="1:5" s="190" customFormat="1" ht="18" customHeight="1">
      <c r="A762" s="201">
        <v>21113</v>
      </c>
      <c r="B762" s="184" t="s">
        <v>723</v>
      </c>
      <c r="C762" s="185"/>
      <c r="D762" s="199"/>
      <c r="E762" s="190">
        <f t="shared" si="11"/>
        <v>5</v>
      </c>
    </row>
    <row r="763" spans="1:5" s="190" customFormat="1" ht="18" customHeight="1">
      <c r="A763" s="201">
        <v>21114</v>
      </c>
      <c r="B763" s="184" t="s">
        <v>724</v>
      </c>
      <c r="C763" s="185">
        <v>0</v>
      </c>
      <c r="D763" s="199"/>
      <c r="E763" s="190">
        <f t="shared" si="11"/>
        <v>5</v>
      </c>
    </row>
    <row r="764" spans="1:5" s="190" customFormat="1" ht="18" customHeight="1">
      <c r="A764" s="201">
        <v>2111401</v>
      </c>
      <c r="B764" s="184" t="s">
        <v>165</v>
      </c>
      <c r="C764" s="185"/>
      <c r="D764" s="199"/>
      <c r="E764" s="190">
        <f t="shared" si="11"/>
        <v>7</v>
      </c>
    </row>
    <row r="765" spans="1:5" s="190" customFormat="1" ht="18" customHeight="1">
      <c r="A765" s="201">
        <v>2111402</v>
      </c>
      <c r="B765" s="184" t="s">
        <v>166</v>
      </c>
      <c r="C765" s="185"/>
      <c r="D765" s="199"/>
      <c r="E765" s="190">
        <f t="shared" si="11"/>
        <v>7</v>
      </c>
    </row>
    <row r="766" spans="1:5" s="190" customFormat="1" ht="18" customHeight="1">
      <c r="A766" s="201">
        <v>2111403</v>
      </c>
      <c r="B766" s="184" t="s">
        <v>167</v>
      </c>
      <c r="C766" s="185"/>
      <c r="D766" s="199"/>
      <c r="E766" s="190">
        <f t="shared" si="11"/>
        <v>7</v>
      </c>
    </row>
    <row r="767" spans="1:5" s="190" customFormat="1" ht="18" customHeight="1">
      <c r="A767" s="201">
        <v>2111406</v>
      </c>
      <c r="B767" s="184" t="s">
        <v>725</v>
      </c>
      <c r="C767" s="185"/>
      <c r="D767" s="199"/>
      <c r="E767" s="190">
        <f t="shared" si="11"/>
        <v>7</v>
      </c>
    </row>
    <row r="768" spans="1:5" s="190" customFormat="1" ht="18" customHeight="1">
      <c r="A768" s="201">
        <v>2111407</v>
      </c>
      <c r="B768" s="184" t="s">
        <v>726</v>
      </c>
      <c r="C768" s="185"/>
      <c r="D768" s="199"/>
      <c r="E768" s="190">
        <f t="shared" si="11"/>
        <v>7</v>
      </c>
    </row>
    <row r="769" spans="1:5" s="190" customFormat="1" ht="18" customHeight="1">
      <c r="A769" s="201">
        <v>2111408</v>
      </c>
      <c r="B769" s="184" t="s">
        <v>727</v>
      </c>
      <c r="C769" s="185"/>
      <c r="D769" s="199"/>
      <c r="E769" s="190">
        <f t="shared" si="11"/>
        <v>7</v>
      </c>
    </row>
    <row r="770" spans="1:5" s="190" customFormat="1" ht="18" customHeight="1">
      <c r="A770" s="201">
        <v>2111411</v>
      </c>
      <c r="B770" s="184" t="s">
        <v>206</v>
      </c>
      <c r="C770" s="185"/>
      <c r="D770" s="199"/>
      <c r="E770" s="190">
        <f t="shared" si="11"/>
        <v>7</v>
      </c>
    </row>
    <row r="771" spans="1:5" s="190" customFormat="1" ht="18" customHeight="1">
      <c r="A771" s="201">
        <v>2111413</v>
      </c>
      <c r="B771" s="184" t="s">
        <v>728</v>
      </c>
      <c r="C771" s="185"/>
      <c r="D771" s="199"/>
      <c r="E771" s="190">
        <f t="shared" si="11"/>
        <v>7</v>
      </c>
    </row>
    <row r="772" spans="1:5" s="190" customFormat="1" ht="18" customHeight="1">
      <c r="A772" s="201">
        <v>2111450</v>
      </c>
      <c r="B772" s="184" t="s">
        <v>174</v>
      </c>
      <c r="C772" s="185"/>
      <c r="D772" s="199"/>
      <c r="E772" s="190">
        <f t="shared" si="11"/>
        <v>7</v>
      </c>
    </row>
    <row r="773" spans="1:5" s="190" customFormat="1" ht="18" customHeight="1">
      <c r="A773" s="201">
        <v>2111499</v>
      </c>
      <c r="B773" s="184" t="s">
        <v>729</v>
      </c>
      <c r="C773" s="185"/>
      <c r="D773" s="199"/>
      <c r="E773" s="190">
        <f t="shared" ref="E773:E836" si="12">LEN(A773)</f>
        <v>7</v>
      </c>
    </row>
    <row r="774" spans="1:5" s="190" customFormat="1" ht="18" customHeight="1">
      <c r="A774" s="201">
        <v>2119999</v>
      </c>
      <c r="B774" s="184" t="s">
        <v>730</v>
      </c>
      <c r="C774" s="185">
        <v>103</v>
      </c>
      <c r="D774" s="199"/>
      <c r="E774" s="190">
        <f t="shared" si="12"/>
        <v>7</v>
      </c>
    </row>
    <row r="775" spans="1:5" s="190" customFormat="1" ht="18" customHeight="1">
      <c r="A775" s="201">
        <v>212</v>
      </c>
      <c r="B775" s="184" t="s">
        <v>731</v>
      </c>
      <c r="C775" s="185">
        <f>11859+2631-296</f>
        <v>14194</v>
      </c>
      <c r="D775" s="199"/>
      <c r="E775" s="190">
        <f t="shared" si="12"/>
        <v>3</v>
      </c>
    </row>
    <row r="776" spans="1:5" s="190" customFormat="1" ht="18" customHeight="1">
      <c r="A776" s="201">
        <v>21201</v>
      </c>
      <c r="B776" s="184" t="s">
        <v>732</v>
      </c>
      <c r="C776" s="185">
        <v>4559</v>
      </c>
      <c r="D776" s="199"/>
      <c r="E776" s="190">
        <f t="shared" si="12"/>
        <v>5</v>
      </c>
    </row>
    <row r="777" spans="1:5" s="190" customFormat="1" ht="18" customHeight="1">
      <c r="A777" s="201">
        <v>2120101</v>
      </c>
      <c r="B777" s="184" t="s">
        <v>165</v>
      </c>
      <c r="C777" s="185">
        <v>2071</v>
      </c>
      <c r="D777" s="199"/>
      <c r="E777" s="190">
        <f t="shared" si="12"/>
        <v>7</v>
      </c>
    </row>
    <row r="778" spans="1:5" s="190" customFormat="1" ht="18" customHeight="1">
      <c r="A778" s="201">
        <v>2120102</v>
      </c>
      <c r="B778" s="184" t="s">
        <v>166</v>
      </c>
      <c r="C778" s="185">
        <v>1719</v>
      </c>
      <c r="D778" s="199"/>
      <c r="E778" s="190">
        <f t="shared" si="12"/>
        <v>7</v>
      </c>
    </row>
    <row r="779" spans="1:5" s="190" customFormat="1" ht="18" customHeight="1">
      <c r="A779" s="201">
        <v>2120103</v>
      </c>
      <c r="B779" s="184" t="s">
        <v>167</v>
      </c>
      <c r="C779" s="185">
        <v>90</v>
      </c>
      <c r="D779" s="199"/>
      <c r="E779" s="190">
        <f t="shared" si="12"/>
        <v>7</v>
      </c>
    </row>
    <row r="780" spans="1:5" s="190" customFormat="1" ht="18" customHeight="1">
      <c r="A780" s="201">
        <v>2120104</v>
      </c>
      <c r="B780" s="184" t="s">
        <v>733</v>
      </c>
      <c r="C780" s="185">
        <v>679</v>
      </c>
      <c r="D780" s="199"/>
      <c r="E780" s="190">
        <f t="shared" si="12"/>
        <v>7</v>
      </c>
    </row>
    <row r="781" spans="1:5" s="190" customFormat="1" ht="18" customHeight="1">
      <c r="A781" s="201">
        <v>2120105</v>
      </c>
      <c r="B781" s="184" t="s">
        <v>734</v>
      </c>
      <c r="C781" s="185">
        <v>0</v>
      </c>
      <c r="D781" s="199"/>
      <c r="E781" s="190">
        <f t="shared" si="12"/>
        <v>7</v>
      </c>
    </row>
    <row r="782" spans="1:5" s="190" customFormat="1" ht="18" customHeight="1">
      <c r="A782" s="201">
        <v>2120106</v>
      </c>
      <c r="B782" s="184" t="s">
        <v>735</v>
      </c>
      <c r="C782" s="185">
        <v>0</v>
      </c>
      <c r="D782" s="199"/>
      <c r="E782" s="190">
        <f t="shared" si="12"/>
        <v>7</v>
      </c>
    </row>
    <row r="783" spans="1:5" s="190" customFormat="1" ht="18" customHeight="1">
      <c r="A783" s="201">
        <v>2120107</v>
      </c>
      <c r="B783" s="184" t="s">
        <v>736</v>
      </c>
      <c r="C783" s="185">
        <v>0</v>
      </c>
      <c r="D783" s="199"/>
      <c r="E783" s="190">
        <f t="shared" si="12"/>
        <v>7</v>
      </c>
    </row>
    <row r="784" spans="1:5" s="190" customFormat="1" ht="18" customHeight="1">
      <c r="A784" s="201">
        <v>2120109</v>
      </c>
      <c r="B784" s="184" t="s">
        <v>737</v>
      </c>
      <c r="C784" s="185">
        <v>0</v>
      </c>
      <c r="D784" s="199"/>
      <c r="E784" s="190">
        <f t="shared" si="12"/>
        <v>7</v>
      </c>
    </row>
    <row r="785" spans="1:5" s="190" customFormat="1" ht="18" customHeight="1">
      <c r="A785" s="201">
        <v>2120110</v>
      </c>
      <c r="B785" s="184" t="s">
        <v>738</v>
      </c>
      <c r="C785" s="185">
        <v>0</v>
      </c>
      <c r="D785" s="199"/>
      <c r="E785" s="190">
        <f t="shared" si="12"/>
        <v>7</v>
      </c>
    </row>
    <row r="786" spans="1:5" s="190" customFormat="1" ht="18" customHeight="1">
      <c r="A786" s="201">
        <v>2120199</v>
      </c>
      <c r="B786" s="184" t="s">
        <v>739</v>
      </c>
      <c r="C786" s="185">
        <v>0</v>
      </c>
      <c r="D786" s="199"/>
      <c r="E786" s="190">
        <f t="shared" si="12"/>
        <v>7</v>
      </c>
    </row>
    <row r="787" spans="1:5" s="190" customFormat="1" ht="18" customHeight="1">
      <c r="A787" s="201">
        <v>21202</v>
      </c>
      <c r="B787" s="182" t="s">
        <v>740</v>
      </c>
      <c r="C787" s="183"/>
      <c r="D787" s="199"/>
      <c r="E787" s="190">
        <f t="shared" si="12"/>
        <v>5</v>
      </c>
    </row>
    <row r="788" spans="1:5" s="190" customFormat="1" ht="18" customHeight="1">
      <c r="A788" s="201">
        <v>2120201</v>
      </c>
      <c r="B788" s="182" t="s">
        <v>740</v>
      </c>
      <c r="C788" s="183"/>
      <c r="D788" s="199"/>
      <c r="E788" s="190">
        <f t="shared" si="12"/>
        <v>7</v>
      </c>
    </row>
    <row r="789" spans="1:5" s="190" customFormat="1" ht="18" customHeight="1">
      <c r="A789" s="201">
        <v>21203</v>
      </c>
      <c r="B789" s="184" t="s">
        <v>741</v>
      </c>
      <c r="C789" s="185">
        <f>3523-296</f>
        <v>3227</v>
      </c>
      <c r="D789" s="199"/>
      <c r="E789" s="190">
        <f t="shared" si="12"/>
        <v>5</v>
      </c>
    </row>
    <row r="790" spans="1:5" s="190" customFormat="1" ht="18" customHeight="1">
      <c r="A790" s="201">
        <v>2120303</v>
      </c>
      <c r="B790" s="184" t="s">
        <v>742</v>
      </c>
      <c r="C790" s="185"/>
      <c r="D790" s="199"/>
      <c r="E790" s="190">
        <f t="shared" si="12"/>
        <v>7</v>
      </c>
    </row>
    <row r="791" spans="1:5" s="190" customFormat="1" ht="18" customHeight="1">
      <c r="A791" s="201">
        <v>2120399</v>
      </c>
      <c r="B791" s="184" t="s">
        <v>743</v>
      </c>
      <c r="C791" s="185">
        <f>3523-296</f>
        <v>3227</v>
      </c>
      <c r="D791" s="199"/>
      <c r="E791" s="190">
        <f t="shared" si="12"/>
        <v>7</v>
      </c>
    </row>
    <row r="792" spans="1:5" s="190" customFormat="1" ht="18" customHeight="1">
      <c r="A792" s="201">
        <v>21205</v>
      </c>
      <c r="B792" s="184" t="s">
        <v>744</v>
      </c>
      <c r="C792" s="185">
        <v>3777</v>
      </c>
      <c r="D792" s="199"/>
      <c r="E792" s="190">
        <f t="shared" si="12"/>
        <v>5</v>
      </c>
    </row>
    <row r="793" spans="1:5" s="190" customFormat="1" ht="18" customHeight="1">
      <c r="A793" s="201">
        <v>2120501</v>
      </c>
      <c r="B793" s="184" t="s">
        <v>744</v>
      </c>
      <c r="C793" s="185"/>
      <c r="D793" s="199"/>
      <c r="E793" s="190">
        <f t="shared" si="12"/>
        <v>7</v>
      </c>
    </row>
    <row r="794" spans="1:5" s="190" customFormat="1" ht="18" customHeight="1">
      <c r="A794" s="201">
        <v>21206</v>
      </c>
      <c r="B794" s="184" t="s">
        <v>745</v>
      </c>
      <c r="C794" s="185"/>
      <c r="D794" s="199"/>
      <c r="E794" s="190">
        <f t="shared" si="12"/>
        <v>5</v>
      </c>
    </row>
    <row r="795" spans="1:5" s="190" customFormat="1" ht="18" customHeight="1">
      <c r="A795" s="201">
        <v>21299</v>
      </c>
      <c r="B795" s="184" t="s">
        <v>746</v>
      </c>
      <c r="C795" s="185">
        <v>2631</v>
      </c>
      <c r="D795" s="199"/>
      <c r="E795" s="190">
        <f t="shared" si="12"/>
        <v>5</v>
      </c>
    </row>
    <row r="796" spans="1:5" s="190" customFormat="1" ht="18" customHeight="1">
      <c r="A796" s="201">
        <v>2129999</v>
      </c>
      <c r="B796" s="184" t="s">
        <v>746</v>
      </c>
      <c r="C796" s="185">
        <v>2631</v>
      </c>
      <c r="D796" s="199"/>
      <c r="E796" s="190">
        <f t="shared" si="12"/>
        <v>7</v>
      </c>
    </row>
    <row r="797" spans="1:5" s="190" customFormat="1" ht="18" customHeight="1">
      <c r="A797" s="201">
        <v>213</v>
      </c>
      <c r="B797" s="184" t="s">
        <v>747</v>
      </c>
      <c r="C797" s="185">
        <f>95656-10000-10000-10000-3541-11909-6131-2783-3807-5573-2572-2480</f>
        <v>26860</v>
      </c>
      <c r="D797" s="199"/>
      <c r="E797" s="190">
        <f t="shared" si="12"/>
        <v>3</v>
      </c>
    </row>
    <row r="798" spans="1:5" s="190" customFormat="1" ht="18" customHeight="1">
      <c r="A798" s="201">
        <v>21301</v>
      </c>
      <c r="B798" s="184" t="s">
        <v>748</v>
      </c>
      <c r="C798" s="185">
        <v>10393</v>
      </c>
      <c r="D798" s="199"/>
      <c r="E798" s="190">
        <f t="shared" si="12"/>
        <v>5</v>
      </c>
    </row>
    <row r="799" spans="1:5" s="190" customFormat="1" ht="18" customHeight="1">
      <c r="A799" s="201">
        <v>2130101</v>
      </c>
      <c r="B799" s="184" t="s">
        <v>165</v>
      </c>
      <c r="C799" s="185">
        <v>1673</v>
      </c>
      <c r="D799" s="199"/>
      <c r="E799" s="190">
        <f t="shared" si="12"/>
        <v>7</v>
      </c>
    </row>
    <row r="800" spans="1:5" s="190" customFormat="1" ht="18" customHeight="1">
      <c r="A800" s="201">
        <v>2130102</v>
      </c>
      <c r="B800" s="184" t="s">
        <v>166</v>
      </c>
      <c r="C800" s="185">
        <v>939</v>
      </c>
      <c r="D800" s="199"/>
      <c r="E800" s="190">
        <f t="shared" si="12"/>
        <v>7</v>
      </c>
    </row>
    <row r="801" spans="1:5" s="190" customFormat="1" ht="18" customHeight="1">
      <c r="A801" s="201">
        <v>2130103</v>
      </c>
      <c r="B801" s="184" t="s">
        <v>167</v>
      </c>
      <c r="C801" s="185">
        <v>0</v>
      </c>
      <c r="D801" s="199"/>
      <c r="E801" s="190">
        <f t="shared" si="12"/>
        <v>7</v>
      </c>
    </row>
    <row r="802" spans="1:5" s="190" customFormat="1" ht="18" customHeight="1">
      <c r="A802" s="201">
        <v>2130104</v>
      </c>
      <c r="B802" s="184" t="s">
        <v>174</v>
      </c>
      <c r="C802" s="185">
        <v>0</v>
      </c>
      <c r="D802" s="199"/>
      <c r="E802" s="190">
        <f t="shared" si="12"/>
        <v>7</v>
      </c>
    </row>
    <row r="803" spans="1:5" s="190" customFormat="1" ht="18" customHeight="1">
      <c r="A803" s="201">
        <v>2130105</v>
      </c>
      <c r="B803" s="184" t="s">
        <v>749</v>
      </c>
      <c r="C803" s="185">
        <v>0</v>
      </c>
      <c r="D803" s="199"/>
      <c r="E803" s="190">
        <f t="shared" si="12"/>
        <v>7</v>
      </c>
    </row>
    <row r="804" spans="1:5" s="190" customFormat="1" ht="18" customHeight="1">
      <c r="A804" s="201">
        <v>2130106</v>
      </c>
      <c r="B804" s="184" t="s">
        <v>750</v>
      </c>
      <c r="C804" s="185">
        <v>598</v>
      </c>
      <c r="D804" s="199"/>
      <c r="E804" s="190">
        <f t="shared" si="12"/>
        <v>7</v>
      </c>
    </row>
    <row r="805" spans="1:5" s="190" customFormat="1" ht="18" customHeight="1">
      <c r="A805" s="201">
        <v>2130108</v>
      </c>
      <c r="B805" s="184" t="s">
        <v>751</v>
      </c>
      <c r="C805" s="185">
        <v>321</v>
      </c>
      <c r="D805" s="199"/>
      <c r="E805" s="190">
        <f t="shared" si="12"/>
        <v>7</v>
      </c>
    </row>
    <row r="806" spans="1:5" s="190" customFormat="1" ht="18" customHeight="1">
      <c r="A806" s="201">
        <v>2130109</v>
      </c>
      <c r="B806" s="184" t="s">
        <v>752</v>
      </c>
      <c r="C806" s="185">
        <v>47</v>
      </c>
      <c r="D806" s="185"/>
      <c r="E806" s="190">
        <f t="shared" si="12"/>
        <v>7</v>
      </c>
    </row>
    <row r="807" spans="1:5" s="190" customFormat="1" ht="18" customHeight="1">
      <c r="A807" s="201">
        <v>2130110</v>
      </c>
      <c r="B807" s="184" t="s">
        <v>753</v>
      </c>
      <c r="C807" s="185">
        <v>143</v>
      </c>
      <c r="D807" s="199"/>
      <c r="E807" s="190">
        <f t="shared" si="12"/>
        <v>7</v>
      </c>
    </row>
    <row r="808" spans="1:5" s="190" customFormat="1" ht="18" customHeight="1">
      <c r="A808" s="201">
        <v>2130111</v>
      </c>
      <c r="B808" s="184" t="s">
        <v>754</v>
      </c>
      <c r="C808" s="185">
        <v>0</v>
      </c>
      <c r="D808" s="199"/>
      <c r="E808" s="190">
        <f t="shared" si="12"/>
        <v>7</v>
      </c>
    </row>
    <row r="809" spans="1:5" s="190" customFormat="1" ht="18" customHeight="1">
      <c r="A809" s="201">
        <v>2130112</v>
      </c>
      <c r="B809" s="182" t="s">
        <v>755</v>
      </c>
      <c r="C809" s="183">
        <v>840</v>
      </c>
      <c r="D809" s="199"/>
      <c r="E809" s="190">
        <f t="shared" si="12"/>
        <v>7</v>
      </c>
    </row>
    <row r="810" spans="1:5" s="190" customFormat="1" ht="18" customHeight="1">
      <c r="A810" s="201">
        <v>2130114</v>
      </c>
      <c r="B810" s="184" t="s">
        <v>756</v>
      </c>
      <c r="C810" s="185">
        <v>0</v>
      </c>
      <c r="D810" s="199"/>
      <c r="E810" s="190">
        <f t="shared" si="12"/>
        <v>7</v>
      </c>
    </row>
    <row r="811" spans="1:5" s="190" customFormat="1" ht="18" customHeight="1">
      <c r="A811" s="201">
        <v>2130119</v>
      </c>
      <c r="B811" s="184" t="s">
        <v>757</v>
      </c>
      <c r="C811" s="185">
        <v>120</v>
      </c>
      <c r="D811" s="199"/>
      <c r="E811" s="190">
        <f t="shared" si="12"/>
        <v>7</v>
      </c>
    </row>
    <row r="812" spans="1:5" s="190" customFormat="1" ht="18" customHeight="1">
      <c r="A812" s="201">
        <v>2130120</v>
      </c>
      <c r="B812" s="184" t="s">
        <v>758</v>
      </c>
      <c r="C812" s="185">
        <v>460</v>
      </c>
      <c r="D812" s="199"/>
      <c r="E812" s="190">
        <f t="shared" si="12"/>
        <v>7</v>
      </c>
    </row>
    <row r="813" spans="1:5" s="190" customFormat="1" ht="18" customHeight="1">
      <c r="A813" s="201">
        <v>2130121</v>
      </c>
      <c r="B813" s="184" t="s">
        <v>759</v>
      </c>
      <c r="C813" s="185">
        <v>537</v>
      </c>
      <c r="D813" s="199"/>
      <c r="E813" s="190">
        <f t="shared" si="12"/>
        <v>7</v>
      </c>
    </row>
    <row r="814" spans="1:5" s="190" customFormat="1" ht="18" customHeight="1">
      <c r="A814" s="201">
        <v>2130122</v>
      </c>
      <c r="B814" s="184" t="s">
        <v>760</v>
      </c>
      <c r="C814" s="185">
        <v>1839</v>
      </c>
      <c r="D814" s="185"/>
      <c r="E814" s="190">
        <f t="shared" si="12"/>
        <v>7</v>
      </c>
    </row>
    <row r="815" spans="1:5" s="190" customFormat="1" ht="18" customHeight="1">
      <c r="A815" s="201">
        <v>2130124</v>
      </c>
      <c r="B815" s="184" t="s">
        <v>761</v>
      </c>
      <c r="C815" s="185">
        <v>692</v>
      </c>
      <c r="D815" s="199"/>
      <c r="E815" s="190">
        <f t="shared" si="12"/>
        <v>7</v>
      </c>
    </row>
    <row r="816" spans="1:5" s="190" customFormat="1" ht="18" customHeight="1">
      <c r="A816" s="201">
        <v>2130125</v>
      </c>
      <c r="B816" s="184" t="s">
        <v>762</v>
      </c>
      <c r="C816" s="185">
        <v>692</v>
      </c>
      <c r="D816" s="199"/>
      <c r="E816" s="190">
        <f t="shared" si="12"/>
        <v>7</v>
      </c>
    </row>
    <row r="817" spans="1:5" s="190" customFormat="1" ht="18" customHeight="1">
      <c r="A817" s="201">
        <v>2130126</v>
      </c>
      <c r="B817" s="184" t="s">
        <v>763</v>
      </c>
      <c r="C817" s="185">
        <v>1165</v>
      </c>
      <c r="D817" s="199"/>
      <c r="E817" s="190">
        <f t="shared" si="12"/>
        <v>7</v>
      </c>
    </row>
    <row r="818" spans="1:5" s="190" customFormat="1" ht="18" customHeight="1">
      <c r="A818" s="201">
        <v>2130135</v>
      </c>
      <c r="B818" s="184" t="s">
        <v>764</v>
      </c>
      <c r="C818" s="185">
        <v>0</v>
      </c>
      <c r="D818" s="199"/>
      <c r="E818" s="190">
        <f t="shared" si="12"/>
        <v>7</v>
      </c>
    </row>
    <row r="819" spans="1:5" s="190" customFormat="1" ht="18" customHeight="1">
      <c r="A819" s="201">
        <v>2130142</v>
      </c>
      <c r="B819" s="184" t="s">
        <v>765</v>
      </c>
      <c r="C819" s="185">
        <v>0</v>
      </c>
      <c r="D819" s="199"/>
      <c r="E819" s="190">
        <f t="shared" si="12"/>
        <v>7</v>
      </c>
    </row>
    <row r="820" spans="1:5" s="190" customFormat="1" ht="18" customHeight="1">
      <c r="A820" s="201">
        <v>2130148</v>
      </c>
      <c r="B820" s="184" t="s">
        <v>766</v>
      </c>
      <c r="C820" s="185">
        <v>324</v>
      </c>
      <c r="D820" s="199"/>
      <c r="E820" s="190">
        <f t="shared" si="12"/>
        <v>7</v>
      </c>
    </row>
    <row r="821" spans="1:5" s="190" customFormat="1" ht="18" customHeight="1">
      <c r="A821" s="201">
        <v>2130152</v>
      </c>
      <c r="B821" s="184" t="s">
        <v>767</v>
      </c>
      <c r="C821" s="185">
        <v>3</v>
      </c>
      <c r="D821" s="199"/>
      <c r="E821" s="190">
        <f t="shared" si="12"/>
        <v>7</v>
      </c>
    </row>
    <row r="822" spans="1:5" s="190" customFormat="1" ht="18" customHeight="1">
      <c r="A822" s="201">
        <v>2130153</v>
      </c>
      <c r="B822" s="184" t="s">
        <v>768</v>
      </c>
      <c r="C822" s="185">
        <v>0</v>
      </c>
      <c r="D822" s="199"/>
      <c r="E822" s="190">
        <f t="shared" si="12"/>
        <v>7</v>
      </c>
    </row>
    <row r="823" spans="1:5" s="190" customFormat="1" ht="18" customHeight="1">
      <c r="A823" s="201">
        <v>2130199</v>
      </c>
      <c r="B823" s="184" t="s">
        <v>769</v>
      </c>
      <c r="C823" s="185">
        <v>0</v>
      </c>
      <c r="D823" s="199"/>
      <c r="E823" s="190">
        <f t="shared" si="12"/>
        <v>7</v>
      </c>
    </row>
    <row r="824" spans="1:5" s="190" customFormat="1" ht="18" customHeight="1">
      <c r="A824" s="201">
        <v>21302</v>
      </c>
      <c r="B824" s="184" t="s">
        <v>770</v>
      </c>
      <c r="C824" s="185">
        <v>2543</v>
      </c>
      <c r="D824" s="199"/>
      <c r="E824" s="190">
        <f t="shared" si="12"/>
        <v>5</v>
      </c>
    </row>
    <row r="825" spans="1:5" s="190" customFormat="1" ht="18" customHeight="1">
      <c r="A825" s="201">
        <v>2130201</v>
      </c>
      <c r="B825" s="184" t="s">
        <v>165</v>
      </c>
      <c r="C825" s="185">
        <v>332</v>
      </c>
      <c r="D825" s="199"/>
      <c r="E825" s="190">
        <f t="shared" si="12"/>
        <v>7</v>
      </c>
    </row>
    <row r="826" spans="1:5" s="190" customFormat="1" ht="18" customHeight="1">
      <c r="A826" s="201">
        <v>2130202</v>
      </c>
      <c r="B826" s="184" t="s">
        <v>166</v>
      </c>
      <c r="C826" s="185">
        <v>1094</v>
      </c>
      <c r="D826" s="199"/>
      <c r="E826" s="190">
        <f t="shared" si="12"/>
        <v>7</v>
      </c>
    </row>
    <row r="827" spans="1:5" s="190" customFormat="1" ht="18" customHeight="1">
      <c r="A827" s="201">
        <v>2130203</v>
      </c>
      <c r="B827" s="184" t="s">
        <v>167</v>
      </c>
      <c r="C827" s="185">
        <v>0</v>
      </c>
      <c r="D827" s="199"/>
      <c r="E827" s="190">
        <f t="shared" si="12"/>
        <v>7</v>
      </c>
    </row>
    <row r="828" spans="1:5" s="190" customFormat="1" ht="18" customHeight="1">
      <c r="A828" s="201">
        <v>2130204</v>
      </c>
      <c r="B828" s="184" t="s">
        <v>771</v>
      </c>
      <c r="C828" s="185">
        <v>0</v>
      </c>
      <c r="D828" s="199"/>
      <c r="E828" s="190">
        <f t="shared" si="12"/>
        <v>7</v>
      </c>
    </row>
    <row r="829" spans="1:5" s="190" customFormat="1" ht="18" customHeight="1">
      <c r="A829" s="201">
        <v>2130205</v>
      </c>
      <c r="B829" s="184" t="s">
        <v>772</v>
      </c>
      <c r="C829" s="185">
        <v>649</v>
      </c>
      <c r="D829" s="199"/>
      <c r="E829" s="190">
        <f t="shared" si="12"/>
        <v>7</v>
      </c>
    </row>
    <row r="830" spans="1:5" s="190" customFormat="1" ht="18" customHeight="1">
      <c r="A830" s="201">
        <v>2130206</v>
      </c>
      <c r="B830" s="184" t="s">
        <v>773</v>
      </c>
      <c r="C830" s="185">
        <v>6</v>
      </c>
      <c r="D830" s="199"/>
      <c r="E830" s="190">
        <f t="shared" si="12"/>
        <v>7</v>
      </c>
    </row>
    <row r="831" spans="1:5" s="190" customFormat="1" ht="18" customHeight="1">
      <c r="A831" s="201">
        <v>2130207</v>
      </c>
      <c r="B831" s="184" t="s">
        <v>774</v>
      </c>
      <c r="C831" s="185">
        <v>10</v>
      </c>
      <c r="D831" s="199"/>
      <c r="E831" s="190">
        <f t="shared" si="12"/>
        <v>7</v>
      </c>
    </row>
    <row r="832" spans="1:5" s="190" customFormat="1" ht="18" customHeight="1">
      <c r="A832" s="201">
        <v>2130209</v>
      </c>
      <c r="B832" s="184" t="s">
        <v>775</v>
      </c>
      <c r="C832" s="185">
        <v>1</v>
      </c>
      <c r="D832" s="199"/>
      <c r="E832" s="190">
        <f t="shared" si="12"/>
        <v>7</v>
      </c>
    </row>
    <row r="833" spans="1:5" s="190" customFormat="1" ht="18" customHeight="1">
      <c r="A833" s="201">
        <v>2130211</v>
      </c>
      <c r="B833" s="184" t="s">
        <v>776</v>
      </c>
      <c r="C833" s="185">
        <v>108</v>
      </c>
      <c r="D833" s="199"/>
      <c r="E833" s="190">
        <f t="shared" si="12"/>
        <v>7</v>
      </c>
    </row>
    <row r="834" spans="1:5" s="190" customFormat="1" ht="18" customHeight="1">
      <c r="A834" s="201">
        <v>2130212</v>
      </c>
      <c r="B834" s="184" t="s">
        <v>777</v>
      </c>
      <c r="C834" s="185">
        <v>138</v>
      </c>
      <c r="D834" s="199"/>
      <c r="E834" s="190">
        <f t="shared" si="12"/>
        <v>7</v>
      </c>
    </row>
    <row r="835" spans="1:5" s="190" customFormat="1" ht="18" customHeight="1">
      <c r="A835" s="201">
        <v>2130213</v>
      </c>
      <c r="B835" s="184" t="s">
        <v>778</v>
      </c>
      <c r="C835" s="185">
        <v>46</v>
      </c>
      <c r="D835" s="199"/>
      <c r="E835" s="190">
        <f t="shared" si="12"/>
        <v>7</v>
      </c>
    </row>
    <row r="836" spans="1:5" s="190" customFormat="1" ht="18" customHeight="1">
      <c r="A836" s="201">
        <v>2130217</v>
      </c>
      <c r="B836" s="184" t="s">
        <v>779</v>
      </c>
      <c r="C836" s="185">
        <v>0</v>
      </c>
      <c r="D836" s="199"/>
      <c r="E836" s="190">
        <f t="shared" si="12"/>
        <v>7</v>
      </c>
    </row>
    <row r="837" spans="1:5" s="190" customFormat="1" ht="18" customHeight="1">
      <c r="A837" s="201">
        <v>2130220</v>
      </c>
      <c r="B837" s="184" t="s">
        <v>780</v>
      </c>
      <c r="C837" s="185">
        <v>0</v>
      </c>
      <c r="D837" s="199"/>
      <c r="E837" s="190">
        <f t="shared" ref="E837:E900" si="13">LEN(A837)</f>
        <v>7</v>
      </c>
    </row>
    <row r="838" spans="1:5" s="190" customFormat="1" ht="18" customHeight="1">
      <c r="A838" s="201">
        <v>2130221</v>
      </c>
      <c r="B838" s="184" t="s">
        <v>781</v>
      </c>
      <c r="C838" s="185">
        <v>0</v>
      </c>
      <c r="D838" s="199"/>
      <c r="E838" s="190">
        <f t="shared" si="13"/>
        <v>7</v>
      </c>
    </row>
    <row r="839" spans="1:5" s="190" customFormat="1" ht="18" customHeight="1">
      <c r="A839" s="201">
        <v>2130223</v>
      </c>
      <c r="B839" s="184" t="s">
        <v>782</v>
      </c>
      <c r="C839" s="185">
        <v>0</v>
      </c>
      <c r="D839" s="199"/>
      <c r="E839" s="190">
        <f t="shared" si="13"/>
        <v>7</v>
      </c>
    </row>
    <row r="840" spans="1:5" s="190" customFormat="1" ht="18" customHeight="1">
      <c r="A840" s="201">
        <v>2130226</v>
      </c>
      <c r="B840" s="184" t="s">
        <v>783</v>
      </c>
      <c r="C840" s="185">
        <v>30</v>
      </c>
      <c r="D840" s="199"/>
      <c r="E840" s="190">
        <f t="shared" si="13"/>
        <v>7</v>
      </c>
    </row>
    <row r="841" spans="1:5" s="190" customFormat="1" ht="18" customHeight="1">
      <c r="A841" s="201">
        <v>2130227</v>
      </c>
      <c r="B841" s="184" t="s">
        <v>784</v>
      </c>
      <c r="C841" s="185">
        <v>0</v>
      </c>
      <c r="D841" s="199"/>
      <c r="E841" s="190">
        <f t="shared" si="13"/>
        <v>7</v>
      </c>
    </row>
    <row r="842" spans="1:5" s="190" customFormat="1" ht="18" customHeight="1">
      <c r="A842" s="201">
        <v>2130234</v>
      </c>
      <c r="B842" s="184" t="s">
        <v>785</v>
      </c>
      <c r="C842" s="185">
        <v>30</v>
      </c>
      <c r="D842" s="199"/>
      <c r="E842" s="190">
        <f t="shared" si="13"/>
        <v>7</v>
      </c>
    </row>
    <row r="843" spans="1:5" s="190" customFormat="1" ht="18" customHeight="1">
      <c r="A843" s="201">
        <v>2130236</v>
      </c>
      <c r="B843" s="184" t="s">
        <v>786</v>
      </c>
      <c r="C843" s="185">
        <v>0</v>
      </c>
      <c r="D843" s="199"/>
      <c r="E843" s="190">
        <f t="shared" si="13"/>
        <v>7</v>
      </c>
    </row>
    <row r="844" spans="1:5" s="190" customFormat="1" ht="18" customHeight="1">
      <c r="A844" s="201">
        <v>2130237</v>
      </c>
      <c r="B844" s="184" t="s">
        <v>755</v>
      </c>
      <c r="C844" s="185">
        <v>0</v>
      </c>
      <c r="D844" s="199"/>
      <c r="E844" s="190">
        <f t="shared" si="13"/>
        <v>7</v>
      </c>
    </row>
    <row r="845" spans="1:5" s="190" customFormat="1" ht="18" customHeight="1">
      <c r="A845" s="201">
        <v>2130299</v>
      </c>
      <c r="B845" s="184" t="s">
        <v>787</v>
      </c>
      <c r="C845" s="185">
        <v>99</v>
      </c>
      <c r="D845" s="199"/>
      <c r="E845" s="190">
        <f t="shared" si="13"/>
        <v>7</v>
      </c>
    </row>
    <row r="846" spans="1:5" s="190" customFormat="1" ht="18" customHeight="1">
      <c r="A846" s="201">
        <v>21303</v>
      </c>
      <c r="B846" s="184" t="s">
        <v>788</v>
      </c>
      <c r="C846" s="185">
        <f>14292-6131-3807</f>
        <v>4354</v>
      </c>
      <c r="D846" s="199"/>
      <c r="E846" s="190">
        <f t="shared" si="13"/>
        <v>5</v>
      </c>
    </row>
    <row r="847" spans="1:5" s="190" customFormat="1" ht="18" customHeight="1">
      <c r="A847" s="201">
        <v>2130301</v>
      </c>
      <c r="B847" s="184" t="s">
        <v>165</v>
      </c>
      <c r="C847" s="185">
        <v>714</v>
      </c>
      <c r="D847" s="199"/>
      <c r="E847" s="190">
        <f t="shared" si="13"/>
        <v>7</v>
      </c>
    </row>
    <row r="848" spans="1:5" s="190" customFormat="1" ht="18" customHeight="1">
      <c r="A848" s="201">
        <v>2130302</v>
      </c>
      <c r="B848" s="184" t="s">
        <v>166</v>
      </c>
      <c r="C848" s="185">
        <v>272</v>
      </c>
      <c r="D848" s="199"/>
      <c r="E848" s="190">
        <f t="shared" si="13"/>
        <v>7</v>
      </c>
    </row>
    <row r="849" spans="1:5" s="190" customFormat="1" ht="18" customHeight="1">
      <c r="A849" s="201">
        <v>2130303</v>
      </c>
      <c r="B849" s="184" t="s">
        <v>167</v>
      </c>
      <c r="C849" s="185">
        <v>0</v>
      </c>
      <c r="D849" s="199"/>
      <c r="E849" s="190">
        <f t="shared" si="13"/>
        <v>7</v>
      </c>
    </row>
    <row r="850" spans="1:5" s="190" customFormat="1" ht="18" customHeight="1">
      <c r="A850" s="201">
        <v>2130304</v>
      </c>
      <c r="B850" s="184" t="s">
        <v>789</v>
      </c>
      <c r="C850" s="185">
        <v>181</v>
      </c>
      <c r="D850" s="199"/>
      <c r="E850" s="190">
        <f t="shared" si="13"/>
        <v>7</v>
      </c>
    </row>
    <row r="851" spans="1:5" s="190" customFormat="1" ht="18" customHeight="1">
      <c r="A851" s="201">
        <v>2130305</v>
      </c>
      <c r="B851" s="184" t="s">
        <v>790</v>
      </c>
      <c r="C851" s="185">
        <v>0</v>
      </c>
      <c r="D851" s="199"/>
      <c r="E851" s="190">
        <f t="shared" si="13"/>
        <v>7</v>
      </c>
    </row>
    <row r="852" spans="1:5" s="190" customFormat="1" ht="18" customHeight="1">
      <c r="A852" s="201">
        <v>2130306</v>
      </c>
      <c r="B852" s="184" t="s">
        <v>791</v>
      </c>
      <c r="C852" s="185">
        <v>469</v>
      </c>
      <c r="D852" s="199"/>
      <c r="E852" s="190">
        <f t="shared" si="13"/>
        <v>7</v>
      </c>
    </row>
    <row r="853" spans="1:5" s="190" customFormat="1" ht="18" customHeight="1">
      <c r="A853" s="201">
        <v>2130307</v>
      </c>
      <c r="B853" s="184" t="s">
        <v>792</v>
      </c>
      <c r="C853" s="185">
        <v>0</v>
      </c>
      <c r="D853" s="199"/>
      <c r="E853" s="190">
        <f t="shared" si="13"/>
        <v>7</v>
      </c>
    </row>
    <row r="854" spans="1:5" s="190" customFormat="1" ht="18" customHeight="1">
      <c r="A854" s="201">
        <v>2130308</v>
      </c>
      <c r="B854" s="184" t="s">
        <v>793</v>
      </c>
      <c r="C854" s="185">
        <v>0</v>
      </c>
      <c r="D854" s="199"/>
      <c r="E854" s="190">
        <f t="shared" si="13"/>
        <v>7</v>
      </c>
    </row>
    <row r="855" spans="1:5" s="190" customFormat="1" ht="18" customHeight="1">
      <c r="A855" s="201">
        <v>2130309</v>
      </c>
      <c r="B855" s="184" t="s">
        <v>794</v>
      </c>
      <c r="C855" s="185">
        <v>45</v>
      </c>
      <c r="D855" s="199"/>
      <c r="E855" s="190">
        <f t="shared" si="13"/>
        <v>7</v>
      </c>
    </row>
    <row r="856" spans="1:5" s="190" customFormat="1" ht="18" customHeight="1">
      <c r="A856" s="201">
        <v>2130310</v>
      </c>
      <c r="B856" s="184" t="s">
        <v>795</v>
      </c>
      <c r="C856" s="185">
        <v>0</v>
      </c>
      <c r="D856" s="199"/>
      <c r="E856" s="190">
        <f t="shared" si="13"/>
        <v>7</v>
      </c>
    </row>
    <row r="857" spans="1:5" s="190" customFormat="1" ht="18" customHeight="1">
      <c r="A857" s="201">
        <v>2130311</v>
      </c>
      <c r="B857" s="184" t="s">
        <v>796</v>
      </c>
      <c r="C857" s="185">
        <v>12</v>
      </c>
      <c r="D857" s="199"/>
      <c r="E857" s="190">
        <f t="shared" si="13"/>
        <v>7</v>
      </c>
    </row>
    <row r="858" spans="1:5" s="190" customFormat="1" ht="18" customHeight="1">
      <c r="A858" s="201">
        <v>2130312</v>
      </c>
      <c r="B858" s="184" t="s">
        <v>797</v>
      </c>
      <c r="C858" s="185">
        <v>0</v>
      </c>
      <c r="D858" s="199"/>
      <c r="E858" s="190">
        <f t="shared" si="13"/>
        <v>7</v>
      </c>
    </row>
    <row r="859" spans="1:5" s="190" customFormat="1" ht="18" customHeight="1">
      <c r="A859" s="201">
        <v>2130313</v>
      </c>
      <c r="B859" s="184" t="s">
        <v>798</v>
      </c>
      <c r="C859" s="185">
        <v>0</v>
      </c>
      <c r="D859" s="199"/>
      <c r="E859" s="190">
        <f t="shared" si="13"/>
        <v>7</v>
      </c>
    </row>
    <row r="860" spans="1:5" s="190" customFormat="1" ht="18" customHeight="1">
      <c r="A860" s="201">
        <v>2130314</v>
      </c>
      <c r="B860" s="184" t="s">
        <v>799</v>
      </c>
      <c r="C860" s="185">
        <v>873</v>
      </c>
      <c r="D860" s="199"/>
      <c r="E860" s="190">
        <f t="shared" si="13"/>
        <v>7</v>
      </c>
    </row>
    <row r="861" spans="1:5" s="190" customFormat="1" ht="18" customHeight="1">
      <c r="A861" s="201">
        <v>2130315</v>
      </c>
      <c r="B861" s="184" t="s">
        <v>800</v>
      </c>
      <c r="C861" s="185">
        <v>100</v>
      </c>
      <c r="D861" s="199"/>
      <c r="E861" s="190">
        <f t="shared" si="13"/>
        <v>7</v>
      </c>
    </row>
    <row r="862" spans="1:5" s="190" customFormat="1" ht="18" customHeight="1">
      <c r="A862" s="201">
        <v>2130316</v>
      </c>
      <c r="B862" s="184" t="s">
        <v>801</v>
      </c>
      <c r="C862" s="185">
        <v>0</v>
      </c>
      <c r="D862" s="199"/>
      <c r="E862" s="190">
        <f t="shared" si="13"/>
        <v>7</v>
      </c>
    </row>
    <row r="863" spans="1:5" s="190" customFormat="1" ht="18" customHeight="1">
      <c r="A863" s="201">
        <v>2130317</v>
      </c>
      <c r="B863" s="184" t="s">
        <v>802</v>
      </c>
      <c r="C863" s="185">
        <v>0</v>
      </c>
      <c r="D863" s="199"/>
      <c r="E863" s="190">
        <f t="shared" si="13"/>
        <v>7</v>
      </c>
    </row>
    <row r="864" spans="1:5" s="190" customFormat="1" ht="18" customHeight="1">
      <c r="A864" s="201">
        <v>2130318</v>
      </c>
      <c r="B864" s="184" t="s">
        <v>803</v>
      </c>
      <c r="C864" s="185">
        <v>0</v>
      </c>
      <c r="D864" s="199"/>
      <c r="E864" s="190">
        <f t="shared" si="13"/>
        <v>7</v>
      </c>
    </row>
    <row r="865" spans="1:5" s="190" customFormat="1" ht="18" customHeight="1">
      <c r="A865" s="201">
        <v>2130319</v>
      </c>
      <c r="B865" s="184" t="s">
        <v>804</v>
      </c>
      <c r="C865" s="185">
        <v>0</v>
      </c>
      <c r="D865" s="199"/>
      <c r="E865" s="190">
        <f t="shared" si="13"/>
        <v>7</v>
      </c>
    </row>
    <row r="866" spans="1:5" s="190" customFormat="1" ht="18" customHeight="1">
      <c r="A866" s="201">
        <v>2130321</v>
      </c>
      <c r="B866" s="184" t="s">
        <v>805</v>
      </c>
      <c r="C866" s="185">
        <v>0</v>
      </c>
      <c r="D866" s="199"/>
      <c r="E866" s="190">
        <f t="shared" si="13"/>
        <v>7</v>
      </c>
    </row>
    <row r="867" spans="1:5" s="190" customFormat="1" ht="18" customHeight="1">
      <c r="A867" s="201">
        <v>2130322</v>
      </c>
      <c r="B867" s="184" t="s">
        <v>806</v>
      </c>
      <c r="C867" s="185">
        <v>0</v>
      </c>
      <c r="D867" s="199"/>
      <c r="E867" s="190">
        <f t="shared" si="13"/>
        <v>7</v>
      </c>
    </row>
    <row r="868" spans="1:5" s="190" customFormat="1" ht="18" customHeight="1">
      <c r="A868" s="201">
        <v>2130333</v>
      </c>
      <c r="B868" s="184" t="s">
        <v>782</v>
      </c>
      <c r="C868" s="185">
        <v>0</v>
      </c>
      <c r="D868" s="199"/>
      <c r="E868" s="190">
        <f t="shared" si="13"/>
        <v>7</v>
      </c>
    </row>
    <row r="869" spans="1:5" s="190" customFormat="1" ht="18" customHeight="1">
      <c r="A869" s="201">
        <v>2130334</v>
      </c>
      <c r="B869" s="184" t="s">
        <v>807</v>
      </c>
      <c r="C869" s="185">
        <v>0</v>
      </c>
      <c r="D869" s="199"/>
      <c r="E869" s="190">
        <f t="shared" si="13"/>
        <v>7</v>
      </c>
    </row>
    <row r="870" spans="1:5" s="190" customFormat="1" ht="18" customHeight="1">
      <c r="A870" s="201">
        <v>2130335</v>
      </c>
      <c r="B870" s="184" t="s">
        <v>808</v>
      </c>
      <c r="C870" s="185">
        <v>200</v>
      </c>
      <c r="D870" s="199"/>
      <c r="E870" s="190">
        <f t="shared" si="13"/>
        <v>7</v>
      </c>
    </row>
    <row r="871" spans="1:5" s="190" customFormat="1" ht="18" customHeight="1">
      <c r="A871" s="201">
        <v>2130336</v>
      </c>
      <c r="B871" s="184" t="s">
        <v>809</v>
      </c>
      <c r="C871" s="185">
        <v>0</v>
      </c>
      <c r="D871" s="199"/>
      <c r="E871" s="190">
        <f t="shared" si="13"/>
        <v>7</v>
      </c>
    </row>
    <row r="872" spans="1:5" s="190" customFormat="1" ht="18" customHeight="1">
      <c r="A872" s="201">
        <v>2130337</v>
      </c>
      <c r="B872" s="184" t="s">
        <v>810</v>
      </c>
      <c r="C872" s="185">
        <v>0</v>
      </c>
      <c r="D872" s="199"/>
      <c r="E872" s="190">
        <f t="shared" si="13"/>
        <v>7</v>
      </c>
    </row>
    <row r="873" spans="1:5" s="190" customFormat="1" ht="18" customHeight="1">
      <c r="A873" s="201">
        <v>2130399</v>
      </c>
      <c r="B873" s="184" t="s">
        <v>811</v>
      </c>
      <c r="C873" s="185">
        <v>1488</v>
      </c>
      <c r="D873" s="199"/>
      <c r="E873" s="190">
        <f t="shared" si="13"/>
        <v>7</v>
      </c>
    </row>
    <row r="874" spans="1:5" s="190" customFormat="1" ht="18" customHeight="1">
      <c r="A874" s="201">
        <v>21305</v>
      </c>
      <c r="B874" s="184" t="s">
        <v>812</v>
      </c>
      <c r="C874" s="185">
        <f>9296-3541-2572</f>
        <v>3183</v>
      </c>
      <c r="D874" s="199"/>
      <c r="E874" s="190">
        <f t="shared" si="13"/>
        <v>5</v>
      </c>
    </row>
    <row r="875" spans="1:5" s="190" customFormat="1" ht="18" customHeight="1">
      <c r="A875" s="201">
        <v>2130501</v>
      </c>
      <c r="B875" s="184" t="s">
        <v>165</v>
      </c>
      <c r="C875" s="185">
        <v>78</v>
      </c>
      <c r="D875" s="199"/>
      <c r="E875" s="190">
        <f t="shared" si="13"/>
        <v>7</v>
      </c>
    </row>
    <row r="876" spans="1:5" s="190" customFormat="1" ht="18" customHeight="1">
      <c r="A876" s="201">
        <v>2130502</v>
      </c>
      <c r="B876" s="184" t="s">
        <v>166</v>
      </c>
      <c r="C876" s="185">
        <v>170</v>
      </c>
      <c r="D876" s="199"/>
      <c r="E876" s="190">
        <f t="shared" si="13"/>
        <v>7</v>
      </c>
    </row>
    <row r="877" spans="1:5" s="190" customFormat="1" ht="18" customHeight="1">
      <c r="A877" s="201">
        <v>2130503</v>
      </c>
      <c r="B877" s="184" t="s">
        <v>167</v>
      </c>
      <c r="C877" s="185">
        <v>0</v>
      </c>
      <c r="D877" s="199"/>
      <c r="E877" s="190">
        <f t="shared" si="13"/>
        <v>7</v>
      </c>
    </row>
    <row r="878" spans="1:5" s="190" customFormat="1" ht="18" customHeight="1">
      <c r="A878" s="201">
        <v>2130504</v>
      </c>
      <c r="B878" s="184" t="s">
        <v>813</v>
      </c>
      <c r="C878" s="185">
        <v>1476</v>
      </c>
      <c r="D878" s="199"/>
      <c r="E878" s="190">
        <f t="shared" si="13"/>
        <v>7</v>
      </c>
    </row>
    <row r="879" spans="1:5" s="190" customFormat="1" ht="18" customHeight="1">
      <c r="A879" s="201">
        <v>2130505</v>
      </c>
      <c r="B879" s="184" t="s">
        <v>814</v>
      </c>
      <c r="C879" s="185">
        <v>0</v>
      </c>
      <c r="D879" s="199"/>
      <c r="E879" s="190">
        <f t="shared" si="13"/>
        <v>7</v>
      </c>
    </row>
    <row r="880" spans="1:5" s="190" customFormat="1" ht="18" customHeight="1">
      <c r="A880" s="201">
        <v>2130506</v>
      </c>
      <c r="B880" s="184" t="s">
        <v>815</v>
      </c>
      <c r="C880" s="185"/>
      <c r="D880" s="199"/>
      <c r="E880" s="190">
        <f t="shared" si="13"/>
        <v>7</v>
      </c>
    </row>
    <row r="881" spans="1:5" s="190" customFormat="1" ht="18" customHeight="1">
      <c r="A881" s="201">
        <v>2130507</v>
      </c>
      <c r="B881" s="184" t="s">
        <v>816</v>
      </c>
      <c r="C881" s="185"/>
      <c r="D881" s="199"/>
      <c r="E881" s="190">
        <f t="shared" si="13"/>
        <v>7</v>
      </c>
    </row>
    <row r="882" spans="1:5" s="190" customFormat="1" ht="18" customHeight="1">
      <c r="A882" s="201">
        <v>2130508</v>
      </c>
      <c r="B882" s="184" t="s">
        <v>817</v>
      </c>
      <c r="C882" s="185"/>
      <c r="D882" s="199"/>
      <c r="E882" s="190">
        <f t="shared" si="13"/>
        <v>7</v>
      </c>
    </row>
    <row r="883" spans="1:5" s="190" customFormat="1" ht="18" customHeight="1">
      <c r="A883" s="201">
        <v>2130550</v>
      </c>
      <c r="B883" s="184" t="s">
        <v>174</v>
      </c>
      <c r="C883" s="185"/>
      <c r="D883" s="199"/>
      <c r="E883" s="190">
        <f t="shared" si="13"/>
        <v>7</v>
      </c>
    </row>
    <row r="884" spans="1:5" s="190" customFormat="1" ht="18" customHeight="1">
      <c r="A884" s="201">
        <v>2130599</v>
      </c>
      <c r="B884" s="184" t="s">
        <v>818</v>
      </c>
      <c r="C884" s="185">
        <f>5000-3541</f>
        <v>1459</v>
      </c>
      <c r="D884" s="199"/>
      <c r="E884" s="190">
        <f t="shared" si="13"/>
        <v>7</v>
      </c>
    </row>
    <row r="885" spans="1:5" s="190" customFormat="1" ht="18" customHeight="1">
      <c r="A885" s="201">
        <v>21307</v>
      </c>
      <c r="B885" s="184" t="s">
        <v>819</v>
      </c>
      <c r="C885" s="185">
        <v>4845</v>
      </c>
      <c r="D885" s="199"/>
      <c r="E885" s="190">
        <f t="shared" si="13"/>
        <v>5</v>
      </c>
    </row>
    <row r="886" spans="1:5" s="190" customFormat="1" ht="18" customHeight="1">
      <c r="A886" s="201">
        <v>2130701</v>
      </c>
      <c r="B886" s="184" t="s">
        <v>820</v>
      </c>
      <c r="C886" s="185">
        <v>1007</v>
      </c>
      <c r="D886" s="199"/>
      <c r="E886" s="190">
        <f t="shared" si="13"/>
        <v>7</v>
      </c>
    </row>
    <row r="887" spans="1:5" s="190" customFormat="1" ht="18" customHeight="1">
      <c r="A887" s="201">
        <v>2130704</v>
      </c>
      <c r="B887" s="184" t="s">
        <v>821</v>
      </c>
      <c r="C887" s="185">
        <v>0</v>
      </c>
      <c r="D887" s="199"/>
      <c r="E887" s="190">
        <f t="shared" si="13"/>
        <v>7</v>
      </c>
    </row>
    <row r="888" spans="1:5" s="190" customFormat="1" ht="18" customHeight="1">
      <c r="A888" s="201">
        <v>2130705</v>
      </c>
      <c r="B888" s="184" t="s">
        <v>822</v>
      </c>
      <c r="C888" s="185">
        <v>2709</v>
      </c>
      <c r="D888" s="199"/>
      <c r="E888" s="190">
        <f t="shared" si="13"/>
        <v>7</v>
      </c>
    </row>
    <row r="889" spans="1:5" s="190" customFormat="1" ht="18" customHeight="1">
      <c r="A889" s="201">
        <v>2130706</v>
      </c>
      <c r="B889" s="184" t="s">
        <v>823</v>
      </c>
      <c r="C889" s="185">
        <v>825</v>
      </c>
      <c r="D889" s="199"/>
      <c r="E889" s="190">
        <f t="shared" si="13"/>
        <v>7</v>
      </c>
    </row>
    <row r="890" spans="1:5" s="190" customFormat="1" ht="18" customHeight="1">
      <c r="A890" s="201">
        <v>2130707</v>
      </c>
      <c r="B890" s="184" t="s">
        <v>824</v>
      </c>
      <c r="C890" s="185">
        <v>75</v>
      </c>
      <c r="D890" s="199"/>
      <c r="E890" s="190">
        <f t="shared" si="13"/>
        <v>7</v>
      </c>
    </row>
    <row r="891" spans="1:5" s="190" customFormat="1" ht="18" customHeight="1">
      <c r="A891" s="201">
        <v>2130799</v>
      </c>
      <c r="B891" s="184" t="s">
        <v>825</v>
      </c>
      <c r="C891" s="185">
        <v>229</v>
      </c>
      <c r="D891" s="199"/>
      <c r="E891" s="190">
        <f t="shared" si="13"/>
        <v>7</v>
      </c>
    </row>
    <row r="892" spans="1:5" s="190" customFormat="1" ht="18" customHeight="1">
      <c r="A892" s="201">
        <v>21308</v>
      </c>
      <c r="B892" s="184" t="s">
        <v>826</v>
      </c>
      <c r="C892" s="185">
        <f>6592-2570-2480</f>
        <v>1542</v>
      </c>
      <c r="D892" s="199"/>
      <c r="E892" s="190">
        <f t="shared" si="13"/>
        <v>5</v>
      </c>
    </row>
    <row r="893" spans="1:5" s="190" customFormat="1" ht="18" customHeight="1">
      <c r="A893" s="201">
        <v>2130801</v>
      </c>
      <c r="B893" s="184" t="s">
        <v>827</v>
      </c>
      <c r="C893" s="185">
        <v>0</v>
      </c>
      <c r="D893" s="199"/>
      <c r="E893" s="190">
        <f t="shared" si="13"/>
        <v>7</v>
      </c>
    </row>
    <row r="894" spans="1:5" s="190" customFormat="1" ht="18" customHeight="1">
      <c r="A894" s="201">
        <v>2130803</v>
      </c>
      <c r="B894" s="184" t="s">
        <v>828</v>
      </c>
      <c r="C894" s="185">
        <f>3873-2480</f>
        <v>1393</v>
      </c>
      <c r="D894" s="199"/>
      <c r="E894" s="190">
        <f t="shared" si="13"/>
        <v>7</v>
      </c>
    </row>
    <row r="895" spans="1:5" s="190" customFormat="1" ht="18" customHeight="1">
      <c r="A895" s="201">
        <v>2130804</v>
      </c>
      <c r="B895" s="184" t="s">
        <v>829</v>
      </c>
      <c r="C895" s="185">
        <v>149</v>
      </c>
      <c r="D895" s="199"/>
      <c r="E895" s="190">
        <f t="shared" si="13"/>
        <v>7</v>
      </c>
    </row>
    <row r="896" spans="1:5" s="190" customFormat="1" ht="18" customHeight="1">
      <c r="A896" s="201">
        <v>2130805</v>
      </c>
      <c r="B896" s="184" t="s">
        <v>830</v>
      </c>
      <c r="C896" s="185">
        <v>0</v>
      </c>
      <c r="D896" s="199"/>
      <c r="E896" s="190">
        <f t="shared" si="13"/>
        <v>7</v>
      </c>
    </row>
    <row r="897" spans="1:5" s="190" customFormat="1" ht="18" customHeight="1">
      <c r="A897" s="201">
        <v>2130899</v>
      </c>
      <c r="B897" s="184" t="s">
        <v>831</v>
      </c>
      <c r="C897" s="185">
        <v>0</v>
      </c>
      <c r="D897" s="199"/>
      <c r="E897" s="190">
        <f t="shared" si="13"/>
        <v>7</v>
      </c>
    </row>
    <row r="898" spans="1:5" s="190" customFormat="1" ht="18" customHeight="1">
      <c r="A898" s="201">
        <v>21309</v>
      </c>
      <c r="B898" s="184" t="s">
        <v>832</v>
      </c>
      <c r="C898" s="185">
        <v>0</v>
      </c>
      <c r="D898" s="199"/>
      <c r="E898" s="190">
        <f t="shared" si="13"/>
        <v>5</v>
      </c>
    </row>
    <row r="899" spans="1:5" s="190" customFormat="1" ht="18" customHeight="1">
      <c r="A899" s="201">
        <v>2130901</v>
      </c>
      <c r="B899" s="184" t="s">
        <v>833</v>
      </c>
      <c r="C899" s="185"/>
      <c r="D899" s="199"/>
      <c r="E899" s="190">
        <f t="shared" si="13"/>
        <v>7</v>
      </c>
    </row>
    <row r="900" spans="1:5" s="190" customFormat="1" ht="18" customHeight="1">
      <c r="A900" s="201">
        <v>2130999</v>
      </c>
      <c r="B900" s="184" t="s">
        <v>834</v>
      </c>
      <c r="C900" s="185">
        <v>0</v>
      </c>
      <c r="D900" s="199"/>
      <c r="E900" s="190">
        <f t="shared" si="13"/>
        <v>7</v>
      </c>
    </row>
    <row r="901" spans="1:5" s="190" customFormat="1" ht="18" customHeight="1">
      <c r="A901" s="201">
        <v>21399</v>
      </c>
      <c r="B901" s="184" t="s">
        <v>835</v>
      </c>
      <c r="C901" s="185">
        <v>0</v>
      </c>
      <c r="D901" s="199"/>
      <c r="E901" s="190">
        <f t="shared" ref="E901:E964" si="14">LEN(A901)</f>
        <v>5</v>
      </c>
    </row>
    <row r="902" spans="1:5" s="190" customFormat="1" ht="18" customHeight="1">
      <c r="A902" s="201">
        <v>2139901</v>
      </c>
      <c r="B902" s="184" t="s">
        <v>836</v>
      </c>
      <c r="C902" s="185"/>
      <c r="D902" s="199"/>
      <c r="E902" s="190">
        <f t="shared" si="14"/>
        <v>7</v>
      </c>
    </row>
    <row r="903" spans="1:5" s="190" customFormat="1" ht="18" customHeight="1">
      <c r="A903" s="201">
        <v>2139999</v>
      </c>
      <c r="B903" s="184" t="s">
        <v>837</v>
      </c>
      <c r="C903" s="185">
        <v>0</v>
      </c>
      <c r="D903" s="199"/>
      <c r="E903" s="190">
        <f t="shared" si="14"/>
        <v>7</v>
      </c>
    </row>
    <row r="904" spans="1:5" s="190" customFormat="1" ht="18" customHeight="1">
      <c r="A904" s="201">
        <v>214</v>
      </c>
      <c r="B904" s="184" t="s">
        <v>838</v>
      </c>
      <c r="C904" s="185">
        <f>14086+1868-8173-1718</f>
        <v>6063</v>
      </c>
      <c r="D904" s="199"/>
      <c r="E904" s="190">
        <f t="shared" si="14"/>
        <v>3</v>
      </c>
    </row>
    <row r="905" spans="1:5" s="190" customFormat="1" ht="18" customHeight="1">
      <c r="A905" s="201">
        <v>21401</v>
      </c>
      <c r="B905" s="184" t="s">
        <v>839</v>
      </c>
      <c r="C905" s="185">
        <f>13638+1868-8173-1718</f>
        <v>5615</v>
      </c>
      <c r="D905" s="199"/>
      <c r="E905" s="190">
        <f t="shared" si="14"/>
        <v>5</v>
      </c>
    </row>
    <row r="906" spans="1:5" s="190" customFormat="1" ht="18" customHeight="1">
      <c r="A906" s="201">
        <v>2140101</v>
      </c>
      <c r="B906" s="184" t="s">
        <v>165</v>
      </c>
      <c r="C906" s="185">
        <v>2863</v>
      </c>
      <c r="D906" s="199"/>
      <c r="E906" s="190">
        <f t="shared" si="14"/>
        <v>7</v>
      </c>
    </row>
    <row r="907" spans="1:5" s="190" customFormat="1" ht="18" customHeight="1">
      <c r="A907" s="201">
        <v>2140102</v>
      </c>
      <c r="B907" s="184" t="s">
        <v>166</v>
      </c>
      <c r="C907" s="185">
        <v>612</v>
      </c>
      <c r="D907" s="199"/>
      <c r="E907" s="190">
        <f t="shared" si="14"/>
        <v>7</v>
      </c>
    </row>
    <row r="908" spans="1:5" s="190" customFormat="1" ht="18" customHeight="1">
      <c r="A908" s="201">
        <v>2140103</v>
      </c>
      <c r="B908" s="184" t="s">
        <v>167</v>
      </c>
      <c r="C908" s="185"/>
      <c r="D908" s="199"/>
      <c r="E908" s="190">
        <f t="shared" si="14"/>
        <v>7</v>
      </c>
    </row>
    <row r="909" spans="1:5" s="190" customFormat="1" ht="18" customHeight="1">
      <c r="A909" s="201">
        <v>2140104</v>
      </c>
      <c r="B909" s="184" t="s">
        <v>840</v>
      </c>
      <c r="C909" s="185">
        <v>0</v>
      </c>
      <c r="D909" s="199"/>
      <c r="E909" s="190">
        <f t="shared" si="14"/>
        <v>7</v>
      </c>
    </row>
    <row r="910" spans="1:5" s="190" customFormat="1" ht="18" customHeight="1">
      <c r="A910" s="201">
        <v>2140106</v>
      </c>
      <c r="B910" s="184" t="s">
        <v>841</v>
      </c>
      <c r="C910" s="185">
        <f>170+1868</f>
        <v>2038</v>
      </c>
      <c r="D910" s="199"/>
      <c r="E910" s="190">
        <f t="shared" si="14"/>
        <v>7</v>
      </c>
    </row>
    <row r="911" spans="1:5" s="190" customFormat="1" ht="18" customHeight="1">
      <c r="A911" s="201">
        <v>2140109</v>
      </c>
      <c r="B911" s="184" t="s">
        <v>842</v>
      </c>
      <c r="C911" s="185"/>
      <c r="D911" s="199"/>
      <c r="E911" s="190">
        <f t="shared" si="14"/>
        <v>7</v>
      </c>
    </row>
    <row r="912" spans="1:5" s="190" customFormat="1" ht="18" customHeight="1">
      <c r="A912" s="201">
        <v>2140110</v>
      </c>
      <c r="B912" s="184" t="s">
        <v>843</v>
      </c>
      <c r="C912" s="185"/>
      <c r="D912" s="199"/>
      <c r="E912" s="190">
        <f t="shared" si="14"/>
        <v>7</v>
      </c>
    </row>
    <row r="913" spans="1:5" s="190" customFormat="1" ht="18" customHeight="1">
      <c r="A913" s="201">
        <v>2140111</v>
      </c>
      <c r="B913" s="184" t="s">
        <v>844</v>
      </c>
      <c r="C913" s="185"/>
      <c r="D913" s="199"/>
      <c r="E913" s="190">
        <f t="shared" si="14"/>
        <v>7</v>
      </c>
    </row>
    <row r="914" spans="1:5" s="190" customFormat="1" ht="18" customHeight="1">
      <c r="A914" s="201">
        <v>2140112</v>
      </c>
      <c r="B914" s="184" t="s">
        <v>845</v>
      </c>
      <c r="C914" s="185"/>
      <c r="D914" s="199"/>
      <c r="E914" s="190">
        <f t="shared" si="14"/>
        <v>7</v>
      </c>
    </row>
    <row r="915" spans="1:5" s="190" customFormat="1" ht="18" customHeight="1">
      <c r="A915" s="201">
        <v>2140114</v>
      </c>
      <c r="B915" s="184" t="s">
        <v>846</v>
      </c>
      <c r="C915" s="185"/>
      <c r="D915" s="199"/>
      <c r="E915" s="190">
        <f t="shared" si="14"/>
        <v>7</v>
      </c>
    </row>
    <row r="916" spans="1:5" s="190" customFormat="1" ht="18" customHeight="1">
      <c r="A916" s="201">
        <v>2140122</v>
      </c>
      <c r="B916" s="184" t="s">
        <v>847</v>
      </c>
      <c r="C916" s="185"/>
      <c r="D916" s="199"/>
      <c r="E916" s="190">
        <f t="shared" si="14"/>
        <v>7</v>
      </c>
    </row>
    <row r="917" spans="1:5" s="190" customFormat="1" ht="18" customHeight="1">
      <c r="A917" s="201">
        <v>2140123</v>
      </c>
      <c r="B917" s="184" t="s">
        <v>848</v>
      </c>
      <c r="C917" s="185"/>
      <c r="D917" s="199"/>
      <c r="E917" s="190">
        <f t="shared" si="14"/>
        <v>7</v>
      </c>
    </row>
    <row r="918" spans="1:5" s="190" customFormat="1" ht="18" customHeight="1">
      <c r="A918" s="201">
        <v>2140127</v>
      </c>
      <c r="B918" s="184" t="s">
        <v>849</v>
      </c>
      <c r="C918" s="185"/>
      <c r="D918" s="199"/>
      <c r="E918" s="190">
        <f t="shared" si="14"/>
        <v>7</v>
      </c>
    </row>
    <row r="919" spans="1:5" s="190" customFormat="1" ht="18" customHeight="1">
      <c r="A919" s="201">
        <v>2140128</v>
      </c>
      <c r="B919" s="184" t="s">
        <v>850</v>
      </c>
      <c r="C919" s="185"/>
      <c r="D919" s="199"/>
      <c r="E919" s="190">
        <f t="shared" si="14"/>
        <v>7</v>
      </c>
    </row>
    <row r="920" spans="1:5" s="190" customFormat="1" ht="18" customHeight="1">
      <c r="A920" s="201">
        <v>2140129</v>
      </c>
      <c r="B920" s="182" t="s">
        <v>851</v>
      </c>
      <c r="C920" s="183"/>
      <c r="D920" s="199"/>
      <c r="E920" s="190">
        <f t="shared" si="14"/>
        <v>7</v>
      </c>
    </row>
    <row r="921" spans="1:5" s="190" customFormat="1" ht="18" customHeight="1">
      <c r="A921" s="201">
        <v>2140130</v>
      </c>
      <c r="B921" s="184" t="s">
        <v>852</v>
      </c>
      <c r="C921" s="185"/>
      <c r="D921" s="199"/>
      <c r="E921" s="190">
        <f t="shared" si="14"/>
        <v>7</v>
      </c>
    </row>
    <row r="922" spans="1:5" s="190" customFormat="1" ht="18" customHeight="1">
      <c r="A922" s="201">
        <v>2140131</v>
      </c>
      <c r="B922" s="184" t="s">
        <v>853</v>
      </c>
      <c r="C922" s="185"/>
      <c r="D922" s="199"/>
      <c r="E922" s="190">
        <f t="shared" si="14"/>
        <v>7</v>
      </c>
    </row>
    <row r="923" spans="1:5" s="190" customFormat="1" ht="18" customHeight="1">
      <c r="A923" s="201">
        <v>2140133</v>
      </c>
      <c r="B923" s="184" t="s">
        <v>854</v>
      </c>
      <c r="C923" s="185"/>
      <c r="D923" s="199"/>
      <c r="E923" s="190">
        <f t="shared" si="14"/>
        <v>7</v>
      </c>
    </row>
    <row r="924" spans="1:5" s="190" customFormat="1" ht="18" customHeight="1">
      <c r="A924" s="201">
        <v>2140136</v>
      </c>
      <c r="B924" s="184" t="s">
        <v>855</v>
      </c>
      <c r="C924" s="185"/>
      <c r="D924" s="199"/>
      <c r="E924" s="190">
        <f t="shared" si="14"/>
        <v>7</v>
      </c>
    </row>
    <row r="925" spans="1:5" s="190" customFormat="1" ht="18" customHeight="1">
      <c r="A925" s="201">
        <v>2140138</v>
      </c>
      <c r="B925" s="184" t="s">
        <v>856</v>
      </c>
      <c r="C925" s="185"/>
      <c r="D925" s="199"/>
      <c r="E925" s="190">
        <f t="shared" si="14"/>
        <v>7</v>
      </c>
    </row>
    <row r="926" spans="1:5" s="190" customFormat="1" ht="18" customHeight="1">
      <c r="A926" s="201">
        <v>2140199</v>
      </c>
      <c r="B926" s="184" t="s">
        <v>857</v>
      </c>
      <c r="C926" s="185">
        <f>1820-1718</f>
        <v>102</v>
      </c>
      <c r="D926" s="199"/>
      <c r="E926" s="190">
        <f t="shared" si="14"/>
        <v>7</v>
      </c>
    </row>
    <row r="927" spans="1:5" s="190" customFormat="1" ht="18" customHeight="1">
      <c r="A927" s="201">
        <v>21402</v>
      </c>
      <c r="B927" s="184" t="s">
        <v>858</v>
      </c>
      <c r="C927" s="185">
        <v>0</v>
      </c>
      <c r="D927" s="199"/>
      <c r="E927" s="190">
        <f t="shared" si="14"/>
        <v>5</v>
      </c>
    </row>
    <row r="928" spans="1:5" s="190" customFormat="1" ht="18" customHeight="1">
      <c r="A928" s="201">
        <v>2140201</v>
      </c>
      <c r="B928" s="184" t="s">
        <v>165</v>
      </c>
      <c r="C928" s="185"/>
      <c r="D928" s="199"/>
      <c r="E928" s="190">
        <f t="shared" si="14"/>
        <v>7</v>
      </c>
    </row>
    <row r="929" spans="1:5" s="190" customFormat="1" ht="18" customHeight="1">
      <c r="A929" s="201">
        <v>2140202</v>
      </c>
      <c r="B929" s="184" t="s">
        <v>166</v>
      </c>
      <c r="C929" s="185"/>
      <c r="D929" s="199"/>
      <c r="E929" s="190">
        <f t="shared" si="14"/>
        <v>7</v>
      </c>
    </row>
    <row r="930" spans="1:5" s="190" customFormat="1" ht="18" customHeight="1">
      <c r="A930" s="201">
        <v>2140203</v>
      </c>
      <c r="B930" s="184" t="s">
        <v>167</v>
      </c>
      <c r="C930" s="185"/>
      <c r="D930" s="199"/>
      <c r="E930" s="190">
        <f t="shared" si="14"/>
        <v>7</v>
      </c>
    </row>
    <row r="931" spans="1:5" s="190" customFormat="1" ht="18" customHeight="1">
      <c r="A931" s="201">
        <v>2140204</v>
      </c>
      <c r="B931" s="184" t="s">
        <v>859</v>
      </c>
      <c r="C931" s="185"/>
      <c r="D931" s="199"/>
      <c r="E931" s="190">
        <f t="shared" si="14"/>
        <v>7</v>
      </c>
    </row>
    <row r="932" spans="1:5" s="190" customFormat="1" ht="18" customHeight="1">
      <c r="A932" s="201">
        <v>2140205</v>
      </c>
      <c r="B932" s="184" t="s">
        <v>860</v>
      </c>
      <c r="C932" s="185"/>
      <c r="D932" s="199"/>
      <c r="E932" s="190">
        <f t="shared" si="14"/>
        <v>7</v>
      </c>
    </row>
    <row r="933" spans="1:5" s="190" customFormat="1" ht="18" customHeight="1">
      <c r="A933" s="201">
        <v>2140206</v>
      </c>
      <c r="B933" s="184" t="s">
        <v>861</v>
      </c>
      <c r="C933" s="185"/>
      <c r="D933" s="199"/>
      <c r="E933" s="190">
        <f t="shared" si="14"/>
        <v>7</v>
      </c>
    </row>
    <row r="934" spans="1:5" s="190" customFormat="1" ht="18" customHeight="1">
      <c r="A934" s="201">
        <v>2140207</v>
      </c>
      <c r="B934" s="184" t="s">
        <v>862</v>
      </c>
      <c r="C934" s="185"/>
      <c r="D934" s="199"/>
      <c r="E934" s="190">
        <f t="shared" si="14"/>
        <v>7</v>
      </c>
    </row>
    <row r="935" spans="1:5" s="190" customFormat="1" ht="18" customHeight="1">
      <c r="A935" s="201">
        <v>2140208</v>
      </c>
      <c r="B935" s="184" t="s">
        <v>863</v>
      </c>
      <c r="C935" s="185"/>
      <c r="D935" s="199"/>
      <c r="E935" s="190">
        <f t="shared" si="14"/>
        <v>7</v>
      </c>
    </row>
    <row r="936" spans="1:5" s="190" customFormat="1" ht="18" customHeight="1">
      <c r="A936" s="201">
        <v>2140299</v>
      </c>
      <c r="B936" s="184" t="s">
        <v>864</v>
      </c>
      <c r="C936" s="185"/>
      <c r="D936" s="199"/>
      <c r="E936" s="190">
        <f t="shared" si="14"/>
        <v>7</v>
      </c>
    </row>
    <row r="937" spans="1:5" s="190" customFormat="1" ht="18" customHeight="1">
      <c r="A937" s="201">
        <v>21403</v>
      </c>
      <c r="B937" s="184" t="s">
        <v>865</v>
      </c>
      <c r="C937" s="185">
        <v>0</v>
      </c>
      <c r="D937" s="199"/>
      <c r="E937" s="190">
        <f t="shared" si="14"/>
        <v>5</v>
      </c>
    </row>
    <row r="938" spans="1:5" s="190" customFormat="1" ht="18" customHeight="1">
      <c r="A938" s="201">
        <v>2140301</v>
      </c>
      <c r="B938" s="184" t="s">
        <v>165</v>
      </c>
      <c r="C938" s="185"/>
      <c r="D938" s="199"/>
      <c r="E938" s="190">
        <f t="shared" si="14"/>
        <v>7</v>
      </c>
    </row>
    <row r="939" spans="1:5" s="190" customFormat="1" ht="18" customHeight="1">
      <c r="A939" s="201">
        <v>2140302</v>
      </c>
      <c r="B939" s="184" t="s">
        <v>166</v>
      </c>
      <c r="C939" s="185"/>
      <c r="D939" s="199"/>
      <c r="E939" s="190">
        <f t="shared" si="14"/>
        <v>7</v>
      </c>
    </row>
    <row r="940" spans="1:5" s="190" customFormat="1" ht="18" customHeight="1">
      <c r="A940" s="201">
        <v>2140303</v>
      </c>
      <c r="B940" s="184" t="s">
        <v>167</v>
      </c>
      <c r="C940" s="185"/>
      <c r="D940" s="199"/>
      <c r="E940" s="190">
        <f t="shared" si="14"/>
        <v>7</v>
      </c>
    </row>
    <row r="941" spans="1:5" s="190" customFormat="1" ht="18" customHeight="1">
      <c r="A941" s="201">
        <v>2140304</v>
      </c>
      <c r="B941" s="184" t="s">
        <v>866</v>
      </c>
      <c r="C941" s="185"/>
      <c r="D941" s="199"/>
      <c r="E941" s="190">
        <f t="shared" si="14"/>
        <v>7</v>
      </c>
    </row>
    <row r="942" spans="1:5" s="190" customFormat="1" ht="18" customHeight="1">
      <c r="A942" s="201">
        <v>2140305</v>
      </c>
      <c r="B942" s="184" t="s">
        <v>867</v>
      </c>
      <c r="C942" s="185"/>
      <c r="D942" s="199"/>
      <c r="E942" s="190">
        <f t="shared" si="14"/>
        <v>7</v>
      </c>
    </row>
    <row r="943" spans="1:5" s="190" customFormat="1" ht="18" customHeight="1">
      <c r="A943" s="201">
        <v>2140306</v>
      </c>
      <c r="B943" s="184" t="s">
        <v>868</v>
      </c>
      <c r="C943" s="185"/>
      <c r="D943" s="199"/>
      <c r="E943" s="190">
        <f t="shared" si="14"/>
        <v>7</v>
      </c>
    </row>
    <row r="944" spans="1:5" s="190" customFormat="1" ht="18" customHeight="1">
      <c r="A944" s="201">
        <v>2140307</v>
      </c>
      <c r="B944" s="184" t="s">
        <v>869</v>
      </c>
      <c r="C944" s="185"/>
      <c r="D944" s="199"/>
      <c r="E944" s="190">
        <f t="shared" si="14"/>
        <v>7</v>
      </c>
    </row>
    <row r="945" spans="1:5" s="190" customFormat="1" ht="18" customHeight="1">
      <c r="A945" s="201">
        <v>2140308</v>
      </c>
      <c r="B945" s="184" t="s">
        <v>870</v>
      </c>
      <c r="C945" s="185"/>
      <c r="D945" s="199"/>
      <c r="E945" s="190">
        <f t="shared" si="14"/>
        <v>7</v>
      </c>
    </row>
    <row r="946" spans="1:5" s="190" customFormat="1" ht="18" customHeight="1">
      <c r="A946" s="201">
        <v>2140399</v>
      </c>
      <c r="B946" s="184" t="s">
        <v>871</v>
      </c>
      <c r="C946" s="185"/>
      <c r="D946" s="199"/>
      <c r="E946" s="190">
        <f t="shared" si="14"/>
        <v>7</v>
      </c>
    </row>
    <row r="947" spans="1:5" s="190" customFormat="1" ht="18" customHeight="1">
      <c r="A947" s="201">
        <v>21405</v>
      </c>
      <c r="B947" s="184" t="s">
        <v>872</v>
      </c>
      <c r="C947" s="185">
        <v>0</v>
      </c>
      <c r="D947" s="199"/>
      <c r="E947" s="190">
        <f t="shared" si="14"/>
        <v>5</v>
      </c>
    </row>
    <row r="948" spans="1:5" s="190" customFormat="1" ht="18" customHeight="1">
      <c r="A948" s="201">
        <v>2140501</v>
      </c>
      <c r="B948" s="184" t="s">
        <v>165</v>
      </c>
      <c r="C948" s="185"/>
      <c r="D948" s="199"/>
      <c r="E948" s="190">
        <f t="shared" si="14"/>
        <v>7</v>
      </c>
    </row>
    <row r="949" spans="1:5" s="190" customFormat="1" ht="18" customHeight="1">
      <c r="A949" s="201">
        <v>2140502</v>
      </c>
      <c r="B949" s="184" t="s">
        <v>166</v>
      </c>
      <c r="C949" s="185"/>
      <c r="D949" s="199"/>
      <c r="E949" s="190">
        <f t="shared" si="14"/>
        <v>7</v>
      </c>
    </row>
    <row r="950" spans="1:5" s="190" customFormat="1" ht="18" customHeight="1">
      <c r="A950" s="201">
        <v>2140503</v>
      </c>
      <c r="B950" s="184" t="s">
        <v>167</v>
      </c>
      <c r="C950" s="185"/>
      <c r="D950" s="199"/>
      <c r="E950" s="190">
        <f t="shared" si="14"/>
        <v>7</v>
      </c>
    </row>
    <row r="951" spans="1:5" s="190" customFormat="1" ht="18" customHeight="1">
      <c r="A951" s="201">
        <v>2140504</v>
      </c>
      <c r="B951" s="184" t="s">
        <v>863</v>
      </c>
      <c r="C951" s="185"/>
      <c r="D951" s="199"/>
      <c r="E951" s="190">
        <f t="shared" si="14"/>
        <v>7</v>
      </c>
    </row>
    <row r="952" spans="1:5" s="190" customFormat="1" ht="18" customHeight="1">
      <c r="A952" s="201">
        <v>2140505</v>
      </c>
      <c r="B952" s="184" t="s">
        <v>873</v>
      </c>
      <c r="C952" s="185"/>
      <c r="D952" s="199"/>
      <c r="E952" s="190">
        <f t="shared" si="14"/>
        <v>7</v>
      </c>
    </row>
    <row r="953" spans="1:5" s="190" customFormat="1" ht="18" customHeight="1">
      <c r="A953" s="201">
        <v>2140599</v>
      </c>
      <c r="B953" s="184" t="s">
        <v>874</v>
      </c>
      <c r="C953" s="185"/>
      <c r="D953" s="199"/>
      <c r="E953" s="190">
        <f t="shared" si="14"/>
        <v>7</v>
      </c>
    </row>
    <row r="954" spans="1:5" s="190" customFormat="1" ht="18" customHeight="1">
      <c r="A954" s="201">
        <v>21406</v>
      </c>
      <c r="B954" s="184" t="s">
        <v>875</v>
      </c>
      <c r="C954" s="185">
        <v>0</v>
      </c>
      <c r="D954" s="199"/>
      <c r="E954" s="190">
        <f t="shared" si="14"/>
        <v>5</v>
      </c>
    </row>
    <row r="955" spans="1:5" s="190" customFormat="1" ht="18" customHeight="1">
      <c r="A955" s="201">
        <v>2140601</v>
      </c>
      <c r="B955" s="184" t="s">
        <v>876</v>
      </c>
      <c r="C955" s="185"/>
      <c r="D955" s="199"/>
      <c r="E955" s="190">
        <f t="shared" si="14"/>
        <v>7</v>
      </c>
    </row>
    <row r="956" spans="1:5" s="190" customFormat="1" ht="18" customHeight="1">
      <c r="A956" s="201">
        <v>2140602</v>
      </c>
      <c r="B956" s="184" t="s">
        <v>877</v>
      </c>
      <c r="C956" s="185"/>
      <c r="D956" s="199"/>
      <c r="E956" s="190">
        <f t="shared" si="14"/>
        <v>7</v>
      </c>
    </row>
    <row r="957" spans="1:5" s="190" customFormat="1" ht="18" customHeight="1">
      <c r="A957" s="201">
        <v>2140603</v>
      </c>
      <c r="B957" s="184" t="s">
        <v>878</v>
      </c>
      <c r="C957" s="185"/>
      <c r="D957" s="199"/>
      <c r="E957" s="190">
        <f t="shared" si="14"/>
        <v>7</v>
      </c>
    </row>
    <row r="958" spans="1:5" s="190" customFormat="1" ht="18" customHeight="1">
      <c r="A958" s="201">
        <v>2140699</v>
      </c>
      <c r="B958" s="184" t="s">
        <v>879</v>
      </c>
      <c r="C958" s="185"/>
      <c r="D958" s="199"/>
      <c r="E958" s="190">
        <f t="shared" si="14"/>
        <v>7</v>
      </c>
    </row>
    <row r="959" spans="1:5" s="190" customFormat="1" ht="18" customHeight="1">
      <c r="A959" s="201">
        <v>21499</v>
      </c>
      <c r="B959" s="184" t="s">
        <v>880</v>
      </c>
      <c r="C959" s="185">
        <v>448</v>
      </c>
      <c r="D959" s="199"/>
      <c r="E959" s="190">
        <f t="shared" si="14"/>
        <v>5</v>
      </c>
    </row>
    <row r="960" spans="1:5" s="190" customFormat="1" ht="18" customHeight="1">
      <c r="A960" s="201">
        <v>2149901</v>
      </c>
      <c r="B960" s="184" t="s">
        <v>881</v>
      </c>
      <c r="C960" s="185"/>
      <c r="D960" s="199"/>
      <c r="E960" s="190">
        <f t="shared" si="14"/>
        <v>7</v>
      </c>
    </row>
    <row r="961" spans="1:5" s="190" customFormat="1" ht="18" customHeight="1">
      <c r="A961" s="201">
        <v>2149999</v>
      </c>
      <c r="B961" s="184" t="s">
        <v>882</v>
      </c>
      <c r="C961" s="185">
        <v>448</v>
      </c>
      <c r="D961" s="199"/>
      <c r="E961" s="190">
        <f t="shared" si="14"/>
        <v>7</v>
      </c>
    </row>
    <row r="962" spans="1:5" s="190" customFormat="1" ht="18" customHeight="1">
      <c r="A962" s="201">
        <v>215</v>
      </c>
      <c r="B962" s="184" t="s">
        <v>883</v>
      </c>
      <c r="C962" s="185">
        <v>1723</v>
      </c>
      <c r="D962" s="199"/>
      <c r="E962" s="190">
        <f t="shared" si="14"/>
        <v>3</v>
      </c>
    </row>
    <row r="963" spans="1:5" s="190" customFormat="1" ht="18" customHeight="1">
      <c r="A963" s="201">
        <v>21501</v>
      </c>
      <c r="B963" s="184" t="s">
        <v>884</v>
      </c>
      <c r="C963" s="185">
        <v>0</v>
      </c>
      <c r="D963" s="199"/>
      <c r="E963" s="190">
        <f t="shared" si="14"/>
        <v>5</v>
      </c>
    </row>
    <row r="964" spans="1:5" s="190" customFormat="1" ht="18" customHeight="1">
      <c r="A964" s="201">
        <v>2150101</v>
      </c>
      <c r="B964" s="184" t="s">
        <v>165</v>
      </c>
      <c r="C964" s="185"/>
      <c r="D964" s="199"/>
      <c r="E964" s="190">
        <f t="shared" si="14"/>
        <v>7</v>
      </c>
    </row>
    <row r="965" spans="1:5" s="190" customFormat="1" ht="18" customHeight="1">
      <c r="A965" s="201">
        <v>2150102</v>
      </c>
      <c r="B965" s="184" t="s">
        <v>166</v>
      </c>
      <c r="C965" s="185"/>
      <c r="D965" s="199"/>
      <c r="E965" s="190">
        <f t="shared" ref="E965:E1028" si="15">LEN(A965)</f>
        <v>7</v>
      </c>
    </row>
    <row r="966" spans="1:5" s="190" customFormat="1" ht="18" customHeight="1">
      <c r="A966" s="201">
        <v>2150103</v>
      </c>
      <c r="B966" s="184" t="s">
        <v>167</v>
      </c>
      <c r="C966" s="185"/>
      <c r="D966" s="199"/>
      <c r="E966" s="190">
        <f t="shared" si="15"/>
        <v>7</v>
      </c>
    </row>
    <row r="967" spans="1:5" s="190" customFormat="1" ht="18" customHeight="1">
      <c r="A967" s="201">
        <v>2150104</v>
      </c>
      <c r="B967" s="184" t="s">
        <v>885</v>
      </c>
      <c r="C967" s="185"/>
      <c r="D967" s="199"/>
      <c r="E967" s="190">
        <f t="shared" si="15"/>
        <v>7</v>
      </c>
    </row>
    <row r="968" spans="1:5" s="190" customFormat="1" ht="18" customHeight="1">
      <c r="A968" s="201">
        <v>2150105</v>
      </c>
      <c r="B968" s="184" t="s">
        <v>886</v>
      </c>
      <c r="C968" s="185"/>
      <c r="D968" s="199"/>
      <c r="E968" s="190">
        <f t="shared" si="15"/>
        <v>7</v>
      </c>
    </row>
    <row r="969" spans="1:5" s="190" customFormat="1" ht="18" customHeight="1">
      <c r="A969" s="201">
        <v>2150106</v>
      </c>
      <c r="B969" s="184" t="s">
        <v>887</v>
      </c>
      <c r="C969" s="185"/>
      <c r="D969" s="199"/>
      <c r="E969" s="190">
        <f t="shared" si="15"/>
        <v>7</v>
      </c>
    </row>
    <row r="970" spans="1:5" s="190" customFormat="1" ht="18" customHeight="1">
      <c r="A970" s="201">
        <v>2150107</v>
      </c>
      <c r="B970" s="184" t="s">
        <v>888</v>
      </c>
      <c r="C970" s="185"/>
      <c r="D970" s="199"/>
      <c r="E970" s="190">
        <f t="shared" si="15"/>
        <v>7</v>
      </c>
    </row>
    <row r="971" spans="1:5" s="190" customFormat="1" ht="18" customHeight="1">
      <c r="A971" s="201">
        <v>2150108</v>
      </c>
      <c r="B971" s="184" t="s">
        <v>889</v>
      </c>
      <c r="C971" s="185"/>
      <c r="D971" s="199"/>
      <c r="E971" s="190">
        <f t="shared" si="15"/>
        <v>7</v>
      </c>
    </row>
    <row r="972" spans="1:5" s="190" customFormat="1" ht="18" customHeight="1">
      <c r="A972" s="201">
        <v>2150199</v>
      </c>
      <c r="B972" s="184" t="s">
        <v>890</v>
      </c>
      <c r="C972" s="185"/>
      <c r="D972" s="199"/>
      <c r="E972" s="190">
        <f t="shared" si="15"/>
        <v>7</v>
      </c>
    </row>
    <row r="973" spans="1:5" s="190" customFormat="1" ht="18" customHeight="1">
      <c r="A973" s="201">
        <v>21502</v>
      </c>
      <c r="B973" s="184" t="s">
        <v>891</v>
      </c>
      <c r="C973" s="185">
        <v>0</v>
      </c>
      <c r="D973" s="199"/>
      <c r="E973" s="190">
        <f t="shared" si="15"/>
        <v>5</v>
      </c>
    </row>
    <row r="974" spans="1:5" s="190" customFormat="1" ht="18" customHeight="1">
      <c r="A974" s="201">
        <v>2150501</v>
      </c>
      <c r="B974" s="184" t="s">
        <v>165</v>
      </c>
      <c r="C974" s="185"/>
      <c r="D974" s="199"/>
      <c r="E974" s="190">
        <f t="shared" si="15"/>
        <v>7</v>
      </c>
    </row>
    <row r="975" spans="1:5" s="190" customFormat="1" ht="18" customHeight="1">
      <c r="A975" s="201">
        <v>2150502</v>
      </c>
      <c r="B975" s="184" t="s">
        <v>166</v>
      </c>
      <c r="C975" s="185"/>
      <c r="D975" s="199"/>
      <c r="E975" s="190">
        <f t="shared" si="15"/>
        <v>7</v>
      </c>
    </row>
    <row r="976" spans="1:5" s="190" customFormat="1" ht="18" customHeight="1">
      <c r="A976" s="201">
        <v>2150503</v>
      </c>
      <c r="B976" s="184" t="s">
        <v>167</v>
      </c>
      <c r="C976" s="185"/>
      <c r="D976" s="199"/>
      <c r="E976" s="190">
        <f t="shared" si="15"/>
        <v>7</v>
      </c>
    </row>
    <row r="977" spans="1:5" s="190" customFormat="1" ht="18" customHeight="1">
      <c r="A977" s="201">
        <v>2150504</v>
      </c>
      <c r="B977" s="184" t="s">
        <v>892</v>
      </c>
      <c r="C977" s="185"/>
      <c r="D977" s="199"/>
      <c r="E977" s="190">
        <f t="shared" si="15"/>
        <v>7</v>
      </c>
    </row>
    <row r="978" spans="1:5" s="190" customFormat="1" ht="18" customHeight="1">
      <c r="A978" s="201">
        <v>2150505</v>
      </c>
      <c r="B978" s="184" t="s">
        <v>893</v>
      </c>
      <c r="C978" s="185"/>
      <c r="D978" s="199"/>
      <c r="E978" s="190">
        <f t="shared" si="15"/>
        <v>7</v>
      </c>
    </row>
    <row r="979" spans="1:5" s="190" customFormat="1" ht="18" customHeight="1">
      <c r="A979" s="201">
        <v>2150506</v>
      </c>
      <c r="B979" s="184" t="s">
        <v>894</v>
      </c>
      <c r="C979" s="185"/>
      <c r="D979" s="199"/>
      <c r="E979" s="190">
        <f t="shared" si="15"/>
        <v>7</v>
      </c>
    </row>
    <row r="980" spans="1:5" s="190" customFormat="1" ht="18" customHeight="1">
      <c r="A980" s="201">
        <v>2150507</v>
      </c>
      <c r="B980" s="184" t="s">
        <v>895</v>
      </c>
      <c r="C980" s="185"/>
      <c r="D980" s="199"/>
      <c r="E980" s="190">
        <f t="shared" si="15"/>
        <v>7</v>
      </c>
    </row>
    <row r="981" spans="1:5" s="190" customFormat="1" ht="18" customHeight="1">
      <c r="A981" s="201">
        <v>2150508</v>
      </c>
      <c r="B981" s="184" t="s">
        <v>896</v>
      </c>
      <c r="C981" s="185"/>
      <c r="D981" s="199"/>
      <c r="E981" s="190">
        <f t="shared" si="15"/>
        <v>7</v>
      </c>
    </row>
    <row r="982" spans="1:5" s="190" customFormat="1" ht="18" customHeight="1">
      <c r="A982" s="201">
        <v>2150509</v>
      </c>
      <c r="B982" s="184" t="s">
        <v>897</v>
      </c>
      <c r="C982" s="185"/>
      <c r="D982" s="199"/>
      <c r="E982" s="190">
        <f t="shared" si="15"/>
        <v>7</v>
      </c>
    </row>
    <row r="983" spans="1:5" s="190" customFormat="1" ht="18" customHeight="1">
      <c r="A983" s="201">
        <v>2150510</v>
      </c>
      <c r="B983" s="184" t="s">
        <v>898</v>
      </c>
      <c r="C983" s="185"/>
      <c r="D983" s="199"/>
      <c r="E983" s="190">
        <f t="shared" si="15"/>
        <v>7</v>
      </c>
    </row>
    <row r="984" spans="1:5" s="190" customFormat="1" ht="18" customHeight="1">
      <c r="A984" s="201">
        <v>2150512</v>
      </c>
      <c r="B984" s="182" t="s">
        <v>899</v>
      </c>
      <c r="C984" s="183"/>
      <c r="D984" s="199"/>
      <c r="E984" s="190">
        <f t="shared" si="15"/>
        <v>7</v>
      </c>
    </row>
    <row r="985" spans="1:5" s="190" customFormat="1" ht="18" customHeight="1">
      <c r="A985" s="201">
        <v>2150513</v>
      </c>
      <c r="B985" s="184" t="s">
        <v>900</v>
      </c>
      <c r="C985" s="185"/>
      <c r="D985" s="199"/>
      <c r="E985" s="190">
        <f t="shared" si="15"/>
        <v>7</v>
      </c>
    </row>
    <row r="986" spans="1:5" s="190" customFormat="1" ht="18" customHeight="1">
      <c r="A986" s="201">
        <v>2150514</v>
      </c>
      <c r="B986" s="184" t="s">
        <v>901</v>
      </c>
      <c r="C986" s="185"/>
      <c r="D986" s="199"/>
      <c r="E986" s="190">
        <f t="shared" si="15"/>
        <v>7</v>
      </c>
    </row>
    <row r="987" spans="1:5" s="190" customFormat="1" ht="18" customHeight="1">
      <c r="A987" s="201">
        <v>2150515</v>
      </c>
      <c r="B987" s="184" t="s">
        <v>902</v>
      </c>
      <c r="C987" s="185"/>
      <c r="D987" s="199"/>
      <c r="E987" s="190">
        <f t="shared" si="15"/>
        <v>7</v>
      </c>
    </row>
    <row r="988" spans="1:5" s="190" customFormat="1" ht="18" customHeight="1">
      <c r="A988" s="201">
        <v>2150599</v>
      </c>
      <c r="B988" s="184" t="s">
        <v>903</v>
      </c>
      <c r="C988" s="185">
        <v>0</v>
      </c>
      <c r="D988" s="199"/>
      <c r="E988" s="190">
        <f t="shared" si="15"/>
        <v>7</v>
      </c>
    </row>
    <row r="989" spans="1:5" s="190" customFormat="1" ht="18" customHeight="1">
      <c r="A989" s="201">
        <v>21503</v>
      </c>
      <c r="B989" s="184" t="s">
        <v>904</v>
      </c>
      <c r="C989" s="185">
        <v>0</v>
      </c>
      <c r="D989" s="199"/>
      <c r="E989" s="190">
        <f t="shared" si="15"/>
        <v>5</v>
      </c>
    </row>
    <row r="990" spans="1:5" s="190" customFormat="1" ht="18" customHeight="1">
      <c r="A990" s="201">
        <v>2150301</v>
      </c>
      <c r="B990" s="184" t="s">
        <v>165</v>
      </c>
      <c r="C990" s="185"/>
      <c r="D990" s="199"/>
      <c r="E990" s="190">
        <f t="shared" si="15"/>
        <v>7</v>
      </c>
    </row>
    <row r="991" spans="1:5" s="190" customFormat="1" ht="18" customHeight="1">
      <c r="A991" s="201">
        <v>2150302</v>
      </c>
      <c r="B991" s="184" t="s">
        <v>166</v>
      </c>
      <c r="C991" s="185"/>
      <c r="D991" s="199"/>
      <c r="E991" s="190">
        <f t="shared" si="15"/>
        <v>7</v>
      </c>
    </row>
    <row r="992" spans="1:5" s="190" customFormat="1" ht="18" customHeight="1">
      <c r="A992" s="201">
        <v>2150303</v>
      </c>
      <c r="B992" s="184" t="s">
        <v>167</v>
      </c>
      <c r="C992" s="185"/>
      <c r="D992" s="199"/>
      <c r="E992" s="190">
        <f t="shared" si="15"/>
        <v>7</v>
      </c>
    </row>
    <row r="993" spans="1:5" s="190" customFormat="1" ht="18" customHeight="1">
      <c r="A993" s="201">
        <v>2150399</v>
      </c>
      <c r="B993" s="184" t="s">
        <v>905</v>
      </c>
      <c r="C993" s="185"/>
      <c r="D993" s="199"/>
      <c r="E993" s="190">
        <f t="shared" si="15"/>
        <v>7</v>
      </c>
    </row>
    <row r="994" spans="1:5" s="190" customFormat="1" ht="18" customHeight="1">
      <c r="A994" s="201">
        <v>21505</v>
      </c>
      <c r="B994" s="184" t="s">
        <v>906</v>
      </c>
      <c r="C994" s="185">
        <v>1723</v>
      </c>
      <c r="D994" s="199"/>
      <c r="E994" s="190">
        <f t="shared" si="15"/>
        <v>5</v>
      </c>
    </row>
    <row r="995" spans="1:5" s="190" customFormat="1" ht="18" customHeight="1">
      <c r="A995" s="201">
        <v>2150501</v>
      </c>
      <c r="B995" s="184" t="s">
        <v>165</v>
      </c>
      <c r="C995" s="185">
        <v>927</v>
      </c>
      <c r="D995" s="199"/>
      <c r="E995" s="190">
        <f t="shared" si="15"/>
        <v>7</v>
      </c>
    </row>
    <row r="996" spans="1:5" s="190" customFormat="1" ht="18" customHeight="1">
      <c r="A996" s="201">
        <v>2150502</v>
      </c>
      <c r="B996" s="184" t="s">
        <v>166</v>
      </c>
      <c r="C996" s="185">
        <v>489</v>
      </c>
      <c r="D996" s="199"/>
      <c r="E996" s="190">
        <f t="shared" si="15"/>
        <v>7</v>
      </c>
    </row>
    <row r="997" spans="1:5" s="190" customFormat="1" ht="18" customHeight="1">
      <c r="A997" s="201">
        <v>2150503</v>
      </c>
      <c r="B997" s="184" t="s">
        <v>167</v>
      </c>
      <c r="C997" s="185"/>
      <c r="D997" s="199"/>
      <c r="E997" s="190">
        <f t="shared" si="15"/>
        <v>7</v>
      </c>
    </row>
    <row r="998" spans="1:5" s="190" customFormat="1" ht="18" customHeight="1">
      <c r="A998" s="201">
        <v>2150505</v>
      </c>
      <c r="B998" s="184" t="s">
        <v>907</v>
      </c>
      <c r="C998" s="185"/>
      <c r="D998" s="199"/>
      <c r="E998" s="190">
        <f t="shared" si="15"/>
        <v>7</v>
      </c>
    </row>
    <row r="999" spans="1:5" s="190" customFormat="1" ht="18" customHeight="1">
      <c r="A999" s="201">
        <v>2150507</v>
      </c>
      <c r="B999" s="184" t="s">
        <v>908</v>
      </c>
      <c r="C999" s="185"/>
      <c r="D999" s="199"/>
      <c r="E999" s="190">
        <f t="shared" si="15"/>
        <v>7</v>
      </c>
    </row>
    <row r="1000" spans="1:5" s="190" customFormat="1" ht="18" customHeight="1">
      <c r="A1000" s="201">
        <v>2150508</v>
      </c>
      <c r="B1000" s="184" t="s">
        <v>909</v>
      </c>
      <c r="C1000" s="185"/>
      <c r="D1000" s="199"/>
      <c r="E1000" s="190">
        <f t="shared" si="15"/>
        <v>7</v>
      </c>
    </row>
    <row r="1001" spans="1:5" s="190" customFormat="1" ht="18" customHeight="1">
      <c r="A1001" s="201">
        <v>2150516</v>
      </c>
      <c r="B1001" s="184" t="s">
        <v>910</v>
      </c>
      <c r="C1001" s="185"/>
      <c r="D1001" s="199"/>
      <c r="E1001" s="190">
        <f t="shared" si="15"/>
        <v>7</v>
      </c>
    </row>
    <row r="1002" spans="1:5" s="190" customFormat="1" ht="18" customHeight="1">
      <c r="A1002" s="201">
        <v>2150517</v>
      </c>
      <c r="B1002" s="184" t="s">
        <v>911</v>
      </c>
      <c r="C1002" s="185"/>
      <c r="D1002" s="199"/>
      <c r="E1002" s="190">
        <f t="shared" si="15"/>
        <v>7</v>
      </c>
    </row>
    <row r="1003" spans="1:5" s="190" customFormat="1" ht="18" customHeight="1">
      <c r="A1003" s="201">
        <v>2150550</v>
      </c>
      <c r="B1003" s="184" t="s">
        <v>174</v>
      </c>
      <c r="C1003" s="185"/>
      <c r="D1003" s="199"/>
      <c r="E1003" s="190">
        <f t="shared" si="15"/>
        <v>7</v>
      </c>
    </row>
    <row r="1004" spans="1:5" s="190" customFormat="1" ht="18" customHeight="1">
      <c r="A1004" s="201">
        <v>2150599</v>
      </c>
      <c r="B1004" s="184" t="s">
        <v>912</v>
      </c>
      <c r="C1004" s="185">
        <f>1723-C996-C995</f>
        <v>307</v>
      </c>
      <c r="D1004" s="199"/>
      <c r="E1004" s="190">
        <f t="shared" si="15"/>
        <v>7</v>
      </c>
    </row>
    <row r="1005" spans="1:5" s="190" customFormat="1" ht="18" customHeight="1">
      <c r="A1005" s="201">
        <v>21507</v>
      </c>
      <c r="B1005" s="184" t="s">
        <v>913</v>
      </c>
      <c r="C1005" s="185">
        <v>0</v>
      </c>
      <c r="D1005" s="199"/>
      <c r="E1005" s="190">
        <f t="shared" si="15"/>
        <v>5</v>
      </c>
    </row>
    <row r="1006" spans="1:5" s="190" customFormat="1" ht="18" customHeight="1">
      <c r="A1006" s="201">
        <v>2150701</v>
      </c>
      <c r="B1006" s="184" t="s">
        <v>165</v>
      </c>
      <c r="C1006" s="185"/>
      <c r="D1006" s="199"/>
      <c r="E1006" s="190">
        <f t="shared" si="15"/>
        <v>7</v>
      </c>
    </row>
    <row r="1007" spans="1:5" s="190" customFormat="1" ht="18" customHeight="1">
      <c r="A1007" s="201">
        <v>2150702</v>
      </c>
      <c r="B1007" s="184" t="s">
        <v>166</v>
      </c>
      <c r="C1007" s="185"/>
      <c r="D1007" s="199"/>
      <c r="E1007" s="190">
        <f t="shared" si="15"/>
        <v>7</v>
      </c>
    </row>
    <row r="1008" spans="1:5" s="190" customFormat="1" ht="18" customHeight="1">
      <c r="A1008" s="201">
        <v>2150703</v>
      </c>
      <c r="B1008" s="184" t="s">
        <v>167</v>
      </c>
      <c r="C1008" s="185"/>
      <c r="D1008" s="199"/>
      <c r="E1008" s="190">
        <f t="shared" si="15"/>
        <v>7</v>
      </c>
    </row>
    <row r="1009" spans="1:5" s="190" customFormat="1" ht="18" customHeight="1">
      <c r="A1009" s="201">
        <v>2150704</v>
      </c>
      <c r="B1009" s="184" t="s">
        <v>914</v>
      </c>
      <c r="C1009" s="185"/>
      <c r="D1009" s="199"/>
      <c r="E1009" s="190">
        <f t="shared" si="15"/>
        <v>7</v>
      </c>
    </row>
    <row r="1010" spans="1:5" s="190" customFormat="1" ht="18" customHeight="1">
      <c r="A1010" s="201">
        <v>2150705</v>
      </c>
      <c r="B1010" s="184" t="s">
        <v>915</v>
      </c>
      <c r="C1010" s="185"/>
      <c r="D1010" s="199"/>
      <c r="E1010" s="190">
        <f t="shared" si="15"/>
        <v>7</v>
      </c>
    </row>
    <row r="1011" spans="1:5" s="190" customFormat="1" ht="18" customHeight="1">
      <c r="A1011" s="201">
        <v>2150799</v>
      </c>
      <c r="B1011" s="184" t="s">
        <v>916</v>
      </c>
      <c r="C1011" s="185"/>
      <c r="D1011" s="199"/>
      <c r="E1011" s="190">
        <f t="shared" si="15"/>
        <v>7</v>
      </c>
    </row>
    <row r="1012" spans="1:5" s="190" customFormat="1" ht="18" customHeight="1">
      <c r="A1012" s="201">
        <v>21508</v>
      </c>
      <c r="B1012" s="184" t="s">
        <v>917</v>
      </c>
      <c r="C1012" s="185">
        <v>0</v>
      </c>
      <c r="D1012" s="199"/>
      <c r="E1012" s="190">
        <f t="shared" si="15"/>
        <v>5</v>
      </c>
    </row>
    <row r="1013" spans="1:5" s="190" customFormat="1" ht="18" customHeight="1">
      <c r="A1013" s="201">
        <v>2150801</v>
      </c>
      <c r="B1013" s="184" t="s">
        <v>165</v>
      </c>
      <c r="C1013" s="185"/>
      <c r="D1013" s="199"/>
      <c r="E1013" s="190">
        <f t="shared" si="15"/>
        <v>7</v>
      </c>
    </row>
    <row r="1014" spans="1:5" s="190" customFormat="1" ht="18" customHeight="1">
      <c r="A1014" s="201">
        <v>2150802</v>
      </c>
      <c r="B1014" s="184" t="s">
        <v>166</v>
      </c>
      <c r="C1014" s="185"/>
      <c r="D1014" s="199"/>
      <c r="E1014" s="190">
        <f t="shared" si="15"/>
        <v>7</v>
      </c>
    </row>
    <row r="1015" spans="1:5" s="190" customFormat="1" ht="18" customHeight="1">
      <c r="A1015" s="201">
        <v>2150803</v>
      </c>
      <c r="B1015" s="184" t="s">
        <v>167</v>
      </c>
      <c r="C1015" s="185"/>
      <c r="D1015" s="199"/>
      <c r="E1015" s="190">
        <f t="shared" si="15"/>
        <v>7</v>
      </c>
    </row>
    <row r="1016" spans="1:5" s="190" customFormat="1" ht="18" customHeight="1">
      <c r="A1016" s="201">
        <v>2150804</v>
      </c>
      <c r="B1016" s="184" t="s">
        <v>918</v>
      </c>
      <c r="C1016" s="185"/>
      <c r="D1016" s="199"/>
      <c r="E1016" s="190">
        <f t="shared" si="15"/>
        <v>7</v>
      </c>
    </row>
    <row r="1017" spans="1:5" s="190" customFormat="1" ht="18" customHeight="1">
      <c r="A1017" s="201">
        <v>2150805</v>
      </c>
      <c r="B1017" s="184" t="s">
        <v>919</v>
      </c>
      <c r="C1017" s="185">
        <v>0</v>
      </c>
      <c r="D1017" s="199"/>
      <c r="E1017" s="190">
        <f t="shared" si="15"/>
        <v>7</v>
      </c>
    </row>
    <row r="1018" spans="1:5" s="190" customFormat="1" ht="18" customHeight="1">
      <c r="A1018" s="201">
        <v>2150806</v>
      </c>
      <c r="B1018" s="184" t="s">
        <v>920</v>
      </c>
      <c r="C1018" s="185"/>
      <c r="D1018" s="199"/>
      <c r="E1018" s="190">
        <f t="shared" si="15"/>
        <v>7</v>
      </c>
    </row>
    <row r="1019" spans="1:5" s="190" customFormat="1" ht="18" customHeight="1">
      <c r="A1019" s="201">
        <v>2150899</v>
      </c>
      <c r="B1019" s="184" t="s">
        <v>921</v>
      </c>
      <c r="C1019" s="185">
        <v>0</v>
      </c>
      <c r="D1019" s="199"/>
      <c r="E1019" s="190">
        <f t="shared" si="15"/>
        <v>7</v>
      </c>
    </row>
    <row r="1020" spans="1:5" s="190" customFormat="1" ht="18" customHeight="1">
      <c r="A1020" s="201">
        <v>21599</v>
      </c>
      <c r="B1020" s="184" t="s">
        <v>922</v>
      </c>
      <c r="C1020" s="185">
        <v>0</v>
      </c>
      <c r="D1020" s="199"/>
      <c r="E1020" s="190">
        <f t="shared" si="15"/>
        <v>5</v>
      </c>
    </row>
    <row r="1021" spans="1:5" s="190" customFormat="1" ht="18" customHeight="1">
      <c r="A1021" s="201">
        <v>2159901</v>
      </c>
      <c r="B1021" s="184" t="s">
        <v>923</v>
      </c>
      <c r="C1021" s="185"/>
      <c r="D1021" s="199"/>
      <c r="E1021" s="190">
        <f t="shared" si="15"/>
        <v>7</v>
      </c>
    </row>
    <row r="1022" spans="1:5" s="190" customFormat="1" ht="18" customHeight="1">
      <c r="A1022" s="201">
        <v>2159904</v>
      </c>
      <c r="B1022" s="184" t="s">
        <v>924</v>
      </c>
      <c r="C1022" s="185"/>
      <c r="D1022" s="199"/>
      <c r="E1022" s="190">
        <f t="shared" si="15"/>
        <v>7</v>
      </c>
    </row>
    <row r="1023" spans="1:5" s="190" customFormat="1" ht="18" customHeight="1">
      <c r="A1023" s="201">
        <v>2159905</v>
      </c>
      <c r="B1023" s="184" t="s">
        <v>925</v>
      </c>
      <c r="C1023" s="185"/>
      <c r="D1023" s="199"/>
      <c r="E1023" s="190">
        <f t="shared" si="15"/>
        <v>7</v>
      </c>
    </row>
    <row r="1024" spans="1:5" s="190" customFormat="1" ht="18" customHeight="1">
      <c r="A1024" s="201">
        <v>2159906</v>
      </c>
      <c r="B1024" s="184" t="s">
        <v>926</v>
      </c>
      <c r="C1024" s="185"/>
      <c r="D1024" s="199"/>
      <c r="E1024" s="190">
        <f t="shared" si="15"/>
        <v>7</v>
      </c>
    </row>
    <row r="1025" spans="1:5" s="190" customFormat="1" ht="18" customHeight="1">
      <c r="A1025" s="201">
        <v>2159999</v>
      </c>
      <c r="B1025" s="184" t="s">
        <v>927</v>
      </c>
      <c r="C1025" s="185"/>
      <c r="D1025" s="199"/>
      <c r="E1025" s="190">
        <f t="shared" si="15"/>
        <v>7</v>
      </c>
    </row>
    <row r="1026" spans="1:5" s="190" customFormat="1" ht="18" customHeight="1">
      <c r="A1026" s="201">
        <v>216</v>
      </c>
      <c r="B1026" s="184" t="s">
        <v>928</v>
      </c>
      <c r="C1026" s="185">
        <v>859</v>
      </c>
      <c r="D1026" s="199"/>
      <c r="E1026" s="190">
        <f t="shared" si="15"/>
        <v>3</v>
      </c>
    </row>
    <row r="1027" spans="1:5" s="190" customFormat="1" ht="18" customHeight="1">
      <c r="A1027" s="201">
        <v>21602</v>
      </c>
      <c r="B1027" s="184" t="s">
        <v>929</v>
      </c>
      <c r="C1027" s="185">
        <v>859</v>
      </c>
      <c r="D1027" s="199"/>
      <c r="E1027" s="190">
        <f t="shared" si="15"/>
        <v>5</v>
      </c>
    </row>
    <row r="1028" spans="1:5" s="190" customFormat="1" ht="18" customHeight="1">
      <c r="A1028" s="201">
        <v>2160201</v>
      </c>
      <c r="B1028" s="184" t="s">
        <v>165</v>
      </c>
      <c r="C1028" s="185">
        <v>210</v>
      </c>
      <c r="D1028" s="199"/>
      <c r="E1028" s="190">
        <f t="shared" si="15"/>
        <v>7</v>
      </c>
    </row>
    <row r="1029" spans="1:5" s="190" customFormat="1" ht="18" customHeight="1">
      <c r="A1029" s="201">
        <v>2160202</v>
      </c>
      <c r="B1029" s="184" t="s">
        <v>166</v>
      </c>
      <c r="C1029" s="185">
        <v>90</v>
      </c>
      <c r="D1029" s="199"/>
      <c r="E1029" s="190">
        <f t="shared" ref="E1029:E1092" si="16">LEN(A1029)</f>
        <v>7</v>
      </c>
    </row>
    <row r="1030" spans="1:5" s="190" customFormat="1" ht="18" customHeight="1">
      <c r="A1030" s="201">
        <v>2160203</v>
      </c>
      <c r="B1030" s="184" t="s">
        <v>167</v>
      </c>
      <c r="C1030" s="185">
        <v>0</v>
      </c>
      <c r="D1030" s="199"/>
      <c r="E1030" s="190">
        <f t="shared" si="16"/>
        <v>7</v>
      </c>
    </row>
    <row r="1031" spans="1:5" s="190" customFormat="1" ht="18" customHeight="1">
      <c r="A1031" s="201">
        <v>2160216</v>
      </c>
      <c r="B1031" s="184" t="s">
        <v>930</v>
      </c>
      <c r="C1031" s="185">
        <v>0</v>
      </c>
      <c r="D1031" s="199"/>
      <c r="E1031" s="190">
        <f t="shared" si="16"/>
        <v>7</v>
      </c>
    </row>
    <row r="1032" spans="1:5" s="190" customFormat="1" ht="18" customHeight="1">
      <c r="A1032" s="201">
        <v>2160217</v>
      </c>
      <c r="B1032" s="184" t="s">
        <v>931</v>
      </c>
      <c r="C1032" s="185">
        <v>0</v>
      </c>
      <c r="D1032" s="199"/>
      <c r="E1032" s="190">
        <f t="shared" si="16"/>
        <v>7</v>
      </c>
    </row>
    <row r="1033" spans="1:5" s="190" customFormat="1" ht="18" customHeight="1">
      <c r="A1033" s="201">
        <v>2160218</v>
      </c>
      <c r="B1033" s="184" t="s">
        <v>932</v>
      </c>
      <c r="C1033" s="185">
        <v>0</v>
      </c>
      <c r="D1033" s="199"/>
      <c r="E1033" s="190">
        <f t="shared" si="16"/>
        <v>7</v>
      </c>
    </row>
    <row r="1034" spans="1:5" s="190" customFormat="1" ht="18" customHeight="1">
      <c r="A1034" s="201">
        <v>2160219</v>
      </c>
      <c r="B1034" s="184" t="s">
        <v>933</v>
      </c>
      <c r="C1034" s="185">
        <v>0</v>
      </c>
      <c r="D1034" s="199"/>
      <c r="E1034" s="190">
        <f t="shared" si="16"/>
        <v>7</v>
      </c>
    </row>
    <row r="1035" spans="1:5" s="190" customFormat="1" ht="18" customHeight="1">
      <c r="A1035" s="201">
        <v>2160250</v>
      </c>
      <c r="B1035" s="184" t="s">
        <v>174</v>
      </c>
      <c r="C1035" s="185"/>
      <c r="D1035" s="199"/>
      <c r="E1035" s="190">
        <f t="shared" si="16"/>
        <v>7</v>
      </c>
    </row>
    <row r="1036" spans="1:5" s="190" customFormat="1" ht="18" customHeight="1">
      <c r="A1036" s="201">
        <v>2160299</v>
      </c>
      <c r="B1036" s="184" t="s">
        <v>934</v>
      </c>
      <c r="C1036" s="185">
        <f>859-C1029-C1028</f>
        <v>559</v>
      </c>
      <c r="D1036" s="199"/>
      <c r="E1036" s="190">
        <f t="shared" si="16"/>
        <v>7</v>
      </c>
    </row>
    <row r="1037" spans="1:5" s="190" customFormat="1" ht="18" customHeight="1">
      <c r="A1037" s="201">
        <v>21606</v>
      </c>
      <c r="B1037" s="184" t="s">
        <v>935</v>
      </c>
      <c r="C1037" s="185">
        <v>0</v>
      </c>
      <c r="D1037" s="199"/>
      <c r="E1037" s="190">
        <f t="shared" si="16"/>
        <v>5</v>
      </c>
    </row>
    <row r="1038" spans="1:5" s="190" customFormat="1" ht="18" customHeight="1">
      <c r="A1038" s="201">
        <v>2160601</v>
      </c>
      <c r="B1038" s="184" t="s">
        <v>165</v>
      </c>
      <c r="C1038" s="185"/>
      <c r="D1038" s="199"/>
      <c r="E1038" s="190">
        <f t="shared" si="16"/>
        <v>7</v>
      </c>
    </row>
    <row r="1039" spans="1:5" s="190" customFormat="1" ht="18" customHeight="1">
      <c r="A1039" s="201">
        <v>2160602</v>
      </c>
      <c r="B1039" s="184" t="s">
        <v>166</v>
      </c>
      <c r="C1039" s="185"/>
      <c r="D1039" s="199"/>
      <c r="E1039" s="190">
        <f t="shared" si="16"/>
        <v>7</v>
      </c>
    </row>
    <row r="1040" spans="1:5" s="190" customFormat="1" ht="18" customHeight="1">
      <c r="A1040" s="201">
        <v>2160603</v>
      </c>
      <c r="B1040" s="184" t="s">
        <v>167</v>
      </c>
      <c r="C1040" s="185"/>
      <c r="D1040" s="199"/>
      <c r="E1040" s="190">
        <f t="shared" si="16"/>
        <v>7</v>
      </c>
    </row>
    <row r="1041" spans="1:5" s="190" customFormat="1" ht="18" customHeight="1">
      <c r="A1041" s="201">
        <v>2160607</v>
      </c>
      <c r="B1041" s="184" t="s">
        <v>936</v>
      </c>
      <c r="C1041" s="185"/>
      <c r="D1041" s="199"/>
      <c r="E1041" s="190">
        <f t="shared" si="16"/>
        <v>7</v>
      </c>
    </row>
    <row r="1042" spans="1:5" s="190" customFormat="1" ht="18" customHeight="1">
      <c r="A1042" s="201">
        <v>2160699</v>
      </c>
      <c r="B1042" s="184" t="s">
        <v>937</v>
      </c>
      <c r="C1042" s="185">
        <v>0</v>
      </c>
      <c r="D1042" s="199"/>
      <c r="E1042" s="190">
        <f t="shared" si="16"/>
        <v>7</v>
      </c>
    </row>
    <row r="1043" spans="1:5" s="190" customFormat="1" ht="18" customHeight="1">
      <c r="A1043" s="201">
        <v>21699</v>
      </c>
      <c r="B1043" s="184" t="s">
        <v>938</v>
      </c>
      <c r="C1043" s="185"/>
      <c r="D1043" s="199"/>
      <c r="E1043" s="190">
        <f t="shared" si="16"/>
        <v>5</v>
      </c>
    </row>
    <row r="1044" spans="1:5" s="190" customFormat="1" ht="18" customHeight="1">
      <c r="A1044" s="201">
        <v>2169901</v>
      </c>
      <c r="B1044" s="184" t="s">
        <v>939</v>
      </c>
      <c r="C1044" s="185"/>
      <c r="D1044" s="199"/>
      <c r="E1044" s="190">
        <f t="shared" si="16"/>
        <v>7</v>
      </c>
    </row>
    <row r="1045" spans="1:5" s="190" customFormat="1" ht="18" customHeight="1">
      <c r="A1045" s="201">
        <v>2169999</v>
      </c>
      <c r="B1045" s="184" t="s">
        <v>940</v>
      </c>
      <c r="C1045" s="185"/>
      <c r="D1045" s="199"/>
      <c r="E1045" s="190">
        <f t="shared" si="16"/>
        <v>7</v>
      </c>
    </row>
    <row r="1046" spans="1:5" s="190" customFormat="1" ht="18" customHeight="1">
      <c r="A1046" s="201">
        <v>217</v>
      </c>
      <c r="B1046" s="184" t="s">
        <v>940</v>
      </c>
      <c r="C1046" s="185">
        <v>15</v>
      </c>
      <c r="D1046" s="199"/>
      <c r="E1046" s="190">
        <f t="shared" si="16"/>
        <v>3</v>
      </c>
    </row>
    <row r="1047" spans="1:5" s="190" customFormat="1" ht="18" customHeight="1">
      <c r="A1047" s="201">
        <v>21701</v>
      </c>
      <c r="B1047" s="184" t="s">
        <v>941</v>
      </c>
      <c r="C1047" s="185">
        <v>0</v>
      </c>
      <c r="D1047" s="199"/>
      <c r="E1047" s="190">
        <f t="shared" si="16"/>
        <v>5</v>
      </c>
    </row>
    <row r="1048" spans="1:5" s="190" customFormat="1" ht="18" customHeight="1">
      <c r="A1048" s="201">
        <v>2170101</v>
      </c>
      <c r="B1048" s="182" t="s">
        <v>165</v>
      </c>
      <c r="C1048" s="183"/>
      <c r="D1048" s="199"/>
      <c r="E1048" s="190">
        <f t="shared" si="16"/>
        <v>7</v>
      </c>
    </row>
    <row r="1049" spans="1:5" s="190" customFormat="1" ht="18" customHeight="1">
      <c r="A1049" s="201">
        <v>2170102</v>
      </c>
      <c r="B1049" s="184" t="s">
        <v>166</v>
      </c>
      <c r="C1049" s="185"/>
      <c r="D1049" s="199"/>
      <c r="E1049" s="190">
        <f t="shared" si="16"/>
        <v>7</v>
      </c>
    </row>
    <row r="1050" spans="1:5" s="190" customFormat="1" ht="18" customHeight="1">
      <c r="A1050" s="201">
        <v>2170103</v>
      </c>
      <c r="B1050" s="184" t="s">
        <v>167</v>
      </c>
      <c r="C1050" s="185"/>
      <c r="D1050" s="199"/>
      <c r="E1050" s="190">
        <f t="shared" si="16"/>
        <v>7</v>
      </c>
    </row>
    <row r="1051" spans="1:5" s="190" customFormat="1" ht="18" customHeight="1">
      <c r="A1051" s="201">
        <v>2170104</v>
      </c>
      <c r="B1051" s="184" t="s">
        <v>942</v>
      </c>
      <c r="C1051" s="185"/>
      <c r="D1051" s="199"/>
      <c r="E1051" s="190">
        <f t="shared" si="16"/>
        <v>7</v>
      </c>
    </row>
    <row r="1052" spans="1:5" s="190" customFormat="1" ht="18" customHeight="1">
      <c r="A1052" s="201">
        <v>2170150</v>
      </c>
      <c r="B1052" s="184" t="s">
        <v>174</v>
      </c>
      <c r="C1052" s="185"/>
      <c r="D1052" s="199"/>
      <c r="E1052" s="190">
        <f t="shared" si="16"/>
        <v>7</v>
      </c>
    </row>
    <row r="1053" spans="1:5" s="190" customFormat="1" ht="18" customHeight="1">
      <c r="A1053" s="201">
        <v>2170199</v>
      </c>
      <c r="B1053" s="184" t="s">
        <v>943</v>
      </c>
      <c r="C1053" s="185"/>
      <c r="D1053" s="199"/>
      <c r="E1053" s="190">
        <f t="shared" si="16"/>
        <v>7</v>
      </c>
    </row>
    <row r="1054" spans="1:5" s="190" customFormat="1" ht="18" customHeight="1">
      <c r="A1054" s="201">
        <v>21702</v>
      </c>
      <c r="B1054" s="184" t="s">
        <v>944</v>
      </c>
      <c r="C1054" s="185">
        <v>0</v>
      </c>
      <c r="D1054" s="199"/>
      <c r="E1054" s="190">
        <f t="shared" si="16"/>
        <v>5</v>
      </c>
    </row>
    <row r="1055" spans="1:5" s="190" customFormat="1" ht="18" customHeight="1">
      <c r="A1055" s="201">
        <v>2170201</v>
      </c>
      <c r="B1055" s="184" t="s">
        <v>945</v>
      </c>
      <c r="C1055" s="185"/>
      <c r="D1055" s="199"/>
      <c r="E1055" s="190">
        <f t="shared" si="16"/>
        <v>7</v>
      </c>
    </row>
    <row r="1056" spans="1:5" s="190" customFormat="1" ht="18" customHeight="1">
      <c r="A1056" s="201">
        <v>2170202</v>
      </c>
      <c r="B1056" s="184" t="s">
        <v>946</v>
      </c>
      <c r="C1056" s="185"/>
      <c r="D1056" s="199"/>
      <c r="E1056" s="190">
        <f t="shared" si="16"/>
        <v>7</v>
      </c>
    </row>
    <row r="1057" spans="1:5" s="190" customFormat="1" ht="18" customHeight="1">
      <c r="A1057" s="201">
        <v>2170203</v>
      </c>
      <c r="B1057" s="184" t="s">
        <v>947</v>
      </c>
      <c r="C1057" s="185"/>
      <c r="D1057" s="199"/>
      <c r="E1057" s="190">
        <f t="shared" si="16"/>
        <v>7</v>
      </c>
    </row>
    <row r="1058" spans="1:5" s="190" customFormat="1" ht="18" customHeight="1">
      <c r="A1058" s="201">
        <v>2170204</v>
      </c>
      <c r="B1058" s="184" t="s">
        <v>948</v>
      </c>
      <c r="C1058" s="185"/>
      <c r="D1058" s="199"/>
      <c r="E1058" s="190">
        <f t="shared" si="16"/>
        <v>7</v>
      </c>
    </row>
    <row r="1059" spans="1:5" s="190" customFormat="1" ht="18" customHeight="1">
      <c r="A1059" s="201">
        <v>2170205</v>
      </c>
      <c r="B1059" s="184" t="s">
        <v>949</v>
      </c>
      <c r="C1059" s="185"/>
      <c r="D1059" s="199"/>
      <c r="E1059" s="190">
        <f t="shared" si="16"/>
        <v>7</v>
      </c>
    </row>
    <row r="1060" spans="1:5" s="190" customFormat="1" ht="18" customHeight="1">
      <c r="A1060" s="201">
        <v>2170206</v>
      </c>
      <c r="B1060" s="184" t="s">
        <v>950</v>
      </c>
      <c r="C1060" s="185"/>
      <c r="D1060" s="199"/>
      <c r="E1060" s="190">
        <f t="shared" si="16"/>
        <v>7</v>
      </c>
    </row>
    <row r="1061" spans="1:5" s="190" customFormat="1" ht="18" customHeight="1">
      <c r="A1061" s="201">
        <v>2170207</v>
      </c>
      <c r="B1061" s="184" t="s">
        <v>951</v>
      </c>
      <c r="C1061" s="185"/>
      <c r="D1061" s="199"/>
      <c r="E1061" s="190">
        <f t="shared" si="16"/>
        <v>7</v>
      </c>
    </row>
    <row r="1062" spans="1:5" s="190" customFormat="1" ht="18" customHeight="1">
      <c r="A1062" s="201">
        <v>2170208</v>
      </c>
      <c r="B1062" s="184" t="s">
        <v>952</v>
      </c>
      <c r="C1062" s="185"/>
      <c r="D1062" s="199"/>
      <c r="E1062" s="190">
        <f t="shared" si="16"/>
        <v>7</v>
      </c>
    </row>
    <row r="1063" spans="1:5" s="190" customFormat="1" ht="18" customHeight="1">
      <c r="A1063" s="201">
        <v>2170299</v>
      </c>
      <c r="B1063" s="184" t="s">
        <v>953</v>
      </c>
      <c r="C1063" s="185"/>
      <c r="D1063" s="199"/>
      <c r="E1063" s="190">
        <f t="shared" si="16"/>
        <v>7</v>
      </c>
    </row>
    <row r="1064" spans="1:5" s="190" customFormat="1" ht="18" customHeight="1">
      <c r="A1064" s="201">
        <v>21703</v>
      </c>
      <c r="B1064" s="184" t="s">
        <v>954</v>
      </c>
      <c r="C1064" s="185">
        <v>15</v>
      </c>
      <c r="D1064" s="199"/>
      <c r="E1064" s="190">
        <f t="shared" si="16"/>
        <v>5</v>
      </c>
    </row>
    <row r="1065" spans="1:5" s="190" customFormat="1" ht="18" customHeight="1">
      <c r="A1065" s="201">
        <v>2170301</v>
      </c>
      <c r="B1065" s="184" t="s">
        <v>955</v>
      </c>
      <c r="C1065" s="185"/>
      <c r="D1065" s="199"/>
      <c r="E1065" s="190">
        <f t="shared" si="16"/>
        <v>7</v>
      </c>
    </row>
    <row r="1066" spans="1:5" s="190" customFormat="1" ht="18" customHeight="1">
      <c r="A1066" s="201">
        <v>2170302</v>
      </c>
      <c r="B1066" s="184" t="s">
        <v>956</v>
      </c>
      <c r="C1066" s="185"/>
      <c r="D1066" s="199"/>
      <c r="E1066" s="190">
        <f t="shared" si="16"/>
        <v>7</v>
      </c>
    </row>
    <row r="1067" spans="1:5" s="190" customFormat="1" ht="18" customHeight="1">
      <c r="A1067" s="201">
        <v>2170303</v>
      </c>
      <c r="B1067" s="184" t="s">
        <v>957</v>
      </c>
      <c r="C1067" s="185"/>
      <c r="D1067" s="199"/>
      <c r="E1067" s="190">
        <f t="shared" si="16"/>
        <v>7</v>
      </c>
    </row>
    <row r="1068" spans="1:5" s="190" customFormat="1" ht="18" customHeight="1">
      <c r="A1068" s="201">
        <v>2170304</v>
      </c>
      <c r="B1068" s="182" t="s">
        <v>958</v>
      </c>
      <c r="C1068" s="183"/>
      <c r="D1068" s="199"/>
      <c r="E1068" s="190">
        <f t="shared" si="16"/>
        <v>7</v>
      </c>
    </row>
    <row r="1069" spans="1:5" s="190" customFormat="1" ht="18" customHeight="1">
      <c r="A1069" s="201">
        <v>2170399</v>
      </c>
      <c r="B1069" s="184" t="s">
        <v>959</v>
      </c>
      <c r="C1069" s="185">
        <v>15</v>
      </c>
      <c r="D1069" s="199"/>
      <c r="E1069" s="190">
        <f t="shared" si="16"/>
        <v>7</v>
      </c>
    </row>
    <row r="1070" spans="1:5" s="190" customFormat="1" ht="18" customHeight="1">
      <c r="A1070" s="201">
        <v>21704</v>
      </c>
      <c r="B1070" s="184" t="s">
        <v>960</v>
      </c>
      <c r="C1070" s="185">
        <v>0</v>
      </c>
      <c r="D1070" s="199"/>
      <c r="E1070" s="190">
        <f t="shared" si="16"/>
        <v>5</v>
      </c>
    </row>
    <row r="1071" spans="1:5" s="190" customFormat="1" ht="18" customHeight="1">
      <c r="A1071" s="201">
        <v>2170401</v>
      </c>
      <c r="B1071" s="184" t="s">
        <v>961</v>
      </c>
      <c r="C1071" s="185"/>
      <c r="D1071" s="199"/>
      <c r="E1071" s="190">
        <f t="shared" si="16"/>
        <v>7</v>
      </c>
    </row>
    <row r="1072" spans="1:5" s="190" customFormat="1" ht="18" customHeight="1">
      <c r="A1072" s="201">
        <v>2170499</v>
      </c>
      <c r="B1072" s="184" t="s">
        <v>962</v>
      </c>
      <c r="C1072" s="185"/>
      <c r="D1072" s="199"/>
      <c r="E1072" s="190">
        <f t="shared" si="16"/>
        <v>7</v>
      </c>
    </row>
    <row r="1073" spans="1:5" s="190" customFormat="1" ht="18" customHeight="1">
      <c r="A1073" s="201">
        <v>21799</v>
      </c>
      <c r="B1073" s="184" t="s">
        <v>963</v>
      </c>
      <c r="C1073" s="185">
        <v>0</v>
      </c>
      <c r="D1073" s="199"/>
      <c r="E1073" s="190">
        <f t="shared" si="16"/>
        <v>5</v>
      </c>
    </row>
    <row r="1074" spans="1:5" s="190" customFormat="1" ht="18" customHeight="1">
      <c r="A1074" s="201">
        <v>2179902</v>
      </c>
      <c r="B1074" s="184" t="s">
        <v>964</v>
      </c>
      <c r="C1074" s="185"/>
      <c r="D1074" s="199"/>
      <c r="E1074" s="190">
        <f t="shared" si="16"/>
        <v>7</v>
      </c>
    </row>
    <row r="1075" spans="1:5" s="190" customFormat="1" ht="18" customHeight="1">
      <c r="A1075" s="201">
        <v>2179999</v>
      </c>
      <c r="B1075" s="184" t="s">
        <v>965</v>
      </c>
      <c r="C1075" s="185">
        <v>0</v>
      </c>
      <c r="D1075" s="199"/>
      <c r="E1075" s="190">
        <f t="shared" si="16"/>
        <v>7</v>
      </c>
    </row>
    <row r="1076" spans="1:5" s="190" customFormat="1" ht="18" customHeight="1">
      <c r="A1076" s="201">
        <v>219</v>
      </c>
      <c r="B1076" s="184" t="s">
        <v>966</v>
      </c>
      <c r="C1076" s="185">
        <v>0</v>
      </c>
      <c r="D1076" s="199"/>
      <c r="E1076" s="190">
        <f t="shared" si="16"/>
        <v>3</v>
      </c>
    </row>
    <row r="1077" spans="1:5" s="190" customFormat="1" ht="18" customHeight="1">
      <c r="A1077" s="201">
        <v>21901</v>
      </c>
      <c r="B1077" s="184" t="s">
        <v>967</v>
      </c>
      <c r="C1077" s="185"/>
      <c r="D1077" s="199"/>
      <c r="E1077" s="190">
        <f t="shared" si="16"/>
        <v>5</v>
      </c>
    </row>
    <row r="1078" spans="1:5" s="190" customFormat="1" ht="18" customHeight="1">
      <c r="A1078" s="201">
        <v>21902</v>
      </c>
      <c r="B1078" s="184" t="s">
        <v>968</v>
      </c>
      <c r="C1078" s="185"/>
      <c r="D1078" s="199"/>
      <c r="E1078" s="190">
        <f t="shared" si="16"/>
        <v>5</v>
      </c>
    </row>
    <row r="1079" spans="1:5" s="190" customFormat="1" ht="18" customHeight="1">
      <c r="A1079" s="201">
        <v>21903</v>
      </c>
      <c r="B1079" s="184" t="s">
        <v>969</v>
      </c>
      <c r="C1079" s="185"/>
      <c r="D1079" s="199"/>
      <c r="E1079" s="190">
        <f t="shared" si="16"/>
        <v>5</v>
      </c>
    </row>
    <row r="1080" spans="1:5" s="190" customFormat="1" ht="18" customHeight="1">
      <c r="A1080" s="201">
        <v>21904</v>
      </c>
      <c r="B1080" s="184" t="s">
        <v>970</v>
      </c>
      <c r="C1080" s="185"/>
      <c r="D1080" s="199"/>
      <c r="E1080" s="190">
        <f t="shared" si="16"/>
        <v>5</v>
      </c>
    </row>
    <row r="1081" spans="1:5" s="190" customFormat="1" ht="18" customHeight="1">
      <c r="A1081" s="201">
        <v>21905</v>
      </c>
      <c r="B1081" s="184" t="s">
        <v>971</v>
      </c>
      <c r="C1081" s="185"/>
      <c r="D1081" s="199"/>
      <c r="E1081" s="190">
        <f t="shared" si="16"/>
        <v>5</v>
      </c>
    </row>
    <row r="1082" spans="1:5" s="190" customFormat="1" ht="18" customHeight="1">
      <c r="A1082" s="201">
        <v>21906</v>
      </c>
      <c r="B1082" s="184" t="s">
        <v>748</v>
      </c>
      <c r="C1082" s="185"/>
      <c r="D1082" s="199"/>
      <c r="E1082" s="190">
        <f t="shared" si="16"/>
        <v>5</v>
      </c>
    </row>
    <row r="1083" spans="1:5" s="190" customFormat="1" ht="18" customHeight="1">
      <c r="A1083" s="201">
        <v>21907</v>
      </c>
      <c r="B1083" s="184" t="s">
        <v>972</v>
      </c>
      <c r="C1083" s="185"/>
      <c r="D1083" s="199"/>
      <c r="E1083" s="190">
        <f t="shared" si="16"/>
        <v>5</v>
      </c>
    </row>
    <row r="1084" spans="1:5" s="190" customFormat="1" ht="18" customHeight="1">
      <c r="A1084" s="201">
        <v>21908</v>
      </c>
      <c r="B1084" s="184" t="s">
        <v>973</v>
      </c>
      <c r="C1084" s="185"/>
      <c r="D1084" s="199"/>
      <c r="E1084" s="190">
        <f t="shared" si="16"/>
        <v>5</v>
      </c>
    </row>
    <row r="1085" spans="1:5" s="190" customFormat="1" ht="18" customHeight="1">
      <c r="A1085" s="201">
        <v>21999</v>
      </c>
      <c r="B1085" s="184" t="s">
        <v>974</v>
      </c>
      <c r="C1085" s="185"/>
      <c r="D1085" s="199"/>
      <c r="E1085" s="190">
        <f t="shared" si="16"/>
        <v>5</v>
      </c>
    </row>
    <row r="1086" spans="1:5" s="190" customFormat="1" ht="18" customHeight="1">
      <c r="A1086" s="201">
        <v>220</v>
      </c>
      <c r="B1086" s="184" t="s">
        <v>975</v>
      </c>
      <c r="C1086" s="185">
        <f>2689+826-1299</f>
        <v>2216</v>
      </c>
      <c r="D1086" s="199"/>
      <c r="E1086" s="190">
        <f t="shared" si="16"/>
        <v>3</v>
      </c>
    </row>
    <row r="1087" spans="1:5" s="190" customFormat="1" ht="18" customHeight="1">
      <c r="A1087" s="201">
        <v>22001</v>
      </c>
      <c r="B1087" s="184" t="s">
        <v>976</v>
      </c>
      <c r="C1087" s="185">
        <f>2584+826-1299</f>
        <v>2111</v>
      </c>
      <c r="D1087" s="199"/>
      <c r="E1087" s="190">
        <f t="shared" si="16"/>
        <v>5</v>
      </c>
    </row>
    <row r="1088" spans="1:5" s="190" customFormat="1" ht="18" customHeight="1">
      <c r="A1088" s="201">
        <v>2200101</v>
      </c>
      <c r="B1088" s="184" t="s">
        <v>165</v>
      </c>
      <c r="C1088" s="185">
        <f>1685-1299</f>
        <v>386</v>
      </c>
      <c r="D1088" s="199"/>
      <c r="E1088" s="190">
        <f t="shared" si="16"/>
        <v>7</v>
      </c>
    </row>
    <row r="1089" spans="1:5" s="190" customFormat="1" ht="18" customHeight="1">
      <c r="A1089" s="201">
        <v>2200102</v>
      </c>
      <c r="B1089" s="184" t="s">
        <v>166</v>
      </c>
      <c r="C1089" s="185">
        <f>450+826</f>
        <v>1276</v>
      </c>
      <c r="D1089" s="199"/>
      <c r="E1089" s="190">
        <f t="shared" si="16"/>
        <v>7</v>
      </c>
    </row>
    <row r="1090" spans="1:5" s="190" customFormat="1" ht="18" customHeight="1">
      <c r="A1090" s="201">
        <v>2200103</v>
      </c>
      <c r="B1090" s="184" t="s">
        <v>167</v>
      </c>
      <c r="C1090" s="185">
        <v>0</v>
      </c>
      <c r="D1090" s="199"/>
      <c r="E1090" s="190">
        <f t="shared" si="16"/>
        <v>7</v>
      </c>
    </row>
    <row r="1091" spans="1:5" s="190" customFormat="1" ht="18" customHeight="1">
      <c r="A1091" s="201">
        <v>2200104</v>
      </c>
      <c r="B1091" s="184" t="s">
        <v>977</v>
      </c>
      <c r="C1091" s="185">
        <v>20</v>
      </c>
      <c r="D1091" s="199"/>
      <c r="E1091" s="190">
        <f t="shared" si="16"/>
        <v>7</v>
      </c>
    </row>
    <row r="1092" spans="1:5" s="190" customFormat="1" ht="18" customHeight="1">
      <c r="A1092" s="201">
        <v>2200106</v>
      </c>
      <c r="B1092" s="184" t="s">
        <v>978</v>
      </c>
      <c r="C1092" s="185">
        <v>0</v>
      </c>
      <c r="D1092" s="199"/>
      <c r="E1092" s="190">
        <f t="shared" si="16"/>
        <v>7</v>
      </c>
    </row>
    <row r="1093" spans="1:5" s="190" customFormat="1" ht="18" customHeight="1">
      <c r="A1093" s="201">
        <v>2200107</v>
      </c>
      <c r="B1093" s="184" t="s">
        <v>979</v>
      </c>
      <c r="C1093" s="185">
        <v>0</v>
      </c>
      <c r="D1093" s="199"/>
      <c r="E1093" s="190">
        <f t="shared" ref="E1093:E1156" si="17">LEN(A1093)</f>
        <v>7</v>
      </c>
    </row>
    <row r="1094" spans="1:5" s="190" customFormat="1" ht="18" customHeight="1">
      <c r="A1094" s="201">
        <v>2200108</v>
      </c>
      <c r="B1094" s="184" t="s">
        <v>980</v>
      </c>
      <c r="C1094" s="185">
        <v>0</v>
      </c>
      <c r="D1094" s="199"/>
      <c r="E1094" s="190">
        <f t="shared" si="17"/>
        <v>7</v>
      </c>
    </row>
    <row r="1095" spans="1:5" s="190" customFormat="1" ht="18" customHeight="1">
      <c r="A1095" s="201">
        <v>2200109</v>
      </c>
      <c r="B1095" s="184" t="s">
        <v>981</v>
      </c>
      <c r="C1095" s="185">
        <v>80</v>
      </c>
      <c r="D1095" s="199"/>
      <c r="E1095" s="190">
        <f t="shared" si="17"/>
        <v>7</v>
      </c>
    </row>
    <row r="1096" spans="1:5" s="190" customFormat="1" ht="18" customHeight="1">
      <c r="A1096" s="201">
        <v>2200112</v>
      </c>
      <c r="B1096" s="184" t="s">
        <v>982</v>
      </c>
      <c r="C1096" s="185"/>
      <c r="D1096" s="199"/>
      <c r="E1096" s="190">
        <f t="shared" si="17"/>
        <v>7</v>
      </c>
    </row>
    <row r="1097" spans="1:5" s="190" customFormat="1" ht="18" customHeight="1">
      <c r="A1097" s="201">
        <v>2200113</v>
      </c>
      <c r="B1097" s="184" t="s">
        <v>983</v>
      </c>
      <c r="C1097" s="185"/>
      <c r="D1097" s="199"/>
      <c r="E1097" s="190">
        <f t="shared" si="17"/>
        <v>7</v>
      </c>
    </row>
    <row r="1098" spans="1:5" s="190" customFormat="1" ht="18" customHeight="1">
      <c r="A1098" s="201">
        <v>2200114</v>
      </c>
      <c r="B1098" s="182" t="s">
        <v>984</v>
      </c>
      <c r="C1098" s="183"/>
      <c r="D1098" s="199"/>
      <c r="E1098" s="190">
        <f t="shared" si="17"/>
        <v>7</v>
      </c>
    </row>
    <row r="1099" spans="1:5" s="190" customFormat="1" ht="18" customHeight="1">
      <c r="A1099" s="201">
        <v>2200115</v>
      </c>
      <c r="B1099" s="184" t="s">
        <v>985</v>
      </c>
      <c r="C1099" s="185"/>
      <c r="D1099" s="199"/>
      <c r="E1099" s="190">
        <f t="shared" si="17"/>
        <v>7</v>
      </c>
    </row>
    <row r="1100" spans="1:5" s="190" customFormat="1" ht="18" customHeight="1">
      <c r="A1100" s="201">
        <v>2200116</v>
      </c>
      <c r="B1100" s="184" t="s">
        <v>986</v>
      </c>
      <c r="C1100" s="185"/>
      <c r="D1100" s="199"/>
      <c r="E1100" s="190">
        <f t="shared" si="17"/>
        <v>7</v>
      </c>
    </row>
    <row r="1101" spans="1:5" s="190" customFormat="1" ht="18" customHeight="1">
      <c r="A1101" s="201">
        <v>2200119</v>
      </c>
      <c r="B1101" s="184" t="s">
        <v>987</v>
      </c>
      <c r="C1101" s="185"/>
      <c r="D1101" s="199"/>
      <c r="E1101" s="190">
        <f t="shared" si="17"/>
        <v>7</v>
      </c>
    </row>
    <row r="1102" spans="1:5" s="190" customFormat="1" ht="18" customHeight="1">
      <c r="A1102" s="201">
        <v>2200120</v>
      </c>
      <c r="B1102" s="184" t="s">
        <v>988</v>
      </c>
      <c r="C1102" s="185"/>
      <c r="D1102" s="199"/>
      <c r="E1102" s="190">
        <f t="shared" si="17"/>
        <v>7</v>
      </c>
    </row>
    <row r="1103" spans="1:5" s="190" customFormat="1" ht="18" customHeight="1">
      <c r="A1103" s="201">
        <v>2200121</v>
      </c>
      <c r="B1103" s="184" t="s">
        <v>989</v>
      </c>
      <c r="C1103" s="185"/>
      <c r="D1103" s="199"/>
      <c r="E1103" s="190">
        <f t="shared" si="17"/>
        <v>7</v>
      </c>
    </row>
    <row r="1104" spans="1:5" s="190" customFormat="1" ht="18" customHeight="1">
      <c r="A1104" s="201">
        <v>2200122</v>
      </c>
      <c r="B1104" s="184" t="s">
        <v>990</v>
      </c>
      <c r="C1104" s="185"/>
      <c r="D1104" s="199"/>
      <c r="E1104" s="190">
        <f t="shared" si="17"/>
        <v>7</v>
      </c>
    </row>
    <row r="1105" spans="1:5" s="190" customFormat="1" ht="18" customHeight="1">
      <c r="A1105" s="201">
        <v>2200123</v>
      </c>
      <c r="B1105" s="184" t="s">
        <v>991</v>
      </c>
      <c r="C1105" s="185"/>
      <c r="D1105" s="199"/>
      <c r="E1105" s="190">
        <f t="shared" si="17"/>
        <v>7</v>
      </c>
    </row>
    <row r="1106" spans="1:5" s="190" customFormat="1" ht="18" customHeight="1">
      <c r="A1106" s="201">
        <v>2200124</v>
      </c>
      <c r="B1106" s="184" t="s">
        <v>992</v>
      </c>
      <c r="C1106" s="185"/>
      <c r="D1106" s="199"/>
      <c r="E1106" s="190">
        <f t="shared" si="17"/>
        <v>7</v>
      </c>
    </row>
    <row r="1107" spans="1:5" s="190" customFormat="1" ht="18" customHeight="1">
      <c r="A1107" s="201">
        <v>2200125</v>
      </c>
      <c r="B1107" s="184" t="s">
        <v>993</v>
      </c>
      <c r="C1107" s="185"/>
      <c r="D1107" s="199"/>
      <c r="E1107" s="190">
        <f t="shared" si="17"/>
        <v>7</v>
      </c>
    </row>
    <row r="1108" spans="1:5" s="190" customFormat="1" ht="18" customHeight="1">
      <c r="A1108" s="201">
        <v>2200126</v>
      </c>
      <c r="B1108" s="182" t="s">
        <v>994</v>
      </c>
      <c r="C1108" s="183"/>
      <c r="D1108" s="199"/>
      <c r="E1108" s="190">
        <f t="shared" si="17"/>
        <v>7</v>
      </c>
    </row>
    <row r="1109" spans="1:5" s="190" customFormat="1" ht="18" customHeight="1">
      <c r="A1109" s="201">
        <v>2200127</v>
      </c>
      <c r="B1109" s="184" t="s">
        <v>995</v>
      </c>
      <c r="C1109" s="185"/>
      <c r="D1109" s="199"/>
      <c r="E1109" s="190">
        <f t="shared" si="17"/>
        <v>7</v>
      </c>
    </row>
    <row r="1110" spans="1:5" s="190" customFormat="1" ht="18" customHeight="1">
      <c r="A1110" s="201">
        <v>2200128</v>
      </c>
      <c r="B1110" s="184" t="s">
        <v>996</v>
      </c>
      <c r="C1110" s="185"/>
      <c r="D1110" s="199"/>
      <c r="E1110" s="190">
        <f t="shared" si="17"/>
        <v>7</v>
      </c>
    </row>
    <row r="1111" spans="1:5" s="190" customFormat="1" ht="18" customHeight="1">
      <c r="A1111" s="201">
        <v>2200129</v>
      </c>
      <c r="B1111" s="184" t="s">
        <v>997</v>
      </c>
      <c r="C1111" s="185"/>
      <c r="D1111" s="199"/>
      <c r="E1111" s="190">
        <f t="shared" si="17"/>
        <v>7</v>
      </c>
    </row>
    <row r="1112" spans="1:5" s="190" customFormat="1" ht="18" customHeight="1">
      <c r="A1112" s="201">
        <v>2200150</v>
      </c>
      <c r="B1112" s="184" t="s">
        <v>174</v>
      </c>
      <c r="C1112" s="185"/>
      <c r="D1112" s="199"/>
      <c r="E1112" s="190">
        <f t="shared" si="17"/>
        <v>7</v>
      </c>
    </row>
    <row r="1113" spans="1:5" s="190" customFormat="1" ht="18" customHeight="1">
      <c r="A1113" s="201">
        <v>2200199</v>
      </c>
      <c r="B1113" s="184" t="s">
        <v>998</v>
      </c>
      <c r="C1113" s="185">
        <v>349</v>
      </c>
      <c r="D1113" s="199"/>
      <c r="E1113" s="190">
        <f t="shared" si="17"/>
        <v>7</v>
      </c>
    </row>
    <row r="1114" spans="1:5" s="190" customFormat="1" ht="18" customHeight="1">
      <c r="A1114" s="201">
        <v>22005</v>
      </c>
      <c r="B1114" s="184" t="s">
        <v>999</v>
      </c>
      <c r="C1114" s="185">
        <v>105</v>
      </c>
      <c r="D1114" s="199"/>
      <c r="E1114" s="190">
        <f t="shared" si="17"/>
        <v>5</v>
      </c>
    </row>
    <row r="1115" spans="1:5" s="190" customFormat="1" ht="18" customHeight="1">
      <c r="A1115" s="201">
        <v>2200501</v>
      </c>
      <c r="B1115" s="184" t="s">
        <v>165</v>
      </c>
      <c r="C1115" s="185">
        <v>45</v>
      </c>
      <c r="D1115" s="199"/>
      <c r="E1115" s="190">
        <f t="shared" si="17"/>
        <v>7</v>
      </c>
    </row>
    <row r="1116" spans="1:5" s="190" customFormat="1" ht="18" customHeight="1">
      <c r="A1116" s="201">
        <v>2200502</v>
      </c>
      <c r="B1116" s="184" t="s">
        <v>166</v>
      </c>
      <c r="C1116" s="185">
        <v>10</v>
      </c>
      <c r="D1116" s="199"/>
      <c r="E1116" s="190">
        <f t="shared" si="17"/>
        <v>7</v>
      </c>
    </row>
    <row r="1117" spans="1:5" s="190" customFormat="1" ht="18" customHeight="1">
      <c r="A1117" s="201">
        <v>2200503</v>
      </c>
      <c r="B1117" s="184" t="s">
        <v>167</v>
      </c>
      <c r="C1117" s="185"/>
      <c r="D1117" s="199"/>
      <c r="E1117" s="190">
        <f t="shared" si="17"/>
        <v>7</v>
      </c>
    </row>
    <row r="1118" spans="1:5" s="190" customFormat="1" ht="18" customHeight="1">
      <c r="A1118" s="201">
        <v>2200504</v>
      </c>
      <c r="B1118" s="184" t="s">
        <v>1000</v>
      </c>
      <c r="C1118" s="185"/>
      <c r="D1118" s="199"/>
      <c r="E1118" s="190">
        <f t="shared" si="17"/>
        <v>7</v>
      </c>
    </row>
    <row r="1119" spans="1:5" s="190" customFormat="1" ht="18" customHeight="1">
      <c r="A1119" s="201">
        <v>2200506</v>
      </c>
      <c r="B1119" s="184" t="s">
        <v>1001</v>
      </c>
      <c r="C1119" s="185"/>
      <c r="D1119" s="199"/>
      <c r="E1119" s="190">
        <f t="shared" si="17"/>
        <v>7</v>
      </c>
    </row>
    <row r="1120" spans="1:5" s="190" customFormat="1" ht="18" customHeight="1">
      <c r="A1120" s="201">
        <v>2200507</v>
      </c>
      <c r="B1120" s="184" t="s">
        <v>1002</v>
      </c>
      <c r="C1120" s="185"/>
      <c r="D1120" s="199"/>
      <c r="E1120" s="190">
        <f t="shared" si="17"/>
        <v>7</v>
      </c>
    </row>
    <row r="1121" spans="1:5" s="190" customFormat="1" ht="18" customHeight="1">
      <c r="A1121" s="201">
        <v>2200508</v>
      </c>
      <c r="B1121" s="184" t="s">
        <v>1003</v>
      </c>
      <c r="C1121" s="185"/>
      <c r="D1121" s="199"/>
      <c r="E1121" s="190">
        <f t="shared" si="17"/>
        <v>7</v>
      </c>
    </row>
    <row r="1122" spans="1:5" s="190" customFormat="1" ht="18" customHeight="1">
      <c r="A1122" s="201">
        <v>2200509</v>
      </c>
      <c r="B1122" s="184" t="s">
        <v>1004</v>
      </c>
      <c r="C1122" s="185"/>
      <c r="D1122" s="199"/>
      <c r="E1122" s="190">
        <f t="shared" si="17"/>
        <v>7</v>
      </c>
    </row>
    <row r="1123" spans="1:5" s="190" customFormat="1" ht="18" customHeight="1">
      <c r="A1123" s="201">
        <v>2200510</v>
      </c>
      <c r="B1123" s="184" t="s">
        <v>1005</v>
      </c>
      <c r="C1123" s="185"/>
      <c r="D1123" s="199"/>
      <c r="E1123" s="190">
        <f t="shared" si="17"/>
        <v>7</v>
      </c>
    </row>
    <row r="1124" spans="1:5" s="190" customFormat="1" ht="18" customHeight="1">
      <c r="A1124" s="201">
        <v>2200511</v>
      </c>
      <c r="B1124" s="184" t="s">
        <v>1006</v>
      </c>
      <c r="C1124" s="185"/>
      <c r="D1124" s="199"/>
      <c r="E1124" s="190">
        <f t="shared" si="17"/>
        <v>7</v>
      </c>
    </row>
    <row r="1125" spans="1:5" s="190" customFormat="1" ht="18" customHeight="1">
      <c r="A1125" s="201">
        <v>2200512</v>
      </c>
      <c r="B1125" s="184" t="s">
        <v>1007</v>
      </c>
      <c r="C1125" s="185"/>
      <c r="D1125" s="199"/>
      <c r="E1125" s="190">
        <f t="shared" si="17"/>
        <v>7</v>
      </c>
    </row>
    <row r="1126" spans="1:5" s="190" customFormat="1" ht="18" customHeight="1">
      <c r="A1126" s="201">
        <v>2200513</v>
      </c>
      <c r="B1126" s="184" t="s">
        <v>1008</v>
      </c>
      <c r="C1126" s="185"/>
      <c r="D1126" s="199"/>
      <c r="E1126" s="190">
        <f t="shared" si="17"/>
        <v>7</v>
      </c>
    </row>
    <row r="1127" spans="1:5" s="190" customFormat="1" ht="18" customHeight="1">
      <c r="A1127" s="201">
        <v>2200514</v>
      </c>
      <c r="B1127" s="184" t="s">
        <v>1009</v>
      </c>
      <c r="C1127" s="185"/>
      <c r="D1127" s="199"/>
      <c r="E1127" s="190">
        <f t="shared" si="17"/>
        <v>7</v>
      </c>
    </row>
    <row r="1128" spans="1:5" s="190" customFormat="1" ht="18" customHeight="1">
      <c r="A1128" s="201">
        <v>2200599</v>
      </c>
      <c r="B1128" s="184" t="s">
        <v>1010</v>
      </c>
      <c r="C1128" s="185">
        <v>50</v>
      </c>
      <c r="D1128" s="199"/>
      <c r="E1128" s="190">
        <f t="shared" si="17"/>
        <v>7</v>
      </c>
    </row>
    <row r="1129" spans="1:5" s="190" customFormat="1" ht="18" customHeight="1">
      <c r="A1129" s="201">
        <v>22099</v>
      </c>
      <c r="B1129" s="184" t="s">
        <v>1011</v>
      </c>
      <c r="C1129" s="185"/>
      <c r="D1129" s="199"/>
      <c r="E1129" s="190">
        <f t="shared" si="17"/>
        <v>5</v>
      </c>
    </row>
    <row r="1130" spans="1:5" s="190" customFormat="1" ht="18" customHeight="1">
      <c r="A1130" s="201">
        <v>221</v>
      </c>
      <c r="B1130" s="184" t="s">
        <v>1012</v>
      </c>
      <c r="C1130" s="185">
        <v>200</v>
      </c>
      <c r="D1130" s="199"/>
      <c r="E1130" s="190">
        <f t="shared" si="17"/>
        <v>3</v>
      </c>
    </row>
    <row r="1131" spans="1:5" s="190" customFormat="1" ht="18" customHeight="1">
      <c r="A1131" s="201">
        <v>22101</v>
      </c>
      <c r="B1131" s="184" t="s">
        <v>1013</v>
      </c>
      <c r="C1131" s="185">
        <v>0</v>
      </c>
      <c r="D1131" s="199"/>
      <c r="E1131" s="190">
        <f t="shared" si="17"/>
        <v>5</v>
      </c>
    </row>
    <row r="1132" spans="1:5" s="190" customFormat="1" ht="18" customHeight="1">
      <c r="A1132" s="201">
        <v>2210101</v>
      </c>
      <c r="B1132" s="184" t="s">
        <v>1014</v>
      </c>
      <c r="C1132" s="185"/>
      <c r="D1132" s="199"/>
      <c r="E1132" s="190">
        <f t="shared" si="17"/>
        <v>7</v>
      </c>
    </row>
    <row r="1133" spans="1:5" s="190" customFormat="1" ht="18" customHeight="1">
      <c r="A1133" s="201">
        <v>2210102</v>
      </c>
      <c r="B1133" s="184" t="s">
        <v>1015</v>
      </c>
      <c r="C1133" s="185"/>
      <c r="D1133" s="199"/>
      <c r="E1133" s="190">
        <f t="shared" si="17"/>
        <v>7</v>
      </c>
    </row>
    <row r="1134" spans="1:5" s="190" customFormat="1" ht="18" customHeight="1">
      <c r="A1134" s="201">
        <v>2210103</v>
      </c>
      <c r="B1134" s="184" t="s">
        <v>1016</v>
      </c>
      <c r="C1134" s="185">
        <v>0</v>
      </c>
      <c r="D1134" s="199"/>
      <c r="E1134" s="190">
        <f t="shared" si="17"/>
        <v>7</v>
      </c>
    </row>
    <row r="1135" spans="1:5" s="190" customFormat="1" ht="18" customHeight="1">
      <c r="A1135" s="201">
        <v>2210104</v>
      </c>
      <c r="B1135" s="184" t="s">
        <v>1017</v>
      </c>
      <c r="C1135" s="185">
        <v>0</v>
      </c>
      <c r="D1135" s="199"/>
      <c r="E1135" s="190">
        <f t="shared" si="17"/>
        <v>7</v>
      </c>
    </row>
    <row r="1136" spans="1:5" s="190" customFormat="1" ht="18" customHeight="1">
      <c r="A1136" s="201">
        <v>2210105</v>
      </c>
      <c r="B1136" s="184" t="s">
        <v>1018</v>
      </c>
      <c r="C1136" s="185">
        <v>0</v>
      </c>
      <c r="D1136" s="199"/>
      <c r="E1136" s="190">
        <f t="shared" si="17"/>
        <v>7</v>
      </c>
    </row>
    <row r="1137" spans="1:5" s="190" customFormat="1" ht="18" customHeight="1">
      <c r="A1137" s="201">
        <v>2210106</v>
      </c>
      <c r="B1137" s="184" t="s">
        <v>1019</v>
      </c>
      <c r="C1137" s="185">
        <v>0</v>
      </c>
      <c r="D1137" s="199"/>
      <c r="E1137" s="190">
        <f t="shared" si="17"/>
        <v>7</v>
      </c>
    </row>
    <row r="1138" spans="1:5" s="190" customFormat="1" ht="18" customHeight="1">
      <c r="A1138" s="201">
        <v>2210107</v>
      </c>
      <c r="B1138" s="184" t="s">
        <v>1020</v>
      </c>
      <c r="C1138" s="185">
        <v>0</v>
      </c>
      <c r="D1138" s="199"/>
      <c r="E1138" s="190">
        <f t="shared" si="17"/>
        <v>7</v>
      </c>
    </row>
    <row r="1139" spans="1:5" s="190" customFormat="1" ht="18" customHeight="1">
      <c r="A1139" s="201">
        <v>2210108</v>
      </c>
      <c r="B1139" s="184" t="s">
        <v>1021</v>
      </c>
      <c r="C1139" s="185">
        <v>0</v>
      </c>
      <c r="D1139" s="199"/>
      <c r="E1139" s="190">
        <f t="shared" si="17"/>
        <v>7</v>
      </c>
    </row>
    <row r="1140" spans="1:5" s="190" customFormat="1" ht="18" customHeight="1">
      <c r="A1140" s="201">
        <v>2210109</v>
      </c>
      <c r="B1140" s="184" t="s">
        <v>1022</v>
      </c>
      <c r="C1140" s="185">
        <v>0</v>
      </c>
      <c r="D1140" s="199"/>
      <c r="E1140" s="190">
        <f t="shared" si="17"/>
        <v>7</v>
      </c>
    </row>
    <row r="1141" spans="1:5" s="190" customFormat="1" ht="18" customHeight="1">
      <c r="A1141" s="201">
        <v>2210199</v>
      </c>
      <c r="B1141" s="184" t="s">
        <v>1023</v>
      </c>
      <c r="C1141" s="185">
        <v>0</v>
      </c>
      <c r="D1141" s="199"/>
      <c r="E1141" s="190">
        <f t="shared" si="17"/>
        <v>7</v>
      </c>
    </row>
    <row r="1142" spans="1:5" s="190" customFormat="1" ht="18" customHeight="1">
      <c r="A1142" s="201">
        <v>22102</v>
      </c>
      <c r="B1142" s="184" t="s">
        <v>1024</v>
      </c>
      <c r="C1142" s="185">
        <v>200</v>
      </c>
      <c r="D1142" s="199"/>
      <c r="E1142" s="190">
        <f t="shared" si="17"/>
        <v>5</v>
      </c>
    </row>
    <row r="1143" spans="1:5" s="190" customFormat="1" ht="18" customHeight="1">
      <c r="A1143" s="201">
        <v>2210201</v>
      </c>
      <c r="B1143" s="184" t="s">
        <v>1025</v>
      </c>
      <c r="C1143" s="185">
        <v>200</v>
      </c>
      <c r="D1143" s="199"/>
      <c r="E1143" s="190">
        <f t="shared" si="17"/>
        <v>7</v>
      </c>
    </row>
    <row r="1144" spans="1:5" s="190" customFormat="1" ht="18" customHeight="1">
      <c r="A1144" s="201">
        <v>2210202</v>
      </c>
      <c r="B1144" s="184" t="s">
        <v>1026</v>
      </c>
      <c r="C1144" s="185"/>
      <c r="D1144" s="199"/>
      <c r="E1144" s="190">
        <f t="shared" si="17"/>
        <v>7</v>
      </c>
    </row>
    <row r="1145" spans="1:5" s="190" customFormat="1" ht="18" customHeight="1">
      <c r="A1145" s="201">
        <v>2210203</v>
      </c>
      <c r="B1145" s="184" t="s">
        <v>1027</v>
      </c>
      <c r="C1145" s="185"/>
      <c r="D1145" s="199"/>
      <c r="E1145" s="190">
        <f t="shared" si="17"/>
        <v>7</v>
      </c>
    </row>
    <row r="1146" spans="1:5" s="190" customFormat="1" ht="18" customHeight="1">
      <c r="A1146" s="201">
        <v>22103</v>
      </c>
      <c r="B1146" s="184" t="s">
        <v>1028</v>
      </c>
      <c r="C1146" s="185">
        <v>0</v>
      </c>
      <c r="D1146" s="199"/>
      <c r="E1146" s="190">
        <f t="shared" si="17"/>
        <v>5</v>
      </c>
    </row>
    <row r="1147" spans="1:5" s="190" customFormat="1" ht="18" customHeight="1">
      <c r="A1147" s="201">
        <v>2210301</v>
      </c>
      <c r="B1147" s="184" t="s">
        <v>1029</v>
      </c>
      <c r="C1147" s="185"/>
      <c r="D1147" s="199"/>
      <c r="E1147" s="190">
        <f t="shared" si="17"/>
        <v>7</v>
      </c>
    </row>
    <row r="1148" spans="1:5" s="190" customFormat="1" ht="18" customHeight="1">
      <c r="A1148" s="201">
        <v>2210302</v>
      </c>
      <c r="B1148" s="184" t="s">
        <v>1030</v>
      </c>
      <c r="C1148" s="185"/>
      <c r="D1148" s="199"/>
      <c r="E1148" s="190">
        <f t="shared" si="17"/>
        <v>7</v>
      </c>
    </row>
    <row r="1149" spans="1:5" s="190" customFormat="1" ht="18" customHeight="1">
      <c r="A1149" s="201">
        <v>2210399</v>
      </c>
      <c r="B1149" s="184" t="s">
        <v>1031</v>
      </c>
      <c r="C1149" s="185"/>
      <c r="D1149" s="199"/>
      <c r="E1149" s="190">
        <f t="shared" si="17"/>
        <v>7</v>
      </c>
    </row>
    <row r="1150" spans="1:5" s="190" customFormat="1" ht="18" customHeight="1">
      <c r="A1150" s="201">
        <v>222</v>
      </c>
      <c r="B1150" s="184" t="s">
        <v>1032</v>
      </c>
      <c r="C1150" s="185">
        <v>890</v>
      </c>
      <c r="D1150" s="199"/>
      <c r="E1150" s="190">
        <f t="shared" si="17"/>
        <v>3</v>
      </c>
    </row>
    <row r="1151" spans="1:5" s="190" customFormat="1" ht="18" customHeight="1">
      <c r="A1151" s="201">
        <v>22201</v>
      </c>
      <c r="B1151" s="184" t="s">
        <v>1033</v>
      </c>
      <c r="C1151" s="185">
        <f>1333+2951-3394</f>
        <v>890</v>
      </c>
      <c r="D1151" s="199"/>
      <c r="E1151" s="190">
        <f t="shared" si="17"/>
        <v>5</v>
      </c>
    </row>
    <row r="1152" spans="1:5" s="190" customFormat="1" ht="18" customHeight="1">
      <c r="A1152" s="201">
        <v>2220101</v>
      </c>
      <c r="B1152" s="182" t="s">
        <v>165</v>
      </c>
      <c r="C1152" s="183">
        <v>40</v>
      </c>
      <c r="D1152" s="199"/>
      <c r="E1152" s="190">
        <f t="shared" si="17"/>
        <v>7</v>
      </c>
    </row>
    <row r="1153" spans="1:5" s="190" customFormat="1" ht="18" customHeight="1">
      <c r="A1153" s="201">
        <v>2220102</v>
      </c>
      <c r="B1153" s="184" t="s">
        <v>166</v>
      </c>
      <c r="C1153" s="185"/>
      <c r="D1153" s="199"/>
      <c r="E1153" s="190">
        <f t="shared" si="17"/>
        <v>7</v>
      </c>
    </row>
    <row r="1154" spans="1:5" s="190" customFormat="1" ht="18" customHeight="1">
      <c r="A1154" s="201">
        <v>2220103</v>
      </c>
      <c r="B1154" s="184" t="s">
        <v>167</v>
      </c>
      <c r="C1154" s="185"/>
      <c r="D1154" s="199"/>
      <c r="E1154" s="190">
        <f t="shared" si="17"/>
        <v>7</v>
      </c>
    </row>
    <row r="1155" spans="1:5" s="190" customFormat="1" ht="18" customHeight="1">
      <c r="A1155" s="201">
        <v>2220104</v>
      </c>
      <c r="B1155" s="184" t="s">
        <v>1034</v>
      </c>
      <c r="C1155" s="185"/>
      <c r="D1155" s="199"/>
      <c r="E1155" s="190">
        <f t="shared" si="17"/>
        <v>7</v>
      </c>
    </row>
    <row r="1156" spans="1:5" s="190" customFormat="1" ht="18" customHeight="1">
      <c r="A1156" s="201">
        <v>2220105</v>
      </c>
      <c r="B1156" s="184" t="s">
        <v>1035</v>
      </c>
      <c r="C1156" s="185"/>
      <c r="D1156" s="199"/>
      <c r="E1156" s="190">
        <f t="shared" si="17"/>
        <v>7</v>
      </c>
    </row>
    <row r="1157" spans="1:5" s="190" customFormat="1" ht="18" customHeight="1">
      <c r="A1157" s="201">
        <v>2220106</v>
      </c>
      <c r="B1157" s="184" t="s">
        <v>1036</v>
      </c>
      <c r="C1157" s="185">
        <v>80</v>
      </c>
      <c r="D1157" s="199"/>
      <c r="E1157" s="190">
        <f t="shared" ref="E1157:E1220" si="18">LEN(A1157)</f>
        <v>7</v>
      </c>
    </row>
    <row r="1158" spans="1:5" s="190" customFormat="1" ht="18" customHeight="1">
      <c r="A1158" s="201">
        <v>2220107</v>
      </c>
      <c r="B1158" s="184" t="s">
        <v>1037</v>
      </c>
      <c r="C1158" s="185">
        <v>0</v>
      </c>
      <c r="D1158" s="199"/>
      <c r="E1158" s="190">
        <f t="shared" si="18"/>
        <v>7</v>
      </c>
    </row>
    <row r="1159" spans="1:5" s="190" customFormat="1" ht="18" customHeight="1">
      <c r="A1159" s="201">
        <v>2220112</v>
      </c>
      <c r="B1159" s="184" t="s">
        <v>1038</v>
      </c>
      <c r="C1159" s="185">
        <v>0</v>
      </c>
      <c r="D1159" s="199"/>
      <c r="E1159" s="190">
        <f t="shared" si="18"/>
        <v>7</v>
      </c>
    </row>
    <row r="1160" spans="1:5" s="190" customFormat="1" ht="18" customHeight="1">
      <c r="A1160" s="201">
        <v>2220113</v>
      </c>
      <c r="B1160" s="184" t="s">
        <v>1039</v>
      </c>
      <c r="C1160" s="185">
        <v>0</v>
      </c>
      <c r="D1160" s="199"/>
      <c r="E1160" s="190">
        <f t="shared" si="18"/>
        <v>7</v>
      </c>
    </row>
    <row r="1161" spans="1:5" s="190" customFormat="1" ht="18" customHeight="1">
      <c r="A1161" s="201">
        <v>2220114</v>
      </c>
      <c r="B1161" s="184" t="s">
        <v>1040</v>
      </c>
      <c r="C1161" s="185">
        <v>0</v>
      </c>
      <c r="D1161" s="199"/>
      <c r="E1161" s="190">
        <f t="shared" si="18"/>
        <v>7</v>
      </c>
    </row>
    <row r="1162" spans="1:5" s="190" customFormat="1" ht="18" customHeight="1">
      <c r="A1162" s="201">
        <v>2220115</v>
      </c>
      <c r="B1162" s="184" t="s">
        <v>1041</v>
      </c>
      <c r="C1162" s="185">
        <v>150</v>
      </c>
      <c r="D1162" s="199"/>
      <c r="E1162" s="190">
        <f t="shared" si="18"/>
        <v>7</v>
      </c>
    </row>
    <row r="1163" spans="1:5" s="190" customFormat="1" ht="18" customHeight="1">
      <c r="A1163" s="201">
        <v>2220118</v>
      </c>
      <c r="B1163" s="184" t="s">
        <v>1042</v>
      </c>
      <c r="C1163" s="185"/>
      <c r="D1163" s="199"/>
      <c r="E1163" s="190">
        <f t="shared" si="18"/>
        <v>7</v>
      </c>
    </row>
    <row r="1164" spans="1:5" s="190" customFormat="1" ht="18" customHeight="1">
      <c r="A1164" s="201">
        <v>2220119</v>
      </c>
      <c r="B1164" s="184" t="s">
        <v>1043</v>
      </c>
      <c r="C1164" s="185"/>
      <c r="D1164" s="199"/>
      <c r="E1164" s="190">
        <f t="shared" si="18"/>
        <v>7</v>
      </c>
    </row>
    <row r="1165" spans="1:5" s="190" customFormat="1" ht="18" customHeight="1">
      <c r="A1165" s="201">
        <v>2220120</v>
      </c>
      <c r="B1165" s="184" t="s">
        <v>1044</v>
      </c>
      <c r="C1165" s="185"/>
      <c r="D1165" s="199"/>
      <c r="E1165" s="190">
        <f t="shared" si="18"/>
        <v>7</v>
      </c>
    </row>
    <row r="1166" spans="1:5" s="190" customFormat="1" ht="18" customHeight="1">
      <c r="A1166" s="201">
        <v>2220121</v>
      </c>
      <c r="B1166" s="184" t="s">
        <v>1045</v>
      </c>
      <c r="C1166" s="185"/>
      <c r="D1166" s="199"/>
      <c r="E1166" s="190">
        <f t="shared" si="18"/>
        <v>7</v>
      </c>
    </row>
    <row r="1167" spans="1:5" s="190" customFormat="1" ht="18" customHeight="1">
      <c r="A1167" s="201">
        <v>2220150</v>
      </c>
      <c r="B1167" s="184" t="s">
        <v>174</v>
      </c>
      <c r="C1167" s="185"/>
      <c r="D1167" s="199"/>
      <c r="E1167" s="190">
        <f t="shared" si="18"/>
        <v>7</v>
      </c>
    </row>
    <row r="1168" spans="1:5" s="190" customFormat="1" ht="18" customHeight="1">
      <c r="A1168" s="201">
        <v>2220199</v>
      </c>
      <c r="B1168" s="184" t="s">
        <v>1046</v>
      </c>
      <c r="C1168" s="185">
        <f>1063+2951-3394</f>
        <v>620</v>
      </c>
      <c r="D1168" s="199"/>
      <c r="E1168" s="190">
        <f t="shared" si="18"/>
        <v>7</v>
      </c>
    </row>
    <row r="1169" spans="1:5" s="190" customFormat="1" ht="18" customHeight="1">
      <c r="A1169" s="201">
        <v>22203</v>
      </c>
      <c r="B1169" s="184" t="s">
        <v>1047</v>
      </c>
      <c r="C1169" s="185">
        <v>0</v>
      </c>
      <c r="D1169" s="199"/>
      <c r="E1169" s="190">
        <f t="shared" si="18"/>
        <v>5</v>
      </c>
    </row>
    <row r="1170" spans="1:5" s="190" customFormat="1" ht="18" customHeight="1">
      <c r="A1170" s="201">
        <v>2220301</v>
      </c>
      <c r="B1170" s="184" t="s">
        <v>1048</v>
      </c>
      <c r="C1170" s="185"/>
      <c r="D1170" s="199"/>
      <c r="E1170" s="190">
        <f t="shared" si="18"/>
        <v>7</v>
      </c>
    </row>
    <row r="1171" spans="1:5" s="190" customFormat="1" ht="18" customHeight="1">
      <c r="A1171" s="201">
        <v>2220303</v>
      </c>
      <c r="B1171" s="184" t="s">
        <v>1049</v>
      </c>
      <c r="C1171" s="185"/>
      <c r="D1171" s="199"/>
      <c r="E1171" s="190">
        <f t="shared" si="18"/>
        <v>7</v>
      </c>
    </row>
    <row r="1172" spans="1:5" s="190" customFormat="1" ht="18" customHeight="1">
      <c r="A1172" s="201">
        <v>2220304</v>
      </c>
      <c r="B1172" s="182" t="s">
        <v>1050</v>
      </c>
      <c r="C1172" s="183"/>
      <c r="D1172" s="199"/>
      <c r="E1172" s="190">
        <f t="shared" si="18"/>
        <v>7</v>
      </c>
    </row>
    <row r="1173" spans="1:5" s="190" customFormat="1" ht="18" customHeight="1">
      <c r="A1173" s="201">
        <v>2220305</v>
      </c>
      <c r="B1173" s="184" t="s">
        <v>1051</v>
      </c>
      <c r="C1173" s="185"/>
      <c r="D1173" s="199"/>
      <c r="E1173" s="190">
        <f t="shared" si="18"/>
        <v>7</v>
      </c>
    </row>
    <row r="1174" spans="1:5" s="190" customFormat="1" ht="18" customHeight="1">
      <c r="A1174" s="201">
        <v>2220399</v>
      </c>
      <c r="B1174" s="184" t="s">
        <v>1052</v>
      </c>
      <c r="C1174" s="185"/>
      <c r="D1174" s="199"/>
      <c r="E1174" s="190">
        <f t="shared" si="18"/>
        <v>7</v>
      </c>
    </row>
    <row r="1175" spans="1:5" s="190" customFormat="1" ht="18" customHeight="1">
      <c r="A1175" s="201">
        <v>22204</v>
      </c>
      <c r="B1175" s="184" t="s">
        <v>1053</v>
      </c>
      <c r="C1175" s="185">
        <v>0</v>
      </c>
      <c r="D1175" s="199"/>
      <c r="E1175" s="190">
        <f t="shared" si="18"/>
        <v>5</v>
      </c>
    </row>
    <row r="1176" spans="1:5" s="190" customFormat="1" ht="18" customHeight="1">
      <c r="A1176" s="201">
        <v>2220401</v>
      </c>
      <c r="B1176" s="184" t="s">
        <v>1054</v>
      </c>
      <c r="C1176" s="185"/>
      <c r="D1176" s="199"/>
      <c r="E1176" s="190">
        <f t="shared" si="18"/>
        <v>7</v>
      </c>
    </row>
    <row r="1177" spans="1:5" s="190" customFormat="1" ht="18" customHeight="1">
      <c r="A1177" s="201">
        <v>2220402</v>
      </c>
      <c r="B1177" s="184" t="s">
        <v>1055</v>
      </c>
      <c r="C1177" s="185"/>
      <c r="D1177" s="199"/>
      <c r="E1177" s="190">
        <f t="shared" si="18"/>
        <v>7</v>
      </c>
    </row>
    <row r="1178" spans="1:5" s="190" customFormat="1" ht="18" customHeight="1">
      <c r="A1178" s="201">
        <v>2220403</v>
      </c>
      <c r="B1178" s="184" t="s">
        <v>1056</v>
      </c>
      <c r="C1178" s="185"/>
      <c r="D1178" s="199"/>
      <c r="E1178" s="190">
        <f t="shared" si="18"/>
        <v>7</v>
      </c>
    </row>
    <row r="1179" spans="1:5" s="190" customFormat="1" ht="18" customHeight="1">
      <c r="A1179" s="201">
        <v>2220404</v>
      </c>
      <c r="B1179" s="184" t="s">
        <v>1057</v>
      </c>
      <c r="C1179" s="185"/>
      <c r="D1179" s="199"/>
      <c r="E1179" s="190">
        <f t="shared" si="18"/>
        <v>7</v>
      </c>
    </row>
    <row r="1180" spans="1:5" s="190" customFormat="1" ht="18" customHeight="1">
      <c r="A1180" s="201">
        <v>2220499</v>
      </c>
      <c r="B1180" s="184" t="s">
        <v>1058</v>
      </c>
      <c r="C1180" s="185"/>
      <c r="D1180" s="199"/>
      <c r="E1180" s="190">
        <f t="shared" si="18"/>
        <v>7</v>
      </c>
    </row>
    <row r="1181" spans="1:5" s="190" customFormat="1" ht="18" customHeight="1">
      <c r="A1181" s="201">
        <v>22205</v>
      </c>
      <c r="B1181" s="184" t="s">
        <v>1059</v>
      </c>
      <c r="C1181" s="185">
        <v>0</v>
      </c>
      <c r="D1181" s="199"/>
      <c r="E1181" s="190">
        <f t="shared" si="18"/>
        <v>5</v>
      </c>
    </row>
    <row r="1182" spans="1:5" s="190" customFormat="1" ht="18" customHeight="1">
      <c r="A1182" s="201">
        <v>2220501</v>
      </c>
      <c r="B1182" s="184" t="s">
        <v>1060</v>
      </c>
      <c r="C1182" s="185"/>
      <c r="D1182" s="199"/>
      <c r="E1182" s="190">
        <f t="shared" si="18"/>
        <v>7</v>
      </c>
    </row>
    <row r="1183" spans="1:5" s="190" customFormat="1" ht="18" customHeight="1">
      <c r="A1183" s="201">
        <v>2220502</v>
      </c>
      <c r="B1183" s="184" t="s">
        <v>1061</v>
      </c>
      <c r="C1183" s="185"/>
      <c r="D1183" s="199"/>
      <c r="E1183" s="190">
        <f t="shared" si="18"/>
        <v>7</v>
      </c>
    </row>
    <row r="1184" spans="1:5" s="190" customFormat="1" ht="18" customHeight="1">
      <c r="A1184" s="201">
        <v>2220503</v>
      </c>
      <c r="B1184" s="184" t="s">
        <v>1062</v>
      </c>
      <c r="C1184" s="185"/>
      <c r="D1184" s="199"/>
      <c r="E1184" s="190">
        <f t="shared" si="18"/>
        <v>7</v>
      </c>
    </row>
    <row r="1185" spans="1:5" s="190" customFormat="1" ht="18" customHeight="1">
      <c r="A1185" s="201">
        <v>2220504</v>
      </c>
      <c r="B1185" s="184" t="s">
        <v>1063</v>
      </c>
      <c r="C1185" s="185"/>
      <c r="D1185" s="199"/>
      <c r="E1185" s="190">
        <f t="shared" si="18"/>
        <v>7</v>
      </c>
    </row>
    <row r="1186" spans="1:5" s="190" customFormat="1" ht="18" customHeight="1">
      <c r="A1186" s="201">
        <v>2220505</v>
      </c>
      <c r="B1186" s="184" t="s">
        <v>1064</v>
      </c>
      <c r="C1186" s="185"/>
      <c r="D1186" s="199"/>
      <c r="E1186" s="190">
        <f t="shared" si="18"/>
        <v>7</v>
      </c>
    </row>
    <row r="1187" spans="1:5" s="190" customFormat="1" ht="18" customHeight="1">
      <c r="A1187" s="201">
        <v>2220506</v>
      </c>
      <c r="B1187" s="184" t="s">
        <v>1065</v>
      </c>
      <c r="C1187" s="185"/>
      <c r="D1187" s="199"/>
      <c r="E1187" s="190">
        <f t="shared" si="18"/>
        <v>7</v>
      </c>
    </row>
    <row r="1188" spans="1:5" s="190" customFormat="1" ht="18" customHeight="1">
      <c r="A1188" s="201">
        <v>2220507</v>
      </c>
      <c r="B1188" s="184" t="s">
        <v>1066</v>
      </c>
      <c r="C1188" s="185"/>
      <c r="D1188" s="199"/>
      <c r="E1188" s="190">
        <f t="shared" si="18"/>
        <v>7</v>
      </c>
    </row>
    <row r="1189" spans="1:5" s="190" customFormat="1" ht="18" customHeight="1">
      <c r="A1189" s="201">
        <v>2220508</v>
      </c>
      <c r="B1189" s="184" t="s">
        <v>1067</v>
      </c>
      <c r="C1189" s="185"/>
      <c r="D1189" s="199"/>
      <c r="E1189" s="190">
        <f t="shared" si="18"/>
        <v>7</v>
      </c>
    </row>
    <row r="1190" spans="1:5" s="190" customFormat="1" ht="18" customHeight="1">
      <c r="A1190" s="201">
        <v>2220509</v>
      </c>
      <c r="B1190" s="184" t="s">
        <v>1068</v>
      </c>
      <c r="C1190" s="185"/>
      <c r="D1190" s="199"/>
      <c r="E1190" s="190">
        <f t="shared" si="18"/>
        <v>7</v>
      </c>
    </row>
    <row r="1191" spans="1:5" s="190" customFormat="1" ht="18" customHeight="1">
      <c r="A1191" s="201">
        <v>2220510</v>
      </c>
      <c r="B1191" s="184" t="s">
        <v>1069</v>
      </c>
      <c r="C1191" s="185"/>
      <c r="D1191" s="199"/>
      <c r="E1191" s="190">
        <f t="shared" si="18"/>
        <v>7</v>
      </c>
    </row>
    <row r="1192" spans="1:5" s="190" customFormat="1" ht="18" customHeight="1">
      <c r="A1192" s="201">
        <v>2220511</v>
      </c>
      <c r="B1192" s="184" t="s">
        <v>1070</v>
      </c>
      <c r="C1192" s="185"/>
      <c r="D1192" s="199"/>
      <c r="E1192" s="190">
        <f t="shared" si="18"/>
        <v>7</v>
      </c>
    </row>
    <row r="1193" spans="1:5" s="190" customFormat="1" ht="18" customHeight="1">
      <c r="A1193" s="201">
        <v>2220599</v>
      </c>
      <c r="B1193" s="184" t="s">
        <v>1071</v>
      </c>
      <c r="C1193" s="185"/>
      <c r="D1193" s="199"/>
      <c r="E1193" s="190">
        <f t="shared" si="18"/>
        <v>7</v>
      </c>
    </row>
    <row r="1194" spans="1:5" s="190" customFormat="1" ht="18" customHeight="1">
      <c r="A1194" s="201">
        <v>224</v>
      </c>
      <c r="B1194" s="184" t="s">
        <v>1072</v>
      </c>
      <c r="C1194" s="185">
        <f>1965-850-296-173</f>
        <v>646</v>
      </c>
      <c r="D1194" s="199"/>
      <c r="E1194" s="190">
        <f t="shared" si="18"/>
        <v>3</v>
      </c>
    </row>
    <row r="1195" spans="1:5" s="190" customFormat="1" ht="18" customHeight="1">
      <c r="A1195" s="201">
        <v>22401</v>
      </c>
      <c r="B1195" s="184" t="s">
        <v>1073</v>
      </c>
      <c r="C1195" s="185">
        <f>725-296</f>
        <v>429</v>
      </c>
      <c r="D1195" s="199"/>
      <c r="E1195" s="190">
        <f t="shared" si="18"/>
        <v>5</v>
      </c>
    </row>
    <row r="1196" spans="1:5" s="190" customFormat="1" ht="18" customHeight="1">
      <c r="A1196" s="201">
        <v>2240101</v>
      </c>
      <c r="B1196" s="184" t="s">
        <v>165</v>
      </c>
      <c r="C1196" s="185">
        <v>210</v>
      </c>
      <c r="D1196" s="199"/>
      <c r="E1196" s="190">
        <f t="shared" si="18"/>
        <v>7</v>
      </c>
    </row>
    <row r="1197" spans="1:5" s="190" customFormat="1" ht="18" customHeight="1">
      <c r="A1197" s="201">
        <v>2240102</v>
      </c>
      <c r="B1197" s="184" t="s">
        <v>166</v>
      </c>
      <c r="C1197" s="185">
        <v>150</v>
      </c>
      <c r="D1197" s="199"/>
      <c r="E1197" s="190">
        <f t="shared" si="18"/>
        <v>7</v>
      </c>
    </row>
    <row r="1198" spans="1:5" s="190" customFormat="1" ht="18" customHeight="1">
      <c r="A1198" s="201">
        <v>2240103</v>
      </c>
      <c r="B1198" s="184" t="s">
        <v>167</v>
      </c>
      <c r="C1198" s="185">
        <v>0</v>
      </c>
      <c r="D1198" s="199"/>
      <c r="E1198" s="190">
        <f t="shared" si="18"/>
        <v>7</v>
      </c>
    </row>
    <row r="1199" spans="1:5" s="190" customFormat="1" ht="18" customHeight="1">
      <c r="A1199" s="201">
        <v>2240104</v>
      </c>
      <c r="B1199" s="184" t="s">
        <v>1074</v>
      </c>
      <c r="C1199" s="185">
        <v>0</v>
      </c>
      <c r="D1199" s="199"/>
      <c r="E1199" s="190">
        <f t="shared" si="18"/>
        <v>7</v>
      </c>
    </row>
    <row r="1200" spans="1:5" s="190" customFormat="1" ht="18" customHeight="1">
      <c r="A1200" s="201">
        <v>2240105</v>
      </c>
      <c r="B1200" s="184" t="s">
        <v>1075</v>
      </c>
      <c r="C1200" s="185">
        <v>0</v>
      </c>
      <c r="D1200" s="199"/>
      <c r="E1200" s="190">
        <f t="shared" si="18"/>
        <v>7</v>
      </c>
    </row>
    <row r="1201" spans="1:5" s="190" customFormat="1" ht="18" customHeight="1">
      <c r="A1201" s="201">
        <v>2240106</v>
      </c>
      <c r="B1201" s="184" t="s">
        <v>1076</v>
      </c>
      <c r="C1201" s="185">
        <v>69</v>
      </c>
      <c r="D1201" s="199"/>
      <c r="E1201" s="190">
        <f t="shared" si="18"/>
        <v>7</v>
      </c>
    </row>
    <row r="1202" spans="1:5" s="190" customFormat="1" ht="18" customHeight="1">
      <c r="A1202" s="201">
        <v>2240108</v>
      </c>
      <c r="B1202" s="184" t="s">
        <v>1077</v>
      </c>
      <c r="C1202" s="185">
        <v>0</v>
      </c>
      <c r="D1202" s="199"/>
      <c r="E1202" s="190">
        <f t="shared" si="18"/>
        <v>7</v>
      </c>
    </row>
    <row r="1203" spans="1:5" s="190" customFormat="1" ht="18" customHeight="1">
      <c r="A1203" s="201">
        <v>2240109</v>
      </c>
      <c r="B1203" s="184" t="s">
        <v>1078</v>
      </c>
      <c r="C1203" s="185"/>
      <c r="D1203" s="199"/>
      <c r="E1203" s="190">
        <f t="shared" si="18"/>
        <v>7</v>
      </c>
    </row>
    <row r="1204" spans="1:5" s="190" customFormat="1" ht="18" customHeight="1">
      <c r="A1204" s="201">
        <v>2240150</v>
      </c>
      <c r="B1204" s="184" t="s">
        <v>174</v>
      </c>
      <c r="C1204" s="185">
        <v>0</v>
      </c>
      <c r="D1204" s="199"/>
      <c r="E1204" s="190">
        <f t="shared" si="18"/>
        <v>7</v>
      </c>
    </row>
    <row r="1205" spans="1:5" s="190" customFormat="1" ht="18" customHeight="1">
      <c r="A1205" s="201">
        <v>2240199</v>
      </c>
      <c r="B1205" s="184" t="s">
        <v>1079</v>
      </c>
      <c r="C1205" s="185">
        <v>0</v>
      </c>
      <c r="D1205" s="199"/>
      <c r="E1205" s="190">
        <f t="shared" si="18"/>
        <v>7</v>
      </c>
    </row>
    <row r="1206" spans="1:5" s="190" customFormat="1" ht="18" customHeight="1">
      <c r="A1206" s="201">
        <v>22402</v>
      </c>
      <c r="B1206" s="184" t="s">
        <v>1080</v>
      </c>
      <c r="C1206" s="185">
        <f>390-173</f>
        <v>217</v>
      </c>
      <c r="D1206" s="199"/>
      <c r="E1206" s="190">
        <f t="shared" si="18"/>
        <v>5</v>
      </c>
    </row>
    <row r="1207" spans="1:5" s="190" customFormat="1" ht="18" customHeight="1">
      <c r="A1207" s="201">
        <v>2240201</v>
      </c>
      <c r="B1207" s="184" t="s">
        <v>165</v>
      </c>
      <c r="C1207" s="185"/>
      <c r="D1207" s="199"/>
      <c r="E1207" s="190">
        <f t="shared" si="18"/>
        <v>7</v>
      </c>
    </row>
    <row r="1208" spans="1:5" s="190" customFormat="1" ht="18" customHeight="1">
      <c r="A1208" s="201">
        <v>2240202</v>
      </c>
      <c r="B1208" s="184" t="s">
        <v>166</v>
      </c>
      <c r="C1208" s="185">
        <v>130</v>
      </c>
      <c r="D1208" s="199"/>
      <c r="E1208" s="190">
        <f t="shared" si="18"/>
        <v>7</v>
      </c>
    </row>
    <row r="1209" spans="1:5" s="190" customFormat="1" ht="18" customHeight="1">
      <c r="A1209" s="201">
        <v>2240203</v>
      </c>
      <c r="B1209" s="184" t="s">
        <v>167</v>
      </c>
      <c r="C1209" s="185"/>
      <c r="D1209" s="199"/>
      <c r="E1209" s="190">
        <f t="shared" si="18"/>
        <v>7</v>
      </c>
    </row>
    <row r="1210" spans="1:5" s="190" customFormat="1" ht="18" customHeight="1">
      <c r="A1210" s="201">
        <v>2240204</v>
      </c>
      <c r="B1210" s="184" t="s">
        <v>1081</v>
      </c>
      <c r="C1210" s="185"/>
      <c r="D1210" s="199"/>
      <c r="E1210" s="190">
        <f t="shared" si="18"/>
        <v>7</v>
      </c>
    </row>
    <row r="1211" spans="1:5" s="190" customFormat="1" ht="18" customHeight="1">
      <c r="A1211" s="201">
        <v>2240299</v>
      </c>
      <c r="B1211" s="184" t="s">
        <v>1082</v>
      </c>
      <c r="C1211" s="185">
        <f>260-173</f>
        <v>87</v>
      </c>
      <c r="D1211" s="199"/>
      <c r="E1211" s="190">
        <f t="shared" si="18"/>
        <v>7</v>
      </c>
    </row>
    <row r="1212" spans="1:5" s="190" customFormat="1" ht="18" customHeight="1">
      <c r="A1212" s="201">
        <v>22404</v>
      </c>
      <c r="B1212" s="184" t="s">
        <v>1083</v>
      </c>
      <c r="C1212" s="185">
        <v>0</v>
      </c>
      <c r="D1212" s="199"/>
      <c r="E1212" s="190">
        <f t="shared" si="18"/>
        <v>5</v>
      </c>
    </row>
    <row r="1213" spans="1:5" s="190" customFormat="1" ht="18" customHeight="1">
      <c r="A1213" s="201">
        <v>2240401</v>
      </c>
      <c r="B1213" s="184" t="s">
        <v>165</v>
      </c>
      <c r="C1213" s="185"/>
      <c r="D1213" s="199"/>
      <c r="E1213" s="190">
        <f t="shared" si="18"/>
        <v>7</v>
      </c>
    </row>
    <row r="1214" spans="1:5" s="190" customFormat="1" ht="18" customHeight="1">
      <c r="A1214" s="201">
        <v>2240402</v>
      </c>
      <c r="B1214" s="184" t="s">
        <v>166</v>
      </c>
      <c r="C1214" s="185"/>
      <c r="D1214" s="199"/>
      <c r="E1214" s="190">
        <f t="shared" si="18"/>
        <v>7</v>
      </c>
    </row>
    <row r="1215" spans="1:5" s="190" customFormat="1" ht="18" customHeight="1">
      <c r="A1215" s="201">
        <v>2240403</v>
      </c>
      <c r="B1215" s="184" t="s">
        <v>167</v>
      </c>
      <c r="C1215" s="185"/>
      <c r="D1215" s="199"/>
      <c r="E1215" s="190">
        <f t="shared" si="18"/>
        <v>7</v>
      </c>
    </row>
    <row r="1216" spans="1:5" s="190" customFormat="1" ht="18" customHeight="1">
      <c r="A1216" s="201">
        <v>2240404</v>
      </c>
      <c r="B1216" s="182" t="s">
        <v>1084</v>
      </c>
      <c r="C1216" s="183"/>
      <c r="D1216" s="199"/>
      <c r="E1216" s="190">
        <f t="shared" si="18"/>
        <v>7</v>
      </c>
    </row>
    <row r="1217" spans="1:5" s="190" customFormat="1" ht="18" customHeight="1">
      <c r="A1217" s="201">
        <v>2240405</v>
      </c>
      <c r="B1217" s="184" t="s">
        <v>1085</v>
      </c>
      <c r="C1217" s="185"/>
      <c r="D1217" s="199"/>
      <c r="E1217" s="190">
        <f t="shared" si="18"/>
        <v>7</v>
      </c>
    </row>
    <row r="1218" spans="1:5" s="190" customFormat="1" ht="18" customHeight="1">
      <c r="A1218" s="201">
        <v>2240450</v>
      </c>
      <c r="B1218" s="184" t="s">
        <v>174</v>
      </c>
      <c r="C1218" s="185"/>
      <c r="D1218" s="199"/>
      <c r="E1218" s="190">
        <f t="shared" si="18"/>
        <v>7</v>
      </c>
    </row>
    <row r="1219" spans="1:5" s="190" customFormat="1" ht="18" customHeight="1">
      <c r="A1219" s="201">
        <v>2240499</v>
      </c>
      <c r="B1219" s="184" t="s">
        <v>1086</v>
      </c>
      <c r="C1219" s="185"/>
      <c r="D1219" s="199"/>
      <c r="E1219" s="190">
        <f t="shared" si="18"/>
        <v>7</v>
      </c>
    </row>
    <row r="1220" spans="1:5" s="190" customFormat="1" ht="18" customHeight="1">
      <c r="A1220" s="201">
        <v>22405</v>
      </c>
      <c r="B1220" s="184" t="s">
        <v>1087</v>
      </c>
      <c r="C1220" s="185">
        <v>0</v>
      </c>
      <c r="D1220" s="199"/>
      <c r="E1220" s="190">
        <f t="shared" si="18"/>
        <v>5</v>
      </c>
    </row>
    <row r="1221" spans="1:5" s="190" customFormat="1" ht="18" customHeight="1">
      <c r="A1221" s="201">
        <v>2240501</v>
      </c>
      <c r="B1221" s="184" t="s">
        <v>165</v>
      </c>
      <c r="C1221" s="185"/>
      <c r="D1221" s="199"/>
      <c r="E1221" s="190">
        <f t="shared" ref="E1221:E1245" si="19">LEN(A1221)</f>
        <v>7</v>
      </c>
    </row>
    <row r="1222" spans="1:5" s="190" customFormat="1" ht="18" customHeight="1">
      <c r="A1222" s="201">
        <v>2240502</v>
      </c>
      <c r="B1222" s="184" t="s">
        <v>166</v>
      </c>
      <c r="C1222" s="185"/>
      <c r="D1222" s="199"/>
      <c r="E1222" s="190">
        <f t="shared" si="19"/>
        <v>7</v>
      </c>
    </row>
    <row r="1223" spans="1:5" s="190" customFormat="1" ht="18" customHeight="1">
      <c r="A1223" s="201">
        <v>2240503</v>
      </c>
      <c r="B1223" s="184" t="s">
        <v>167</v>
      </c>
      <c r="C1223" s="185"/>
      <c r="D1223" s="199"/>
      <c r="E1223" s="190">
        <f t="shared" si="19"/>
        <v>7</v>
      </c>
    </row>
    <row r="1224" spans="1:5" s="190" customFormat="1" ht="18" customHeight="1">
      <c r="A1224" s="201">
        <v>2240504</v>
      </c>
      <c r="B1224" s="184" t="s">
        <v>1088</v>
      </c>
      <c r="C1224" s="185"/>
      <c r="D1224" s="199"/>
      <c r="E1224" s="190">
        <f t="shared" si="19"/>
        <v>7</v>
      </c>
    </row>
    <row r="1225" spans="1:5" s="190" customFormat="1" ht="18" customHeight="1">
      <c r="A1225" s="201">
        <v>2240505</v>
      </c>
      <c r="B1225" s="184" t="s">
        <v>1089</v>
      </c>
      <c r="C1225" s="185"/>
      <c r="D1225" s="199"/>
      <c r="E1225" s="190">
        <f t="shared" si="19"/>
        <v>7</v>
      </c>
    </row>
    <row r="1226" spans="1:5" s="190" customFormat="1" ht="18" customHeight="1">
      <c r="A1226" s="201">
        <v>2240506</v>
      </c>
      <c r="B1226" s="184" t="s">
        <v>1090</v>
      </c>
      <c r="C1226" s="185"/>
      <c r="D1226" s="199"/>
      <c r="E1226" s="190">
        <f t="shared" si="19"/>
        <v>7</v>
      </c>
    </row>
    <row r="1227" spans="1:5" s="190" customFormat="1" ht="18" customHeight="1">
      <c r="A1227" s="201">
        <v>2240507</v>
      </c>
      <c r="B1227" s="184" t="s">
        <v>1091</v>
      </c>
      <c r="C1227" s="185"/>
      <c r="D1227" s="199"/>
      <c r="E1227" s="190">
        <f t="shared" si="19"/>
        <v>7</v>
      </c>
    </row>
    <row r="1228" spans="1:5" s="190" customFormat="1" ht="18" customHeight="1">
      <c r="A1228" s="201">
        <v>2240508</v>
      </c>
      <c r="B1228" s="184" t="s">
        <v>1092</v>
      </c>
      <c r="C1228" s="185"/>
      <c r="D1228" s="199"/>
      <c r="E1228" s="190">
        <f t="shared" si="19"/>
        <v>7</v>
      </c>
    </row>
    <row r="1229" spans="1:5" s="190" customFormat="1" ht="18" customHeight="1">
      <c r="A1229" s="201">
        <v>2240509</v>
      </c>
      <c r="B1229" s="184" t="s">
        <v>1093</v>
      </c>
      <c r="C1229" s="185"/>
      <c r="D1229" s="199"/>
      <c r="E1229" s="190">
        <f t="shared" si="19"/>
        <v>7</v>
      </c>
    </row>
    <row r="1230" spans="1:5" s="190" customFormat="1" ht="18" customHeight="1">
      <c r="A1230" s="201">
        <v>2240510</v>
      </c>
      <c r="B1230" s="184" t="s">
        <v>1094</v>
      </c>
      <c r="C1230" s="185"/>
      <c r="D1230" s="199"/>
      <c r="E1230" s="190">
        <f t="shared" si="19"/>
        <v>7</v>
      </c>
    </row>
    <row r="1231" spans="1:5" s="190" customFormat="1" ht="18" customHeight="1">
      <c r="A1231" s="201">
        <v>2240550</v>
      </c>
      <c r="B1231" s="184" t="s">
        <v>1095</v>
      </c>
      <c r="C1231" s="185"/>
      <c r="D1231" s="199"/>
      <c r="E1231" s="190">
        <f t="shared" si="19"/>
        <v>7</v>
      </c>
    </row>
    <row r="1232" spans="1:5" s="190" customFormat="1" ht="18" customHeight="1">
      <c r="A1232" s="201">
        <v>2240599</v>
      </c>
      <c r="B1232" s="184" t="s">
        <v>1096</v>
      </c>
      <c r="C1232" s="185"/>
      <c r="D1232" s="199"/>
      <c r="E1232" s="190">
        <f t="shared" si="19"/>
        <v>7</v>
      </c>
    </row>
    <row r="1233" spans="1:5" s="190" customFormat="1" ht="18" customHeight="1">
      <c r="A1233" s="201">
        <v>22406</v>
      </c>
      <c r="B1233" s="184" t="s">
        <v>1097</v>
      </c>
      <c r="C1233" s="185">
        <v>0</v>
      </c>
      <c r="D1233" s="199"/>
      <c r="E1233" s="190">
        <f t="shared" si="19"/>
        <v>5</v>
      </c>
    </row>
    <row r="1234" spans="1:5" s="190" customFormat="1" ht="18" customHeight="1">
      <c r="A1234" s="201">
        <v>2240601</v>
      </c>
      <c r="B1234" s="184" t="s">
        <v>1098</v>
      </c>
      <c r="C1234" s="185"/>
      <c r="D1234" s="199"/>
      <c r="E1234" s="190">
        <f t="shared" si="19"/>
        <v>7</v>
      </c>
    </row>
    <row r="1235" spans="1:5" s="190" customFormat="1" ht="18" customHeight="1">
      <c r="A1235" s="201">
        <v>2240602</v>
      </c>
      <c r="B1235" s="184" t="s">
        <v>1099</v>
      </c>
      <c r="C1235" s="185"/>
      <c r="D1235" s="199"/>
      <c r="E1235" s="190">
        <f t="shared" si="19"/>
        <v>7</v>
      </c>
    </row>
    <row r="1236" spans="1:5" s="190" customFormat="1" ht="18" customHeight="1">
      <c r="A1236" s="201">
        <v>2240699</v>
      </c>
      <c r="B1236" s="184" t="s">
        <v>1100</v>
      </c>
      <c r="C1236" s="185"/>
      <c r="D1236" s="199"/>
      <c r="E1236" s="190">
        <f t="shared" si="19"/>
        <v>7</v>
      </c>
    </row>
    <row r="1237" spans="1:5" s="190" customFormat="1" ht="18" customHeight="1">
      <c r="A1237" s="201">
        <v>22407</v>
      </c>
      <c r="B1237" s="184" t="s">
        <v>1101</v>
      </c>
      <c r="C1237" s="185">
        <v>0</v>
      </c>
      <c r="D1237" s="199"/>
      <c r="E1237" s="190">
        <f t="shared" si="19"/>
        <v>5</v>
      </c>
    </row>
    <row r="1238" spans="1:5" s="190" customFormat="1" ht="18" customHeight="1">
      <c r="A1238" s="201">
        <v>2240703</v>
      </c>
      <c r="B1238" s="184" t="s">
        <v>1102</v>
      </c>
      <c r="C1238" s="185">
        <v>0</v>
      </c>
      <c r="D1238" s="199"/>
      <c r="E1238" s="190">
        <f t="shared" si="19"/>
        <v>7</v>
      </c>
    </row>
    <row r="1239" spans="1:5" s="190" customFormat="1" ht="18" customHeight="1">
      <c r="A1239" s="201">
        <v>2240704</v>
      </c>
      <c r="B1239" s="184" t="s">
        <v>1103</v>
      </c>
      <c r="C1239" s="185"/>
      <c r="D1239" s="199"/>
      <c r="E1239" s="190">
        <f t="shared" si="19"/>
        <v>7</v>
      </c>
    </row>
    <row r="1240" spans="1:5" s="190" customFormat="1" ht="18" customHeight="1">
      <c r="A1240" s="201">
        <v>2240799</v>
      </c>
      <c r="B1240" s="184" t="s">
        <v>1104</v>
      </c>
      <c r="C1240" s="185"/>
      <c r="D1240" s="199"/>
      <c r="E1240" s="190">
        <f t="shared" si="19"/>
        <v>7</v>
      </c>
    </row>
    <row r="1241" spans="1:5" s="190" customFormat="1" ht="18" customHeight="1">
      <c r="A1241" s="201">
        <v>22499</v>
      </c>
      <c r="B1241" s="184" t="s">
        <v>1105</v>
      </c>
      <c r="C1241" s="185"/>
      <c r="D1241" s="199"/>
      <c r="E1241" s="190">
        <f t="shared" si="19"/>
        <v>5</v>
      </c>
    </row>
    <row r="1242" spans="1:5" s="190" customFormat="1" ht="18" customHeight="1">
      <c r="A1242" s="201">
        <v>2249999</v>
      </c>
      <c r="B1242" s="184" t="s">
        <v>1105</v>
      </c>
      <c r="C1242" s="185"/>
      <c r="D1242" s="199"/>
      <c r="E1242" s="190">
        <f t="shared" si="19"/>
        <v>7</v>
      </c>
    </row>
    <row r="1243" spans="1:5" s="190" customFormat="1" ht="18" customHeight="1">
      <c r="A1243" s="201">
        <v>227</v>
      </c>
      <c r="B1243" s="184" t="s">
        <v>1106</v>
      </c>
      <c r="C1243" s="185">
        <v>5500</v>
      </c>
      <c r="D1243" s="199"/>
      <c r="E1243" s="190">
        <f t="shared" si="19"/>
        <v>3</v>
      </c>
    </row>
    <row r="1244" spans="1:5" s="190" customFormat="1" ht="18" customHeight="1">
      <c r="A1244" s="201">
        <v>229</v>
      </c>
      <c r="B1244" s="184" t="s">
        <v>1107</v>
      </c>
      <c r="C1244" s="185">
        <v>20438</v>
      </c>
      <c r="D1244" s="199"/>
      <c r="E1244" s="190">
        <f t="shared" si="19"/>
        <v>3</v>
      </c>
    </row>
    <row r="1245" spans="1:5" s="190" customFormat="1" ht="18" customHeight="1">
      <c r="A1245" s="201">
        <v>22902</v>
      </c>
      <c r="B1245" s="184" t="s">
        <v>1108</v>
      </c>
      <c r="C1245" s="185"/>
      <c r="D1245" s="199"/>
      <c r="E1245" s="190">
        <f t="shared" si="19"/>
        <v>5</v>
      </c>
    </row>
    <row r="1246" spans="1:5" s="190" customFormat="1" ht="18" customHeight="1">
      <c r="A1246" s="201">
        <v>22999</v>
      </c>
      <c r="B1246" s="184" t="s">
        <v>974</v>
      </c>
      <c r="C1246" s="185">
        <v>20438</v>
      </c>
      <c r="D1246" s="199"/>
      <c r="E1246" s="190">
        <f t="shared" ref="E1246:E1258" si="20">LEN(A1246)</f>
        <v>5</v>
      </c>
    </row>
    <row r="1247" spans="1:5" s="190" customFormat="1" ht="18" customHeight="1">
      <c r="A1247" s="201">
        <v>2299999</v>
      </c>
      <c r="B1247" s="184" t="s">
        <v>974</v>
      </c>
      <c r="C1247" s="185">
        <v>20438</v>
      </c>
      <c r="D1247" s="199"/>
      <c r="E1247" s="190">
        <f t="shared" si="20"/>
        <v>7</v>
      </c>
    </row>
    <row r="1248" spans="1:5" s="190" customFormat="1" ht="18" customHeight="1">
      <c r="A1248" s="201">
        <v>232</v>
      </c>
      <c r="B1248" s="184" t="s">
        <v>1109</v>
      </c>
      <c r="C1248" s="185">
        <v>9543</v>
      </c>
      <c r="D1248" s="199"/>
      <c r="E1248" s="190">
        <f t="shared" si="20"/>
        <v>3</v>
      </c>
    </row>
    <row r="1249" spans="1:5" s="190" customFormat="1" ht="18" customHeight="1">
      <c r="A1249" s="201">
        <v>23203</v>
      </c>
      <c r="B1249" s="184" t="s">
        <v>1110</v>
      </c>
      <c r="C1249" s="185">
        <v>9543</v>
      </c>
      <c r="E1249" s="190">
        <f t="shared" si="20"/>
        <v>5</v>
      </c>
    </row>
    <row r="1250" spans="1:5" s="190" customFormat="1" ht="18" customHeight="1">
      <c r="A1250" s="201">
        <v>2320301</v>
      </c>
      <c r="B1250" s="184" t="s">
        <v>1111</v>
      </c>
      <c r="C1250" s="185">
        <v>9543</v>
      </c>
      <c r="E1250" s="190">
        <f t="shared" si="20"/>
        <v>7</v>
      </c>
    </row>
    <row r="1251" spans="1:5" s="190" customFormat="1" ht="18" customHeight="1">
      <c r="A1251" s="201">
        <v>2320302</v>
      </c>
      <c r="B1251" s="184" t="s">
        <v>1112</v>
      </c>
      <c r="C1251" s="185"/>
      <c r="E1251" s="190">
        <f t="shared" si="20"/>
        <v>7</v>
      </c>
    </row>
    <row r="1252" spans="1:5" s="190" customFormat="1" ht="18" customHeight="1">
      <c r="A1252" s="201">
        <v>2320303</v>
      </c>
      <c r="B1252" s="184" t="s">
        <v>1113</v>
      </c>
      <c r="C1252" s="185"/>
      <c r="E1252" s="190">
        <f t="shared" si="20"/>
        <v>7</v>
      </c>
    </row>
    <row r="1253" spans="1:5" s="190" customFormat="1" ht="18" customHeight="1">
      <c r="A1253" s="201">
        <v>2320399</v>
      </c>
      <c r="B1253" s="184" t="s">
        <v>1114</v>
      </c>
      <c r="C1253" s="185"/>
      <c r="E1253" s="190">
        <f t="shared" si="20"/>
        <v>7</v>
      </c>
    </row>
    <row r="1254" spans="1:5" s="190" customFormat="1" ht="18" customHeight="1">
      <c r="A1254" s="201">
        <v>233</v>
      </c>
      <c r="B1254" s="184" t="s">
        <v>1115</v>
      </c>
      <c r="C1254" s="185">
        <v>0</v>
      </c>
      <c r="E1254" s="190">
        <f t="shared" si="20"/>
        <v>3</v>
      </c>
    </row>
    <row r="1255" spans="1:5" s="190" customFormat="1" ht="18" customHeight="1">
      <c r="A1255" s="201">
        <v>23303</v>
      </c>
      <c r="B1255" s="184" t="s">
        <v>1116</v>
      </c>
      <c r="C1255" s="185"/>
      <c r="E1255" s="190">
        <f t="shared" si="20"/>
        <v>5</v>
      </c>
    </row>
    <row r="1256" spans="1:5" s="190" customFormat="1" ht="18" customHeight="1">
      <c r="A1256" s="203"/>
      <c r="B1256" s="204"/>
      <c r="C1256" s="205"/>
      <c r="E1256" s="190">
        <f t="shared" si="20"/>
        <v>0</v>
      </c>
    </row>
    <row r="1257" spans="1:5" s="190" customFormat="1" ht="18" customHeight="1">
      <c r="A1257" s="203"/>
      <c r="B1257" s="204"/>
      <c r="C1257" s="205"/>
      <c r="E1257" s="190">
        <f t="shared" si="20"/>
        <v>0</v>
      </c>
    </row>
    <row r="1258" spans="1:5" s="190" customFormat="1" ht="18" customHeight="1">
      <c r="A1258" s="203"/>
      <c r="B1258" s="206" t="s">
        <v>1117</v>
      </c>
      <c r="C1258" s="185">
        <f>SUM(C4,C233,C237,C248,C338,C390,C446,C503,C630,C702,C775,C797,C904,C962,C1026,C1046,C1076,C1086,C1130,C1150,C1194,C1243,C1244,C1248,C1254)</f>
        <v>313824</v>
      </c>
      <c r="E1258" s="190">
        <f t="shared" si="20"/>
        <v>0</v>
      </c>
    </row>
    <row r="1259" spans="1:5" s="190" customFormat="1" ht="18" customHeight="1">
      <c r="A1259" s="191"/>
      <c r="B1259" s="192"/>
      <c r="C1259" s="193"/>
    </row>
    <row r="1260" spans="1:5" s="190" customFormat="1" ht="18" customHeight="1">
      <c r="A1260" s="191"/>
      <c r="B1260" s="192"/>
      <c r="C1260" s="193"/>
    </row>
    <row r="1261" spans="1:5" s="190" customFormat="1" ht="18" customHeight="1">
      <c r="A1261" s="191"/>
      <c r="B1261" s="192"/>
      <c r="C1261" s="193"/>
    </row>
    <row r="1262" spans="1:5" s="190" customFormat="1" ht="18" customHeight="1">
      <c r="A1262" s="191"/>
      <c r="B1262" s="192"/>
      <c r="C1262" s="193"/>
    </row>
    <row r="1263" spans="1:5" s="190" customFormat="1" ht="18" customHeight="1">
      <c r="A1263" s="191"/>
      <c r="B1263" s="192"/>
      <c r="C1263" s="193"/>
    </row>
    <row r="1264" spans="1:5" s="190" customFormat="1" ht="18" customHeight="1">
      <c r="A1264" s="191"/>
      <c r="B1264" s="192"/>
      <c r="C1264" s="193"/>
    </row>
    <row r="1265" spans="1:3" s="190" customFormat="1" ht="18" customHeight="1">
      <c r="A1265" s="191"/>
      <c r="B1265" s="192"/>
      <c r="C1265" s="193"/>
    </row>
    <row r="1266" spans="1:3" s="190" customFormat="1" ht="18" customHeight="1">
      <c r="A1266" s="191"/>
      <c r="B1266" s="192"/>
      <c r="C1266" s="193"/>
    </row>
    <row r="1267" spans="1:3" s="190" customFormat="1" ht="18" customHeight="1">
      <c r="A1267" s="191"/>
      <c r="B1267" s="192"/>
      <c r="C1267" s="193"/>
    </row>
    <row r="1268" spans="1:3" s="190" customFormat="1" ht="18" customHeight="1">
      <c r="A1268" s="191"/>
      <c r="B1268" s="192"/>
      <c r="C1268" s="193"/>
    </row>
    <row r="1269" spans="1:3" s="190" customFormat="1" ht="18" customHeight="1">
      <c r="A1269" s="191"/>
      <c r="B1269" s="192"/>
      <c r="C1269" s="193"/>
    </row>
    <row r="1270" spans="1:3" s="190" customFormat="1" ht="18" customHeight="1">
      <c r="A1270" s="191"/>
      <c r="B1270" s="192"/>
      <c r="C1270" s="193"/>
    </row>
    <row r="1271" spans="1:3" s="190" customFormat="1" ht="18" customHeight="1">
      <c r="A1271" s="191"/>
      <c r="B1271" s="192"/>
      <c r="C1271" s="193"/>
    </row>
    <row r="1272" spans="1:3" s="190" customFormat="1" ht="18" customHeight="1">
      <c r="A1272" s="191"/>
      <c r="B1272" s="192"/>
      <c r="C1272" s="193"/>
    </row>
    <row r="1273" spans="1:3" s="190" customFormat="1" ht="18" customHeight="1">
      <c r="A1273" s="191"/>
      <c r="B1273" s="192"/>
      <c r="C1273" s="193"/>
    </row>
    <row r="1274" spans="1:3" s="190" customFormat="1" ht="18" customHeight="1">
      <c r="A1274" s="191"/>
      <c r="B1274" s="192"/>
      <c r="C1274" s="193"/>
    </row>
    <row r="1275" spans="1:3" s="190" customFormat="1" ht="18" customHeight="1">
      <c r="A1275" s="191"/>
      <c r="B1275" s="192"/>
      <c r="C1275" s="193"/>
    </row>
    <row r="1276" spans="1:3" s="190" customFormat="1" ht="18" customHeight="1">
      <c r="A1276" s="191"/>
      <c r="B1276" s="192"/>
      <c r="C1276" s="193"/>
    </row>
    <row r="1277" spans="1:3" s="190" customFormat="1" ht="18" customHeight="1">
      <c r="A1277" s="191"/>
      <c r="B1277" s="192"/>
      <c r="C1277" s="193"/>
    </row>
    <row r="1278" spans="1:3" s="190" customFormat="1" ht="18" customHeight="1">
      <c r="A1278" s="191"/>
      <c r="B1278" s="192"/>
      <c r="C1278" s="193"/>
    </row>
    <row r="1279" spans="1:3" s="190" customFormat="1" ht="18" customHeight="1">
      <c r="A1279" s="191"/>
      <c r="B1279" s="192"/>
      <c r="C1279" s="193"/>
    </row>
  </sheetData>
  <autoFilter ref="D3:E1258"/>
  <mergeCells count="1">
    <mergeCell ref="A1:D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25"/>
  <sheetViews>
    <sheetView workbookViewId="0">
      <selection activeCell="B21" sqref="B21"/>
    </sheetView>
  </sheetViews>
  <sheetFormatPr defaultColWidth="9" defaultRowHeight="24" customHeight="1"/>
  <cols>
    <col min="1" max="1" width="20.875" customWidth="1"/>
    <col min="2" max="2" width="34.5" customWidth="1"/>
    <col min="3" max="3" width="23.5" customWidth="1"/>
  </cols>
  <sheetData>
    <row r="1" spans="1:3" ht="54.95" customHeight="1">
      <c r="A1" s="258" t="s">
        <v>1118</v>
      </c>
      <c r="B1" s="258"/>
      <c r="C1" s="258"/>
    </row>
    <row r="2" spans="1:3" ht="24" customHeight="1">
      <c r="A2" s="186"/>
      <c r="B2" s="186"/>
      <c r="C2" s="187" t="s">
        <v>61</v>
      </c>
    </row>
    <row r="3" spans="1:3" ht="24" customHeight="1">
      <c r="A3" s="259" t="s">
        <v>1119</v>
      </c>
      <c r="B3" s="260"/>
      <c r="C3" s="188" t="s">
        <v>1120</v>
      </c>
    </row>
    <row r="4" spans="1:3" ht="24" customHeight="1">
      <c r="A4" s="261" t="s">
        <v>1121</v>
      </c>
      <c r="B4" s="262"/>
      <c r="C4" s="185">
        <f>C5+C10+C20</f>
        <v>174054</v>
      </c>
    </row>
    <row r="5" spans="1:3" ht="24" customHeight="1">
      <c r="A5" s="185" t="s">
        <v>1122</v>
      </c>
      <c r="B5" s="182" t="s">
        <v>1123</v>
      </c>
      <c r="C5" s="183">
        <v>84681</v>
      </c>
    </row>
    <row r="6" spans="1:3" ht="24" customHeight="1">
      <c r="A6" s="185" t="s">
        <v>1124</v>
      </c>
      <c r="B6" s="184" t="s">
        <v>1125</v>
      </c>
      <c r="C6" s="185">
        <v>62331</v>
      </c>
    </row>
    <row r="7" spans="1:3" ht="24" customHeight="1">
      <c r="A7" s="185" t="s">
        <v>1126</v>
      </c>
      <c r="B7" s="184" t="s">
        <v>1127</v>
      </c>
      <c r="C7" s="185">
        <v>14043</v>
      </c>
    </row>
    <row r="8" spans="1:3" ht="24" customHeight="1">
      <c r="A8" s="185" t="s">
        <v>1128</v>
      </c>
      <c r="B8" s="184" t="s">
        <v>1129</v>
      </c>
      <c r="C8" s="185">
        <v>2534</v>
      </c>
    </row>
    <row r="9" spans="1:3" ht="24" customHeight="1">
      <c r="A9" s="185" t="s">
        <v>1130</v>
      </c>
      <c r="B9" s="184" t="s">
        <v>1131</v>
      </c>
      <c r="C9" s="185">
        <v>5773</v>
      </c>
    </row>
    <row r="10" spans="1:3" ht="24" customHeight="1">
      <c r="A10" s="185" t="s">
        <v>1132</v>
      </c>
      <c r="B10" s="182" t="s">
        <v>1133</v>
      </c>
      <c r="C10" s="183">
        <f>SUM(C11:C19)</f>
        <v>28505</v>
      </c>
    </row>
    <row r="11" spans="1:3" ht="24" customHeight="1">
      <c r="A11" s="185" t="s">
        <v>1134</v>
      </c>
      <c r="B11" s="184" t="s">
        <v>1135</v>
      </c>
      <c r="C11" s="185">
        <v>5019</v>
      </c>
    </row>
    <row r="12" spans="1:3" ht="24" customHeight="1">
      <c r="A12" s="185" t="s">
        <v>1136</v>
      </c>
      <c r="B12" s="184" t="s">
        <v>1137</v>
      </c>
      <c r="C12" s="185">
        <v>209</v>
      </c>
    </row>
    <row r="13" spans="1:3" ht="24" customHeight="1">
      <c r="A13" s="185" t="s">
        <v>1138</v>
      </c>
      <c r="B13" s="184" t="s">
        <v>1139</v>
      </c>
      <c r="C13" s="185">
        <v>269</v>
      </c>
    </row>
    <row r="14" spans="1:3" ht="24" customHeight="1">
      <c r="A14" s="185" t="s">
        <v>1140</v>
      </c>
      <c r="B14" s="184" t="s">
        <v>1141</v>
      </c>
      <c r="C14" s="185">
        <v>793</v>
      </c>
    </row>
    <row r="15" spans="1:3" ht="24" customHeight="1">
      <c r="A15" s="185" t="s">
        <v>1142</v>
      </c>
      <c r="B15" s="184" t="s">
        <v>1143</v>
      </c>
      <c r="C15" s="185">
        <v>4921</v>
      </c>
    </row>
    <row r="16" spans="1:3" ht="24" customHeight="1">
      <c r="A16" s="185" t="s">
        <v>1144</v>
      </c>
      <c r="B16" s="184" t="s">
        <v>1145</v>
      </c>
      <c r="C16" s="185">
        <v>431</v>
      </c>
    </row>
    <row r="17" spans="1:3" ht="24" customHeight="1">
      <c r="A17" s="185" t="s">
        <v>1146</v>
      </c>
      <c r="B17" s="184" t="s">
        <v>1147</v>
      </c>
      <c r="C17" s="185">
        <v>636</v>
      </c>
    </row>
    <row r="18" spans="1:3" ht="24" customHeight="1">
      <c r="A18" s="185" t="s">
        <v>1148</v>
      </c>
      <c r="B18" s="184" t="s">
        <v>1149</v>
      </c>
      <c r="C18" s="185">
        <v>712</v>
      </c>
    </row>
    <row r="19" spans="1:3" ht="24" customHeight="1">
      <c r="A19" s="185" t="s">
        <v>1150</v>
      </c>
      <c r="B19" s="184" t="s">
        <v>1151</v>
      </c>
      <c r="C19" s="185">
        <v>15515</v>
      </c>
    </row>
    <row r="20" spans="1:3" ht="24" customHeight="1">
      <c r="A20" s="185">
        <v>505</v>
      </c>
      <c r="B20" s="182" t="s">
        <v>1152</v>
      </c>
      <c r="C20" s="183">
        <v>60868</v>
      </c>
    </row>
    <row r="21" spans="1:3" ht="24" customHeight="1">
      <c r="A21" s="185">
        <v>50501</v>
      </c>
      <c r="B21" s="184" t="s">
        <v>1153</v>
      </c>
      <c r="C21" s="185">
        <v>41186</v>
      </c>
    </row>
    <row r="22" spans="1:3" ht="24" customHeight="1">
      <c r="A22" s="185">
        <v>50502</v>
      </c>
      <c r="B22" s="184" t="s">
        <v>1154</v>
      </c>
      <c r="C22" s="185">
        <v>3557</v>
      </c>
    </row>
    <row r="23" spans="1:3" ht="24" customHeight="1">
      <c r="A23" s="185">
        <v>50599</v>
      </c>
      <c r="B23" s="184" t="s">
        <v>1155</v>
      </c>
      <c r="C23" s="185">
        <v>16125</v>
      </c>
    </row>
    <row r="24" spans="1:3" ht="24" customHeight="1">
      <c r="A24" s="185"/>
      <c r="B24" s="184"/>
      <c r="C24" s="185"/>
    </row>
    <row r="25" spans="1:3" ht="24" customHeight="1">
      <c r="A25" s="185"/>
      <c r="B25" s="184"/>
      <c r="C25" s="185"/>
    </row>
  </sheetData>
  <mergeCells count="3">
    <mergeCell ref="A1:C1"/>
    <mergeCell ref="A3:B3"/>
    <mergeCell ref="A4:B4"/>
  </mergeCells>
  <phoneticPr fontId="95" type="noConversion"/>
  <pageMargins left="0.75" right="0.75" top="1" bottom="1" header="0.5" footer="0.5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T85"/>
  <sheetViews>
    <sheetView workbookViewId="0">
      <selection activeCell="B26" sqref="B26:B27"/>
    </sheetView>
  </sheetViews>
  <sheetFormatPr defaultColWidth="9" defaultRowHeight="14.25"/>
  <cols>
    <col min="1" max="1" width="57.375" style="3" customWidth="1"/>
    <col min="2" max="2" width="29.625" style="3" customWidth="1"/>
    <col min="3" max="16374" width="9" style="3"/>
  </cols>
  <sheetData>
    <row r="1" spans="1:246" s="1" customFormat="1" ht="30" customHeight="1">
      <c r="A1" s="258" t="s">
        <v>16</v>
      </c>
      <c r="B1" s="258"/>
    </row>
    <row r="2" spans="1:246" s="2" customFormat="1" ht="18" customHeight="1">
      <c r="A2" s="4"/>
      <c r="B2" s="5" t="s">
        <v>61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</row>
    <row r="3" spans="1:246" s="2" customFormat="1" ht="21.95" customHeight="1">
      <c r="A3" s="6" t="s">
        <v>1156</v>
      </c>
      <c r="B3" s="6" t="s">
        <v>64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</row>
    <row r="4" spans="1:246" s="2" customFormat="1" ht="21.95" customHeight="1">
      <c r="A4" s="182" t="s">
        <v>1157</v>
      </c>
      <c r="B4" s="183">
        <v>390090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</row>
    <row r="5" spans="1:246" s="2" customFormat="1" ht="21.95" customHeight="1">
      <c r="A5" s="182" t="s">
        <v>1158</v>
      </c>
      <c r="B5" s="183">
        <v>5810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</row>
    <row r="6" spans="1:246" s="2" customFormat="1" ht="21.95" customHeight="1">
      <c r="A6" s="184" t="s">
        <v>1159</v>
      </c>
      <c r="B6" s="185">
        <v>2058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</row>
    <row r="7" spans="1:246" s="2" customFormat="1" ht="21.95" customHeight="1">
      <c r="A7" s="184" t="s">
        <v>1160</v>
      </c>
      <c r="B7" s="185">
        <v>780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</row>
    <row r="8" spans="1:246" s="2" customFormat="1" ht="21.95" customHeight="1">
      <c r="A8" s="184" t="s">
        <v>1161</v>
      </c>
      <c r="B8" s="185">
        <v>846</v>
      </c>
      <c r="C8" s="3"/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</row>
    <row r="9" spans="1:246" s="2" customFormat="1" ht="21.95" customHeight="1">
      <c r="A9" s="184" t="s">
        <v>1162</v>
      </c>
      <c r="B9" s="185">
        <v>2126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2" customFormat="1" ht="21.95" customHeight="1">
      <c r="A10" s="182" t="s">
        <v>1163</v>
      </c>
      <c r="B10" s="183">
        <v>328936</v>
      </c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s="2" customFormat="1" ht="21.95" customHeight="1">
      <c r="A11" s="184" t="s">
        <v>1164</v>
      </c>
      <c r="B11" s="185">
        <v>74457</v>
      </c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</row>
    <row r="12" spans="1:246" s="2" customFormat="1" ht="21.95" customHeight="1">
      <c r="A12" s="184" t="s">
        <v>1165</v>
      </c>
      <c r="B12" s="185">
        <v>67795</v>
      </c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</row>
    <row r="13" spans="1:246" s="2" customFormat="1" ht="21.95" customHeight="1">
      <c r="A13" s="184" t="s">
        <v>1166</v>
      </c>
      <c r="B13" s="185">
        <v>21368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s="2" customFormat="1" ht="21.95" customHeight="1">
      <c r="A14" s="184" t="s">
        <v>1167</v>
      </c>
      <c r="B14" s="185">
        <v>4428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</row>
    <row r="15" spans="1:246" s="2" customFormat="1" ht="21.95" customHeight="1">
      <c r="A15" s="184" t="s">
        <v>1168</v>
      </c>
      <c r="B15" s="185">
        <v>89</v>
      </c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</row>
    <row r="16" spans="1:246" s="2" customFormat="1" ht="21.95" customHeight="1">
      <c r="A16" s="184" t="s">
        <v>1169</v>
      </c>
      <c r="B16" s="185">
        <v>4732</v>
      </c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</row>
    <row r="17" spans="1:246" s="2" customFormat="1" ht="21.95" customHeight="1">
      <c r="A17" s="184" t="s">
        <v>1170</v>
      </c>
      <c r="B17" s="185">
        <v>3360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</row>
    <row r="18" spans="1:246" s="2" customFormat="1" ht="21.95" customHeight="1">
      <c r="A18" s="184" t="s">
        <v>1171</v>
      </c>
      <c r="B18" s="185">
        <v>21353</v>
      </c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</row>
    <row r="19" spans="1:246" s="2" customFormat="1" ht="21.95" customHeight="1">
      <c r="A19" s="184" t="s">
        <v>1172</v>
      </c>
      <c r="B19" s="185">
        <v>2056</v>
      </c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s="2" customFormat="1" ht="21.95" customHeight="1">
      <c r="A20" s="184" t="s">
        <v>1173</v>
      </c>
      <c r="B20" s="185">
        <v>5005</v>
      </c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</row>
    <row r="21" spans="1:246" s="2" customFormat="1" ht="21.95" customHeight="1">
      <c r="A21" s="184" t="s">
        <v>1174</v>
      </c>
      <c r="B21" s="185">
        <v>928</v>
      </c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</row>
    <row r="22" spans="1:246" s="2" customFormat="1" ht="21.95" customHeight="1">
      <c r="A22" s="184" t="s">
        <v>1175</v>
      </c>
      <c r="B22" s="185">
        <v>14485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</row>
    <row r="23" spans="1:246" s="2" customFormat="1" ht="21.95" customHeight="1">
      <c r="A23" s="184" t="s">
        <v>1176</v>
      </c>
      <c r="B23" s="185">
        <v>6009</v>
      </c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s="2" customFormat="1" ht="21.95" customHeight="1">
      <c r="A24" s="184" t="s">
        <v>1177</v>
      </c>
      <c r="B24" s="185">
        <v>20796</v>
      </c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</row>
    <row r="25" spans="1:246" s="2" customFormat="1" ht="21.95" customHeight="1">
      <c r="A25" s="184" t="s">
        <v>1178</v>
      </c>
      <c r="B25" s="185">
        <v>28037</v>
      </c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</row>
    <row r="26" spans="1:246" s="2" customFormat="1" ht="21.95" customHeight="1">
      <c r="A26" s="184" t="s">
        <v>1179</v>
      </c>
      <c r="B26" s="185">
        <v>12351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s="2" customFormat="1" ht="21.95" customHeight="1">
      <c r="A27" s="184" t="s">
        <v>1180</v>
      </c>
      <c r="B27" s="185">
        <v>28367</v>
      </c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</row>
    <row r="28" spans="1:246" s="2" customFormat="1" ht="21.95" customHeight="1">
      <c r="A28" s="184" t="s">
        <v>1181</v>
      </c>
      <c r="B28" s="185">
        <v>9456</v>
      </c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</row>
    <row r="29" spans="1:246" s="2" customFormat="1" ht="21.95" customHeight="1">
      <c r="A29" s="184" t="s">
        <v>1182</v>
      </c>
      <c r="B29" s="185">
        <v>3503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</row>
    <row r="30" spans="1:246" s="2" customFormat="1" ht="21.95" customHeight="1">
      <c r="A30" s="184" t="s">
        <v>1183</v>
      </c>
      <c r="B30" s="185">
        <v>246</v>
      </c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s="2" customFormat="1" ht="21.95" customHeight="1">
      <c r="A31" s="184" t="s">
        <v>1184</v>
      </c>
      <c r="B31" s="185">
        <v>115</v>
      </c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</row>
    <row r="32" spans="1:246" s="2" customFormat="1" ht="21.95" customHeight="1">
      <c r="A32" s="184" t="s">
        <v>1185</v>
      </c>
      <c r="B32" s="183">
        <v>55344</v>
      </c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</row>
    <row r="33" spans="1:246" s="2" customFormat="1" ht="21.95" customHeight="1">
      <c r="A33" s="184" t="s">
        <v>1186</v>
      </c>
      <c r="B33" s="185">
        <v>1717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</row>
    <row r="34" spans="1:246" s="2" customFormat="1" ht="21.95" customHeight="1">
      <c r="A34" s="184" t="s">
        <v>1187</v>
      </c>
      <c r="B34" s="185">
        <v>1716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</row>
    <row r="35" spans="1:246" s="2" customFormat="1" ht="21.95" customHeight="1">
      <c r="A35" s="184" t="s">
        <v>1188</v>
      </c>
      <c r="B35" s="185">
        <v>1785</v>
      </c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</row>
    <row r="36" spans="1:246" s="2" customFormat="1" ht="21.95" customHeight="1">
      <c r="A36" s="184" t="s">
        <v>1189</v>
      </c>
      <c r="B36" s="185">
        <v>2228</v>
      </c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</row>
    <row r="37" spans="1:246" s="2" customFormat="1" ht="21.95" customHeight="1">
      <c r="A37" s="184" t="s">
        <v>1190</v>
      </c>
      <c r="B37" s="185">
        <v>4260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</row>
    <row r="38" spans="1:246" s="2" customFormat="1" ht="21.95" customHeight="1">
      <c r="A38" s="184" t="s">
        <v>1191</v>
      </c>
      <c r="B38" s="185">
        <v>1496</v>
      </c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</row>
    <row r="39" spans="1:246" s="2" customFormat="1" ht="20.100000000000001" customHeight="1">
      <c r="A39" s="184" t="s">
        <v>1192</v>
      </c>
      <c r="B39" s="185">
        <v>8090</v>
      </c>
    </row>
    <row r="40" spans="1:246" s="2" customFormat="1" ht="20.100000000000001" customHeight="1">
      <c r="A40" s="184" t="s">
        <v>1193</v>
      </c>
      <c r="B40" s="185">
        <v>367</v>
      </c>
    </row>
    <row r="41" spans="1:246" s="2" customFormat="1" ht="20.100000000000001" customHeight="1">
      <c r="A41" s="184" t="s">
        <v>1194</v>
      </c>
      <c r="B41" s="185">
        <v>296</v>
      </c>
    </row>
    <row r="42" spans="1:246" s="2" customFormat="1" ht="20.100000000000001" customHeight="1">
      <c r="A42" s="184" t="s">
        <v>1195</v>
      </c>
      <c r="B42" s="185">
        <v>6888</v>
      </c>
    </row>
    <row r="43" spans="1:246" s="2" customFormat="1" ht="20.100000000000001" customHeight="1">
      <c r="A43" s="184" t="s">
        <v>1196</v>
      </c>
      <c r="B43" s="185">
        <v>435</v>
      </c>
    </row>
    <row r="44" spans="1:246" s="2" customFormat="1" ht="20.100000000000001" customHeight="1">
      <c r="A44" s="184" t="s">
        <v>1197</v>
      </c>
      <c r="B44" s="185">
        <v>13001</v>
      </c>
    </row>
    <row r="45" spans="1:246" s="2" customFormat="1" ht="20.100000000000001" customHeight="1">
      <c r="A45" s="184" t="s">
        <v>1198</v>
      </c>
      <c r="B45" s="185">
        <v>975</v>
      </c>
    </row>
    <row r="46" spans="1:246" s="2" customFormat="1" ht="20.100000000000001" customHeight="1">
      <c r="A46" s="184" t="s">
        <v>1199</v>
      </c>
      <c r="B46" s="185">
        <v>181</v>
      </c>
    </row>
    <row r="47" spans="1:246" s="2" customFormat="1" ht="20.100000000000001" customHeight="1">
      <c r="A47" s="184" t="s">
        <v>1200</v>
      </c>
      <c r="B47" s="185">
        <v>1299</v>
      </c>
    </row>
    <row r="48" spans="1:246" s="2" customFormat="1" ht="20.100000000000001" customHeight="1">
      <c r="A48" s="184" t="s">
        <v>1201</v>
      </c>
      <c r="B48" s="185">
        <v>5623</v>
      </c>
    </row>
    <row r="49" spans="1:2" s="2" customFormat="1" ht="20.100000000000001" customHeight="1">
      <c r="A49" s="184" t="s">
        <v>1202</v>
      </c>
      <c r="B49" s="185">
        <v>3148</v>
      </c>
    </row>
    <row r="50" spans="1:2" s="2" customFormat="1" ht="20.100000000000001" customHeight="1">
      <c r="A50" s="184" t="s">
        <v>1203</v>
      </c>
      <c r="B50" s="185">
        <v>1839</v>
      </c>
    </row>
    <row r="51" spans="1:2" s="2" customFormat="1" ht="20.100000000000001" customHeight="1"/>
    <row r="52" spans="1:2" s="2" customFormat="1" ht="20.100000000000001" customHeight="1"/>
    <row r="53" spans="1:2" s="2" customFormat="1" ht="20.100000000000001" customHeight="1"/>
    <row r="54" spans="1:2" s="2" customFormat="1" ht="20.100000000000001" customHeight="1"/>
    <row r="55" spans="1:2" s="2" customFormat="1" ht="20.100000000000001" customHeight="1"/>
    <row r="56" spans="1:2" s="2" customFormat="1" ht="20.100000000000001" customHeight="1"/>
    <row r="57" spans="1:2" s="2" customFormat="1" ht="20.100000000000001" customHeight="1"/>
    <row r="58" spans="1:2" s="2" customFormat="1" ht="20.100000000000001" customHeight="1"/>
    <row r="59" spans="1:2" s="2" customFormat="1" ht="20.100000000000001" customHeight="1"/>
    <row r="60" spans="1:2" s="2" customFormat="1" ht="20.100000000000001" customHeight="1"/>
    <row r="61" spans="1:2" s="2" customFormat="1" ht="20.100000000000001" customHeight="1"/>
    <row r="62" spans="1:2" s="2" customFormat="1" ht="20.100000000000001" customHeight="1"/>
    <row r="63" spans="1:2" s="2" customFormat="1" ht="20.100000000000001" customHeight="1"/>
    <row r="64" spans="1:2" s="2" customFormat="1" ht="20.100000000000001" customHeight="1"/>
    <row r="65" spans="1:2" s="2" customFormat="1" ht="20.100000000000001" customHeight="1"/>
    <row r="66" spans="1:2" s="2" customFormat="1" ht="20.100000000000001" customHeight="1"/>
    <row r="67" spans="1:2" s="2" customFormat="1" ht="20.100000000000001" customHeight="1"/>
    <row r="68" spans="1:2" s="2" customFormat="1" ht="20.100000000000001" customHeight="1"/>
    <row r="69" spans="1:2" s="2" customFormat="1" ht="20.100000000000001" customHeight="1"/>
    <row r="70" spans="1:2" s="2" customFormat="1" ht="20.100000000000001" customHeight="1"/>
    <row r="71" spans="1:2" s="2" customFormat="1" ht="20.100000000000001" customHeight="1"/>
    <row r="72" spans="1:2" s="2" customFormat="1" ht="20.100000000000001" customHeight="1"/>
    <row r="73" spans="1:2" s="2" customFormat="1" ht="20.100000000000001" customHeight="1"/>
    <row r="74" spans="1:2" s="2" customFormat="1" ht="20.100000000000001" customHeight="1"/>
    <row r="75" spans="1:2" s="3" customFormat="1">
      <c r="A75" s="2"/>
      <c r="B75" s="2"/>
    </row>
    <row r="76" spans="1:2" s="3" customFormat="1">
      <c r="A76" s="2"/>
      <c r="B76" s="2"/>
    </row>
    <row r="77" spans="1:2">
      <c r="A77" s="2"/>
      <c r="B77" s="2"/>
    </row>
    <row r="78" spans="1:2">
      <c r="A78" s="2"/>
      <c r="B78" s="2"/>
    </row>
    <row r="79" spans="1:2">
      <c r="A79" s="2"/>
      <c r="B79" s="2"/>
    </row>
    <row r="80" spans="1:2">
      <c r="A80" s="2"/>
      <c r="B80" s="2"/>
    </row>
    <row r="81" spans="1:2">
      <c r="A81" s="2"/>
      <c r="B81" s="2"/>
    </row>
    <row r="82" spans="1:2">
      <c r="A82" s="2"/>
      <c r="B82" s="2"/>
    </row>
    <row r="83" spans="1:2">
      <c r="A83" s="2"/>
      <c r="B83" s="2"/>
    </row>
    <row r="84" spans="1:2">
      <c r="A84" s="2"/>
      <c r="B84" s="2"/>
    </row>
    <row r="85" spans="1:2">
      <c r="A85" s="2"/>
      <c r="B85" s="2"/>
    </row>
  </sheetData>
  <mergeCells count="1">
    <mergeCell ref="A1:B1"/>
  </mergeCells>
  <phoneticPr fontId="95" type="noConversion"/>
  <pageMargins left="0.75" right="0.75" top="1" bottom="1" header="0.51180555555555596" footer="0.51180555555555596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XEW27"/>
  <sheetViews>
    <sheetView workbookViewId="0">
      <selection activeCell="E20" sqref="E20"/>
    </sheetView>
  </sheetViews>
  <sheetFormatPr defaultColWidth="7" defaultRowHeight="26.1" customHeight="1"/>
  <cols>
    <col min="1" max="1" width="34.875" style="109" customWidth="1"/>
    <col min="2" max="2" width="36.625" style="110" customWidth="1"/>
    <col min="3" max="16377" width="7" style="88"/>
  </cols>
  <sheetData>
    <row r="1" spans="1:249" s="177" customFormat="1" ht="47.1" customHeight="1">
      <c r="A1" s="263" t="s">
        <v>1204</v>
      </c>
      <c r="B1" s="263"/>
    </row>
    <row r="2" spans="1:249" ht="17.100000000000001" customHeight="1">
      <c r="A2" s="264"/>
      <c r="B2" s="265"/>
    </row>
    <row r="3" spans="1:249" s="2" customFormat="1" ht="18" customHeight="1">
      <c r="A3" s="4"/>
      <c r="B3" s="5" t="s">
        <v>61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</row>
    <row r="4" spans="1:249" s="85" customFormat="1" ht="33.950000000000003" customHeight="1">
      <c r="A4" s="6" t="s">
        <v>1205</v>
      </c>
      <c r="B4" s="6" t="s">
        <v>64</v>
      </c>
    </row>
    <row r="5" spans="1:249" ht="26.1" customHeight="1">
      <c r="A5" s="178" t="s">
        <v>1206</v>
      </c>
      <c r="B5" s="179">
        <v>55344</v>
      </c>
    </row>
    <row r="6" spans="1:249" ht="26.1" customHeight="1">
      <c r="A6" s="180" t="s">
        <v>1207</v>
      </c>
      <c r="B6" s="181">
        <v>1717</v>
      </c>
    </row>
    <row r="7" spans="1:249" ht="26.1" customHeight="1">
      <c r="A7" s="180" t="s">
        <v>1208</v>
      </c>
      <c r="B7" s="181">
        <v>0</v>
      </c>
    </row>
    <row r="8" spans="1:249" ht="26.1" customHeight="1">
      <c r="A8" s="180" t="s">
        <v>1209</v>
      </c>
      <c r="B8" s="181">
        <v>0</v>
      </c>
    </row>
    <row r="9" spans="1:249" ht="26.1" customHeight="1">
      <c r="A9" s="180" t="s">
        <v>1210</v>
      </c>
      <c r="B9" s="181">
        <v>1716</v>
      </c>
    </row>
    <row r="10" spans="1:249" ht="26.1" customHeight="1">
      <c r="A10" s="180" t="s">
        <v>1211</v>
      </c>
      <c r="B10" s="181">
        <v>1785</v>
      </c>
    </row>
    <row r="11" spans="1:249" ht="26.1" customHeight="1">
      <c r="A11" s="180" t="s">
        <v>1212</v>
      </c>
      <c r="B11" s="181">
        <v>2228</v>
      </c>
    </row>
    <row r="12" spans="1:249" ht="26.1" customHeight="1">
      <c r="A12" s="180" t="s">
        <v>969</v>
      </c>
      <c r="B12" s="181">
        <v>4260</v>
      </c>
    </row>
    <row r="13" spans="1:249" ht="26.1" customHeight="1">
      <c r="A13" s="180" t="s">
        <v>1213</v>
      </c>
      <c r="B13" s="181">
        <v>1496</v>
      </c>
    </row>
    <row r="14" spans="1:249" ht="26.1" customHeight="1">
      <c r="A14" s="180" t="s">
        <v>970</v>
      </c>
      <c r="B14" s="181">
        <v>8090</v>
      </c>
    </row>
    <row r="15" spans="1:249" ht="26.1" customHeight="1">
      <c r="A15" s="180" t="s">
        <v>1214</v>
      </c>
      <c r="B15" s="181">
        <v>367</v>
      </c>
    </row>
    <row r="16" spans="1:249" ht="26.1" customHeight="1">
      <c r="A16" s="180" t="s">
        <v>1215</v>
      </c>
      <c r="B16" s="181">
        <v>296</v>
      </c>
    </row>
    <row r="17" spans="1:2" ht="26.1" customHeight="1">
      <c r="A17" s="180" t="s">
        <v>1216</v>
      </c>
      <c r="B17" s="181">
        <v>6888</v>
      </c>
    </row>
    <row r="18" spans="1:2" ht="26.1" customHeight="1">
      <c r="A18" s="180" t="s">
        <v>1217</v>
      </c>
      <c r="B18" s="181">
        <v>435</v>
      </c>
    </row>
    <row r="19" spans="1:2" ht="26.1" customHeight="1">
      <c r="A19" s="180" t="s">
        <v>1218</v>
      </c>
      <c r="B19" s="181">
        <v>13001</v>
      </c>
    </row>
    <row r="20" spans="1:2" ht="26.1" customHeight="1">
      <c r="A20" s="180" t="s">
        <v>1219</v>
      </c>
      <c r="B20" s="181">
        <v>975</v>
      </c>
    </row>
    <row r="21" spans="1:2" ht="26.1" customHeight="1">
      <c r="A21" s="180" t="s">
        <v>1220</v>
      </c>
      <c r="B21" s="181">
        <v>181</v>
      </c>
    </row>
    <row r="22" spans="1:2" ht="26.1" customHeight="1">
      <c r="A22" s="180" t="s">
        <v>1221</v>
      </c>
      <c r="B22" s="181">
        <v>1299</v>
      </c>
    </row>
    <row r="23" spans="1:2" ht="26.1" customHeight="1">
      <c r="A23" s="180" t="s">
        <v>1222</v>
      </c>
      <c r="B23" s="181">
        <v>5623</v>
      </c>
    </row>
    <row r="24" spans="1:2" ht="26.1" customHeight="1">
      <c r="A24" s="180" t="s">
        <v>1223</v>
      </c>
      <c r="B24" s="181">
        <v>3148</v>
      </c>
    </row>
    <row r="25" spans="1:2" ht="26.1" customHeight="1">
      <c r="A25" s="180" t="s">
        <v>1224</v>
      </c>
      <c r="B25" s="181">
        <v>1839</v>
      </c>
    </row>
    <row r="26" spans="1:2" ht="26.1" customHeight="1">
      <c r="A26" s="180" t="s">
        <v>1225</v>
      </c>
      <c r="B26" s="181">
        <v>0</v>
      </c>
    </row>
    <row r="27" spans="1:2" ht="51.75" customHeight="1">
      <c r="A27" s="266"/>
      <c r="B27" s="266"/>
    </row>
  </sheetData>
  <mergeCells count="3">
    <mergeCell ref="A1:B1"/>
    <mergeCell ref="A2:B2"/>
    <mergeCell ref="A27:B27"/>
  </mergeCells>
  <phoneticPr fontId="95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38</vt:i4>
      </vt:variant>
      <vt:variant>
        <vt:lpstr>命名范围</vt:lpstr>
      </vt:variant>
      <vt:variant>
        <vt:i4>5</vt:i4>
      </vt:variant>
    </vt:vector>
  </HeadingPairs>
  <TitlesOfParts>
    <vt:vector size="43" baseType="lpstr">
      <vt:lpstr>目录</vt:lpstr>
      <vt:lpstr>表1</vt:lpstr>
      <vt:lpstr>表2</vt:lpstr>
      <vt:lpstr>表3</vt:lpstr>
      <vt:lpstr>表4</vt:lpstr>
      <vt:lpstr>表5</vt:lpstr>
      <vt:lpstr>表6</vt:lpstr>
      <vt:lpstr>表7</vt:lpstr>
      <vt:lpstr>表8</vt:lpstr>
      <vt:lpstr>表9</vt:lpstr>
      <vt:lpstr>表10</vt:lpstr>
      <vt:lpstr>表11</vt:lpstr>
      <vt:lpstr>表12</vt:lpstr>
      <vt:lpstr>表13</vt:lpstr>
      <vt:lpstr>表14</vt:lpstr>
      <vt:lpstr>表15</vt:lpstr>
      <vt:lpstr>表16</vt:lpstr>
      <vt:lpstr>表17</vt:lpstr>
      <vt:lpstr>表18</vt:lpstr>
      <vt:lpstr>表19</vt:lpstr>
      <vt:lpstr>表20</vt:lpstr>
      <vt:lpstr>表21</vt:lpstr>
      <vt:lpstr>表22</vt:lpstr>
      <vt:lpstr>表23</vt:lpstr>
      <vt:lpstr>表24</vt:lpstr>
      <vt:lpstr>表25</vt:lpstr>
      <vt:lpstr>表26</vt:lpstr>
      <vt:lpstr>表27</vt:lpstr>
      <vt:lpstr>表28</vt:lpstr>
      <vt:lpstr>表29</vt:lpstr>
      <vt:lpstr>表30</vt:lpstr>
      <vt:lpstr>表31</vt:lpstr>
      <vt:lpstr>表32</vt:lpstr>
      <vt:lpstr>表33</vt:lpstr>
      <vt:lpstr>表34</vt:lpstr>
      <vt:lpstr>表35</vt:lpstr>
      <vt:lpstr>表36</vt:lpstr>
      <vt:lpstr>表37</vt:lpstr>
      <vt:lpstr>表1!Print_Titles</vt:lpstr>
      <vt:lpstr>表10!Print_Titles</vt:lpstr>
      <vt:lpstr>表2!Print_Titles</vt:lpstr>
      <vt:lpstr>表26!Print_Titles</vt:lpstr>
      <vt:lpstr>表3!Print_Titles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SOYO</dc:creator>
  <cp:lastModifiedBy>Administrator</cp:lastModifiedBy>
  <cp:lastPrinted>2022-10-31T01:38:00Z</cp:lastPrinted>
  <dcterms:created xsi:type="dcterms:W3CDTF">2018-11-17T01:30:00Z</dcterms:created>
  <dcterms:modified xsi:type="dcterms:W3CDTF">2024-03-28T10:10:51Z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A63CA0DA942D465A81D48AB3F3BD00FD_13</vt:lpwstr>
  </property>
  <property fmtid="{D5CDD505-2E9C-101B-9397-08002B2CF9AE}" pid="3" name="KSOProductBuildVer">
    <vt:lpwstr>2052-12.1.0.15990</vt:lpwstr>
  </property>
</Properties>
</file>