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40"/>
  </bookViews>
  <sheets>
    <sheet name="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<sst xmlns="http://schemas.openxmlformats.org/spreadsheetml/2006/main" count="52">
  <si>
    <r>
      <rPr>
        <b/>
        <sz val="16"/>
        <rFont val="宋体"/>
        <charset val="134"/>
      </rPr>
      <t>南县水利局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年度巩固拓展脱贫攻坚成果和乡村振兴项目库拟入库项目申报表</t>
    </r>
  </si>
  <si>
    <t>序号</t>
  </si>
  <si>
    <t>项目类别</t>
  </si>
  <si>
    <t>乡</t>
  </si>
  <si>
    <t>村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</si>
  <si>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</si>
  <si>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</si>
  <si>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</si>
  <si>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</si>
  <si>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</si>
  <si>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</si>
  <si>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</si>
  <si>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</si>
  <si>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</si>
  <si>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</si>
  <si>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</si>
  <si>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</si>
  <si>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</si>
  <si>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其中</t>
  </si>
  <si>
    <t>受益村数（个）</t>
  </si>
  <si>
    <t>受益户数（户）</t>
  </si>
  <si>
    <t>受益人口（人）</t>
  </si>
  <si>
    <t>计划开工日</t>
  </si>
  <si>
    <t>计划完工日期</t>
  </si>
  <si>
    <t>项目预算总投资（万元）</t>
  </si>
  <si>
    <t>财政资金（万元）</t>
  </si>
  <si>
    <t>其他资金（万元）</t>
  </si>
  <si>
    <t>受益脱贫村数（个）</t>
  </si>
  <si>
    <t>受益脱贫户及防止返贫监测对象户数（户）</t>
  </si>
  <si>
    <t>受益脱贫人口数及防止返贫监测对象人口数（个）</t>
  </si>
  <si>
    <t>合计</t>
  </si>
  <si>
    <t>乡村建设行动</t>
  </si>
  <si>
    <t>农村基础设施</t>
  </si>
  <si>
    <t>新建供水水源</t>
  </si>
  <si>
    <t>华阁镇、三仙湖镇</t>
  </si>
  <si>
    <t>华阁镇裕国村、南华村、三仙湖镇下柴社区</t>
  </si>
  <si>
    <t>新建</t>
  </si>
  <si>
    <t>华阁镇向东水厂、集镇水厂、三仙湖镇下柴水厂</t>
  </si>
  <si>
    <t>南县水利局</t>
  </si>
  <si>
    <t>新建取水井1口及引水配套设备</t>
  </si>
  <si>
    <t>保障农村居民饮水安全</t>
  </si>
  <si>
    <t>水厂管网改造</t>
  </si>
  <si>
    <t>明山头镇、麻河口镇、武圣宫镇、茅草街镇、厂窖镇</t>
  </si>
  <si>
    <t>明山头镇胡子口村、麻河口镇六百弓村、武圣宫镇禹贡村、茅草街镇三宁河村</t>
  </si>
  <si>
    <t>改建</t>
  </si>
  <si>
    <t>明山头镇安仁村、麻河口镇蔡家铺村、武圣宫镇等伴洲村、茅草街镇回民村、</t>
  </si>
  <si>
    <t>管网改造47km</t>
  </si>
  <si>
    <t>水质检测设备配置</t>
  </si>
  <si>
    <t>华阁镇、茅草街镇、乌嘴乡三仙湖镇中鱼口镇、麻河口镇</t>
  </si>
  <si>
    <t>茅草街镇三宁河村、华阁镇裕国村、乌嘴乡东风桥村、三仙湖镇建设街社区、中鱼口镇中鱼口村、麻河口镇北河口社区</t>
  </si>
  <si>
    <t>茅草街镇水厂、华阁镇向东水厂、华阁镇三八水厂、乌嘴乡东河水厂、三仙湖镇均和水厂、中鱼口镇集镇水厂、麻河口镇上洲水厂</t>
  </si>
  <si>
    <t>配置水质检测设备7套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</si>
</sst>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178" formatCode="0.0_);[Red]\(0.0\)"/>
    <numFmt numFmtId="179" formatCode="0.0_ "/>
    <numFmt numFmtId="180" formatCode="0_ "/>
  </numFmts>
  <fonts count="27">
    <font>
      <sz val="11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6"/>
      <name val="Arial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 wrapText="1" shrinkToFit="1"/>
    </xf>
    <xf numFmtId="177" fontId="0" fillId="0" borderId="0" xfId="0" applyNumberFormat="1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7" fontId="1" fillId="0" borderId="1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178" fontId="1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9" fontId="2" fillId="0" borderId="1" xfId="0" applyNumberFormat="1" applyFont="1" applyBorder="1" applyAlignment="1">
      <alignment horizontal="center" vertical="center" wrapText="1" shrinkToFit="1"/>
    </xf>
    <xf numFmtId="180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177" fontId="2" fillId="0" borderId="0" xfId="0" applyNumberFormat="1" applyFont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selection activeCell="U8" sqref="U8"/>
    </sheetView>
  </sheetViews>
  <sheetFormatPr defaultColWidth="9" defaultRowHeight="13.5" outlineLevelRow="7"/>
  <cols>
    <col min="1" max="1" width="3.10833333333333" style="3" customWidth="1"/>
    <col min="2" max="2" width="3.55833333333333" style="3" customWidth="1"/>
    <col min="3" max="3" width="3.33333333333333" style="3" customWidth="1"/>
    <col min="4" max="4" width="3.10833333333333" style="3" customWidth="1"/>
    <col min="5" max="5" width="6.44166666666667" style="3" customWidth="1"/>
    <col min="6" max="6" width="7.44166666666667" style="3" customWidth="1"/>
    <col min="7" max="7" width="5.33333333333333" style="3" customWidth="1"/>
    <col min="8" max="8" width="7.775" style="3" customWidth="1"/>
    <col min="9" max="9" width="8" style="3" customWidth="1"/>
    <col min="10" max="10" width="6.88333333333333" style="3" customWidth="1"/>
    <col min="11" max="11" width="3.88333333333333" style="3" customWidth="1"/>
    <col min="12" max="12" width="6.44166666666667" style="3" customWidth="1"/>
    <col min="13" max="13" width="7.21666666666667" style="4" customWidth="1"/>
    <col min="14" max="14" width="5.21666666666667" style="3" customWidth="1"/>
    <col min="15" max="15" width="5.10833333333333" style="5" customWidth="1"/>
    <col min="16" max="16" width="4.88333333333333" style="3" customWidth="1"/>
    <col min="17" max="17" width="5.44166666666667" style="3" customWidth="1"/>
    <col min="18" max="18" width="5.66666666666667" style="3" customWidth="1"/>
    <col min="19" max="19" width="5.21666666666667" style="3" customWidth="1"/>
    <col min="20" max="20" width="7.44166666666667" style="3" customWidth="1"/>
    <col min="21" max="21" width="6.775" style="3" customWidth="1"/>
    <col min="22" max="22" width="4.55833333333333" style="3" customWidth="1"/>
    <col min="23" max="23" width="4.775" style="3" customWidth="1"/>
    <col min="24" max="24" width="4" style="3" customWidth="1"/>
    <col min="25" max="16384" width="8.88333333333333" style="3"/>
  </cols>
  <sheetData>
    <row r="1" ht="3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ht="23.4" customHeight="1" spans="1:24">
      <c r="A2" s="7" t="s">
        <v>1</v>
      </c>
      <c r="B2" s="8" t="s">
        <v>2</v>
      </c>
      <c r="C2" s="8"/>
      <c r="D2" s="8"/>
      <c r="E2" s="9" t="s">
        <v>3</v>
      </c>
      <c r="F2" s="9" t="s">
        <v>4</v>
      </c>
      <c r="G2" s="9" t="s">
        <v>5</v>
      </c>
      <c r="H2" s="10" t="s">
        <v>6</v>
      </c>
      <c r="I2" s="10" t="s">
        <v>7</v>
      </c>
      <c r="J2" s="10"/>
      <c r="K2" s="10" t="s">
        <v>8</v>
      </c>
      <c r="L2" s="10" t="s">
        <v>9</v>
      </c>
      <c r="M2" s="10" t="s">
        <v>10</v>
      </c>
      <c r="N2" s="10"/>
      <c r="O2" s="10"/>
      <c r="P2" s="10" t="s">
        <v>11</v>
      </c>
      <c r="Q2" s="10"/>
      <c r="R2" s="10"/>
      <c r="S2" s="10"/>
      <c r="T2" s="10"/>
      <c r="U2" s="10"/>
      <c r="V2" s="10" t="s">
        <v>12</v>
      </c>
      <c r="W2" s="10" t="s">
        <v>13</v>
      </c>
      <c r="X2" s="10" t="s">
        <v>14</v>
      </c>
    </row>
    <row r="3" s="1" customFormat="1" ht="16.05" customHeight="1" spans="1:24">
      <c r="A3" s="7"/>
      <c r="B3" s="9" t="s">
        <v>15</v>
      </c>
      <c r="C3" s="9" t="s">
        <v>16</v>
      </c>
      <c r="D3" s="9" t="s">
        <v>17</v>
      </c>
      <c r="E3" s="9"/>
      <c r="F3" s="9"/>
      <c r="G3" s="9"/>
      <c r="H3" s="10"/>
      <c r="I3" s="10"/>
      <c r="J3" s="10"/>
      <c r="K3" s="10"/>
      <c r="L3" s="10"/>
      <c r="M3" s="14"/>
      <c r="N3" s="10" t="s">
        <v>18</v>
      </c>
      <c r="O3" s="10"/>
      <c r="P3" s="10" t="s">
        <v>19</v>
      </c>
      <c r="Q3" s="10" t="s">
        <v>20</v>
      </c>
      <c r="R3" s="10" t="s">
        <v>21</v>
      </c>
      <c r="S3" s="10" t="s">
        <v>18</v>
      </c>
      <c r="T3" s="10"/>
      <c r="U3" s="10"/>
      <c r="V3" s="10"/>
      <c r="W3" s="10"/>
      <c r="X3" s="10"/>
    </row>
    <row r="4" s="1" customFormat="1" ht="63" spans="1:24">
      <c r="A4" s="7"/>
      <c r="B4" s="9"/>
      <c r="C4" s="9"/>
      <c r="D4" s="9"/>
      <c r="E4" s="9"/>
      <c r="F4" s="9"/>
      <c r="G4" s="9"/>
      <c r="H4" s="10"/>
      <c r="I4" s="10" t="s">
        <v>22</v>
      </c>
      <c r="J4" s="10" t="s">
        <v>23</v>
      </c>
      <c r="K4" s="10"/>
      <c r="L4" s="10"/>
      <c r="M4" s="14" t="s">
        <v>24</v>
      </c>
      <c r="N4" s="10" t="s">
        <v>25</v>
      </c>
      <c r="O4" s="15" t="s">
        <v>26</v>
      </c>
      <c r="P4" s="10"/>
      <c r="Q4" s="10"/>
      <c r="R4" s="10"/>
      <c r="S4" s="10" t="s">
        <v>27</v>
      </c>
      <c r="T4" s="10" t="s">
        <v>28</v>
      </c>
      <c r="U4" s="10" t="s">
        <v>29</v>
      </c>
      <c r="V4" s="10"/>
      <c r="W4" s="10"/>
      <c r="X4" s="10"/>
    </row>
    <row r="5" s="1" customFormat="1" ht="13.8" customHeight="1" spans="1:24">
      <c r="A5" s="11" t="s">
        <v>30</v>
      </c>
      <c r="B5" s="12"/>
      <c r="C5" s="9"/>
      <c r="D5" s="9"/>
      <c r="E5" s="9"/>
      <c r="F5" s="9"/>
      <c r="G5" s="9"/>
      <c r="H5" s="10"/>
      <c r="I5" s="10"/>
      <c r="J5" s="10"/>
      <c r="K5" s="10"/>
      <c r="L5" s="10"/>
      <c r="M5" s="14">
        <f>SUM(M6:M8)</f>
        <v>435.5</v>
      </c>
      <c r="N5" s="14">
        <f t="shared" ref="N5:O5" si="0">SUM(N6:N8)</f>
        <v>435.5</v>
      </c>
      <c r="O5" s="16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66.6" customHeight="1" spans="1:24">
      <c r="A6" s="13">
        <v>1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37</v>
      </c>
      <c r="I6" s="13">
        <v>2023.1</v>
      </c>
      <c r="J6" s="13">
        <v>2023.3</v>
      </c>
      <c r="K6" s="13" t="s">
        <v>38</v>
      </c>
      <c r="L6" s="13" t="s">
        <v>39</v>
      </c>
      <c r="M6" s="17">
        <v>90</v>
      </c>
      <c r="N6" s="13">
        <v>90</v>
      </c>
      <c r="O6" s="18"/>
      <c r="P6" s="13">
        <v>19</v>
      </c>
      <c r="Q6" s="13">
        <v>22833</v>
      </c>
      <c r="R6" s="13">
        <v>95894</v>
      </c>
      <c r="S6" s="13">
        <f>4+4</f>
        <v>8</v>
      </c>
      <c r="T6" s="13">
        <v>5718</v>
      </c>
      <c r="U6" s="13">
        <f>T6*3</f>
        <v>17154</v>
      </c>
      <c r="V6" s="22" t="s">
        <v>40</v>
      </c>
      <c r="W6" s="13"/>
      <c r="X6" s="13"/>
    </row>
    <row r="7" s="2" customFormat="1" ht="106.2" customHeight="1" spans="1:26">
      <c r="A7" s="13">
        <v>3</v>
      </c>
      <c r="B7" s="13"/>
      <c r="C7" s="13"/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3">
        <v>2023.4</v>
      </c>
      <c r="J7" s="13">
        <v>2023.9</v>
      </c>
      <c r="K7" s="13"/>
      <c r="L7" s="13" t="s">
        <v>46</v>
      </c>
      <c r="M7" s="17">
        <f>233+95</f>
        <v>328</v>
      </c>
      <c r="N7" s="13">
        <v>328</v>
      </c>
      <c r="O7" s="18"/>
      <c r="P7" s="13">
        <f>2+4+3+6</f>
        <v>15</v>
      </c>
      <c r="Q7" s="13">
        <v>16450</v>
      </c>
      <c r="R7" s="13">
        <v>65832</v>
      </c>
      <c r="S7" s="13">
        <f>2+4+2+2</f>
        <v>10</v>
      </c>
      <c r="T7" s="13">
        <f>Q7*0.2</f>
        <v>3290</v>
      </c>
      <c r="U7" s="13">
        <v>9886</v>
      </c>
      <c r="V7" s="23"/>
      <c r="W7" s="13"/>
      <c r="X7" s="13"/>
      <c r="Z7" s="25"/>
    </row>
    <row r="8" s="2" customFormat="1" ht="147" customHeight="1" spans="1:26">
      <c r="A8" s="13">
        <v>7</v>
      </c>
      <c r="B8" s="13"/>
      <c r="C8" s="13"/>
      <c r="D8" s="13" t="s">
        <v>47</v>
      </c>
      <c r="E8" s="13" t="s">
        <v>48</v>
      </c>
      <c r="F8" s="13" t="s">
        <v>49</v>
      </c>
      <c r="G8" s="13" t="s">
        <v>36</v>
      </c>
      <c r="H8" s="13" t="s">
        <v>50</v>
      </c>
      <c r="I8" s="19">
        <v>2023.4</v>
      </c>
      <c r="J8" s="13">
        <v>2023.11</v>
      </c>
      <c r="K8" s="13"/>
      <c r="L8" s="13" t="s">
        <v>51</v>
      </c>
      <c r="M8" s="17">
        <v>17.5</v>
      </c>
      <c r="N8" s="20">
        <v>17.5</v>
      </c>
      <c r="O8" s="21"/>
      <c r="P8" s="13">
        <f>13+6+9+4+6+8</f>
        <v>46</v>
      </c>
      <c r="Q8" s="13">
        <f>17993+4000+9455+6000+7000+6000</f>
        <v>50448</v>
      </c>
      <c r="R8" s="13">
        <f>Q8*4</f>
        <v>201792</v>
      </c>
      <c r="S8" s="13">
        <f>4+4+2+2</f>
        <v>12</v>
      </c>
      <c r="T8" s="13">
        <v>10189</v>
      </c>
      <c r="U8" s="13">
        <v>30767</v>
      </c>
      <c r="V8" s="24"/>
      <c r="W8" s="13"/>
      <c r="X8" s="13"/>
      <c r="Z8" s="25"/>
    </row>
  </sheetData>
  <mergeCells count="28">
    <mergeCell ref="A1:X1"/>
    <mergeCell ref="B2:D2"/>
    <mergeCell ref="I2:J2"/>
    <mergeCell ref="M2:O2"/>
    <mergeCell ref="P2:U2"/>
    <mergeCell ref="N3:O3"/>
    <mergeCell ref="S3:U3"/>
    <mergeCell ref="A5:B5"/>
    <mergeCell ref="A2:A4"/>
    <mergeCell ref="B3:B4"/>
    <mergeCell ref="B6:B8"/>
    <mergeCell ref="C3:C4"/>
    <mergeCell ref="C6:C8"/>
    <mergeCell ref="D3:D4"/>
    <mergeCell ref="E2:E4"/>
    <mergeCell ref="F2:F4"/>
    <mergeCell ref="G2:G4"/>
    <mergeCell ref="H2:H4"/>
    <mergeCell ref="K2:K4"/>
    <mergeCell ref="K6:K8"/>
    <mergeCell ref="L2:L4"/>
    <mergeCell ref="P3:P4"/>
    <mergeCell ref="Q3:Q4"/>
    <mergeCell ref="R3:R4"/>
    <mergeCell ref="V2:V4"/>
    <mergeCell ref="V6:V8"/>
    <mergeCell ref="W2:W4"/>
    <mergeCell ref="X2:X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</cp:lastModifiedBy>
  <dcterms:created xsi:type="dcterms:W3CDTF">2022-12-02T04:00:00Z</dcterms:created>
  <cp:lastPrinted>2022-12-07T09:02:00Z</cp:lastPrinted>
  <dcterms:modified xsi:type="dcterms:W3CDTF">2022-12-12T02:11:01Z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2052-10.1.0.7698</vt:lpwstr>
  </property>
</Properties>
</file>