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第一批" sheetId="1" r:id="rId1"/>
  </sheets>
  <definedNames>
    <definedName name="_xlnm._FilterDatabase" localSheetId="0" hidden="1">第一批!$A$4:$N$825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604" authorId="0">
      <text>
        <r>
          <rPr>
            <b/>
            <sz val="9"/>
            <rFont val="宋体"/>
            <charset val="134"/>
          </rPr>
          <t>B211-1</t>
        </r>
      </text>
    </comment>
    <comment ref="E607" authorId="0">
      <text>
        <r>
          <rPr>
            <b/>
            <sz val="9"/>
            <rFont val="宋体"/>
            <charset val="134"/>
          </rPr>
          <t>C103-1</t>
        </r>
      </text>
    </comment>
    <comment ref="E613" authorId="0">
      <text>
        <r>
          <rPr>
            <sz val="9"/>
            <rFont val="宋体"/>
            <charset val="134"/>
          </rPr>
          <t xml:space="preserve">A278-1
</t>
        </r>
      </text>
    </comment>
    <comment ref="G824" authorId="0">
      <text>
        <r>
          <rPr>
            <sz val="9"/>
            <rFont val="宋体"/>
            <charset val="134"/>
          </rPr>
          <t>钓具30斤</t>
        </r>
      </text>
    </comment>
  </commentList>
</comments>
</file>

<file path=xl/sharedStrings.xml><?xml version="1.0" encoding="utf-8"?>
<sst xmlns="http://schemas.openxmlformats.org/spreadsheetml/2006/main" count="2992" uniqueCount="2421">
  <si>
    <t>南县渔业大队退捕渔船渔具证照回收补偿资金发放申报表(第一批)</t>
  </si>
  <si>
    <t>填报单位(盖章)：                负责人：              填表人：               填报日期：</t>
  </si>
  <si>
    <t>序号</t>
  </si>
  <si>
    <t>姓名/船舶名称</t>
  </si>
  <si>
    <t>身份证号码</t>
  </si>
  <si>
    <t>渔船及设备回收</t>
  </si>
  <si>
    <t>渔具补偿金</t>
  </si>
  <si>
    <t>证照回收补偿金(元)</t>
  </si>
  <si>
    <t>奖励资金(元)</t>
  </si>
  <si>
    <t>合计</t>
  </si>
  <si>
    <t>财政一卡通</t>
  </si>
  <si>
    <t>备注</t>
  </si>
  <si>
    <t>评估编号</t>
  </si>
  <si>
    <t>回收单号</t>
  </si>
  <si>
    <t>补偿金额</t>
  </si>
  <si>
    <t>重量（斤）</t>
  </si>
  <si>
    <t>金额（元）</t>
  </si>
  <si>
    <t>开户行</t>
  </si>
  <si>
    <t>账号</t>
  </si>
  <si>
    <t>万善友</t>
  </si>
  <si>
    <t>4323221962****0899</t>
  </si>
  <si>
    <t>B45-1-2-3</t>
  </si>
  <si>
    <t>0001218</t>
  </si>
  <si>
    <t>刘强</t>
  </si>
  <si>
    <t>4309211986****0870</t>
  </si>
  <si>
    <t>B48-1-2</t>
  </si>
  <si>
    <t>0000642</t>
  </si>
  <si>
    <t>666+19</t>
  </si>
  <si>
    <t>19钓具-370</t>
  </si>
  <si>
    <t>周冬香</t>
  </si>
  <si>
    <t>4323221967****0863</t>
  </si>
  <si>
    <t>B46-1-2-3</t>
  </si>
  <si>
    <t>0000634</t>
  </si>
  <si>
    <t>肖广伏</t>
  </si>
  <si>
    <t>4323221956****0877</t>
  </si>
  <si>
    <t>B53-1-2-3</t>
  </si>
  <si>
    <t>0001141</t>
  </si>
  <si>
    <t>周文益</t>
  </si>
  <si>
    <t>4323221971****2237</t>
  </si>
  <si>
    <t>A488-1</t>
  </si>
  <si>
    <t>0000477</t>
  </si>
  <si>
    <t>16鹭鸶</t>
  </si>
  <si>
    <t>王良和</t>
  </si>
  <si>
    <t>4323221963****089X</t>
  </si>
  <si>
    <t>B254-1-2</t>
  </si>
  <si>
    <t>0001076</t>
  </si>
  <si>
    <t>刘汉全</t>
  </si>
  <si>
    <t>4323221962****0918</t>
  </si>
  <si>
    <t>C18-1</t>
  </si>
  <si>
    <t>0000454</t>
  </si>
  <si>
    <t>周公安</t>
  </si>
  <si>
    <t>4323221956****0856</t>
  </si>
  <si>
    <t>B333-1-2-3</t>
  </si>
  <si>
    <t>0000892</t>
  </si>
  <si>
    <t>万建明</t>
  </si>
  <si>
    <t>4323221970****0951</t>
  </si>
  <si>
    <t>A55-1-2</t>
  </si>
  <si>
    <t>0000422 0000444</t>
  </si>
  <si>
    <t>周文根</t>
  </si>
  <si>
    <t>4323221969****2218</t>
  </si>
  <si>
    <t>A489-1</t>
  </si>
  <si>
    <t>0000476</t>
  </si>
  <si>
    <t>7鹭鸶</t>
  </si>
  <si>
    <t>罗中秋</t>
  </si>
  <si>
    <t>4309211960****0011</t>
  </si>
  <si>
    <t>B65-1-2</t>
  </si>
  <si>
    <t>0000820</t>
  </si>
  <si>
    <t>姜可以</t>
  </si>
  <si>
    <t>4323221969****0917</t>
  </si>
  <si>
    <t>B94-1</t>
  </si>
  <si>
    <t>0001191</t>
  </si>
  <si>
    <t>C49-1</t>
  </si>
  <si>
    <t>0001189</t>
  </si>
  <si>
    <t>杨三喜</t>
  </si>
  <si>
    <t>4323221962****0919</t>
  </si>
  <si>
    <t>B5-1-2-3-4</t>
  </si>
  <si>
    <t>凭证无单号</t>
  </si>
  <si>
    <t>姜可平</t>
  </si>
  <si>
    <t>4323221962****1253</t>
  </si>
  <si>
    <t>B93-1-2</t>
  </si>
  <si>
    <t>0001193</t>
  </si>
  <si>
    <t>梅运兵</t>
  </si>
  <si>
    <t>4323221956****0893</t>
  </si>
  <si>
    <t>B69-1-2</t>
  </si>
  <si>
    <t>0000651</t>
  </si>
  <si>
    <t>鄢四喜</t>
  </si>
  <si>
    <t>4309211987****0857</t>
  </si>
  <si>
    <t>A58-1-2-3-4</t>
  </si>
  <si>
    <t>0001150</t>
  </si>
  <si>
    <t>邢忠国</t>
  </si>
  <si>
    <t>4323221978****0877</t>
  </si>
  <si>
    <t>A63-1-2</t>
  </si>
  <si>
    <t>鄢辉</t>
  </si>
  <si>
    <t>4323221978****5470</t>
  </si>
  <si>
    <t>A66-1</t>
  </si>
  <si>
    <t>0000888</t>
  </si>
  <si>
    <t>王世忠</t>
  </si>
  <si>
    <t>4323221968****0874</t>
  </si>
  <si>
    <t>A430-1</t>
  </si>
  <si>
    <t>0001077</t>
  </si>
  <si>
    <t>韩重阳</t>
  </si>
  <si>
    <t>4323221963****0913</t>
  </si>
  <si>
    <t>C43-1-2-3</t>
  </si>
  <si>
    <t>0001190</t>
  </si>
  <si>
    <t>周应祥</t>
  </si>
  <si>
    <t>4323221971****0930</t>
  </si>
  <si>
    <t>B61-1-2-3</t>
  </si>
  <si>
    <t>0001221</t>
  </si>
  <si>
    <t>10鹭鸶</t>
  </si>
  <si>
    <t>0000446</t>
  </si>
  <si>
    <t>周应友</t>
  </si>
  <si>
    <t>4323221977****0851</t>
  </si>
  <si>
    <t>B63-1-2-3</t>
  </si>
  <si>
    <t>0000812</t>
  </si>
  <si>
    <t>20鹭鸶</t>
  </si>
  <si>
    <t>胡小连</t>
  </si>
  <si>
    <t>4323221956****3820</t>
  </si>
  <si>
    <t>A492-1</t>
  </si>
  <si>
    <t>0001081</t>
  </si>
  <si>
    <t>丁伏祥</t>
  </si>
  <si>
    <t>4323221966****0852</t>
  </si>
  <si>
    <t>A352-1-2</t>
  </si>
  <si>
    <t>0001217</t>
  </si>
  <si>
    <t>张建立</t>
  </si>
  <si>
    <t>4323221977****0949</t>
  </si>
  <si>
    <t>C16-1</t>
  </si>
  <si>
    <t>0000481</t>
  </si>
  <si>
    <t>刘泽桂</t>
  </si>
  <si>
    <t>4323221961****0872</t>
  </si>
  <si>
    <t>C126-1</t>
  </si>
  <si>
    <t>0001196</t>
  </si>
  <si>
    <t>王顺英</t>
  </si>
  <si>
    <t>4323221970****3822</t>
  </si>
  <si>
    <t>A59-1</t>
  </si>
  <si>
    <t>0001213</t>
  </si>
  <si>
    <t>杨小英</t>
  </si>
  <si>
    <t>4323221969****0868</t>
  </si>
  <si>
    <t>B6-1</t>
  </si>
  <si>
    <t>舒金华</t>
  </si>
  <si>
    <t>4323221966****0903</t>
  </si>
  <si>
    <t>B20-1</t>
  </si>
  <si>
    <t>0000876</t>
  </si>
  <si>
    <t>汤海军</t>
  </si>
  <si>
    <t>4309211985****0878</t>
  </si>
  <si>
    <t>B43-1-2</t>
  </si>
  <si>
    <t>0001197   1143</t>
  </si>
  <si>
    <t>刘长文</t>
  </si>
  <si>
    <t>A93-1-2</t>
  </si>
  <si>
    <t>0000891</t>
  </si>
  <si>
    <t>刘长英</t>
  </si>
  <si>
    <t>4323221973****0867</t>
  </si>
  <si>
    <t>A95-1-2</t>
  </si>
  <si>
    <t>0000453</t>
  </si>
  <si>
    <t>刘长友</t>
  </si>
  <si>
    <t>4323221979****0876</t>
  </si>
  <si>
    <t>A92-1-2</t>
  </si>
  <si>
    <t>0000890</t>
  </si>
  <si>
    <t>涂光明</t>
  </si>
  <si>
    <t>4323221967****0857</t>
  </si>
  <si>
    <t>B40-1</t>
  </si>
  <si>
    <t>0001195</t>
  </si>
  <si>
    <t>姜可军</t>
  </si>
  <si>
    <t>4323221973****0876</t>
  </si>
  <si>
    <t>A129-1</t>
  </si>
  <si>
    <t>0001187</t>
  </si>
  <si>
    <t>双巨祥</t>
  </si>
  <si>
    <t>4323221976****0895</t>
  </si>
  <si>
    <t>C13-1</t>
  </si>
  <si>
    <t>0000447</t>
  </si>
  <si>
    <t>李雪梅</t>
  </si>
  <si>
    <t>4323221969****6203</t>
  </si>
  <si>
    <t>A353-1</t>
  </si>
  <si>
    <t>0001216</t>
  </si>
  <si>
    <t>616+13</t>
  </si>
  <si>
    <t>13钓具</t>
  </si>
  <si>
    <t>龚美红</t>
  </si>
  <si>
    <t>4323221968****0925</t>
  </si>
  <si>
    <t>C15-1</t>
  </si>
  <si>
    <t>0000479</t>
  </si>
  <si>
    <t>李伟丽</t>
  </si>
  <si>
    <t>4309211985****0860</t>
  </si>
  <si>
    <t>A65-1</t>
  </si>
  <si>
    <t>0000823</t>
  </si>
  <si>
    <t>张建洲</t>
  </si>
  <si>
    <t>4323221974****0891</t>
  </si>
  <si>
    <t>B71-1</t>
  </si>
  <si>
    <t>0001198</t>
  </si>
  <si>
    <t>刘桃香</t>
  </si>
  <si>
    <t>4323221968****386X</t>
  </si>
  <si>
    <t>A354-1</t>
  </si>
  <si>
    <t>00001215</t>
  </si>
  <si>
    <t>张明</t>
  </si>
  <si>
    <t>4323221970****0886</t>
  </si>
  <si>
    <t>B21-2</t>
  </si>
  <si>
    <t>0000810</t>
  </si>
  <si>
    <t>双巨武</t>
  </si>
  <si>
    <t>4323221974****0975</t>
  </si>
  <si>
    <t>C41-1</t>
  </si>
  <si>
    <t>00004448</t>
  </si>
  <si>
    <t>68鹭鸶-钓具4305</t>
  </si>
  <si>
    <t>南县     茅草街（镇）退捕渔船渔具证照回收补偿资金发放申报表（第一批）</t>
  </si>
  <si>
    <t xml:space="preserve">填报单位：（盖章）                   负责人：                           填表人：                    填报日期：      年    月   日   </t>
  </si>
  <si>
    <t>姓名</t>
  </si>
  <si>
    <t>证照回收补偿金（元）</t>
  </si>
  <si>
    <t>奖励资金（元）</t>
  </si>
  <si>
    <t>补偿资金（元）</t>
  </si>
  <si>
    <t>吴菊云</t>
  </si>
  <si>
    <t>4323221959****0871</t>
  </si>
  <si>
    <t>A28-1</t>
  </si>
  <si>
    <t>0000824</t>
  </si>
  <si>
    <t>徐道明</t>
  </si>
  <si>
    <t>4323221958****0898</t>
  </si>
  <si>
    <t>A29-1</t>
  </si>
  <si>
    <t>0000764</t>
  </si>
  <si>
    <t>刘长利</t>
  </si>
  <si>
    <t>4309211969****8510</t>
  </si>
  <si>
    <t>A32-1.2</t>
  </si>
  <si>
    <t>0000755</t>
  </si>
  <si>
    <t>陈根源</t>
  </si>
  <si>
    <t>4323221971****5974</t>
  </si>
  <si>
    <t>A45-1</t>
  </si>
  <si>
    <t>0000662</t>
  </si>
  <si>
    <t>陈跃辉</t>
  </si>
  <si>
    <t>4323221972****5776</t>
  </si>
  <si>
    <t>A47-1</t>
  </si>
  <si>
    <t>0000666</t>
  </si>
  <si>
    <t>陈光辉</t>
  </si>
  <si>
    <t>4323221959****5770</t>
  </si>
  <si>
    <t>A46-1</t>
  </si>
  <si>
    <t>0000762</t>
  </si>
  <si>
    <t>李慧清</t>
  </si>
  <si>
    <t>4323221970****5759</t>
  </si>
  <si>
    <t>A48-1</t>
  </si>
  <si>
    <t>程晓红</t>
  </si>
  <si>
    <t>4323221966****0878</t>
  </si>
  <si>
    <t>A53-1</t>
  </si>
  <si>
    <t>刑正昆</t>
  </si>
  <si>
    <t>4323221972****0875</t>
  </si>
  <si>
    <t>A26-1</t>
  </si>
  <si>
    <t>刘建文</t>
  </si>
  <si>
    <t>4323221970****8319</t>
  </si>
  <si>
    <t>A8-1</t>
  </si>
  <si>
    <t>万英明</t>
  </si>
  <si>
    <t>4323221960****0892</t>
  </si>
  <si>
    <t>A51-1</t>
  </si>
  <si>
    <t>0000696</t>
  </si>
  <si>
    <t>高德民</t>
  </si>
  <si>
    <t>4323221966****0893</t>
  </si>
  <si>
    <t>A23-1.2.3.4</t>
  </si>
  <si>
    <t>0000855</t>
  </si>
  <si>
    <t>李再良</t>
  </si>
  <si>
    <t>4323221962****0897</t>
  </si>
  <si>
    <t>A13-1</t>
  </si>
  <si>
    <t>0000922</t>
  </si>
  <si>
    <t>尹绪刚</t>
  </si>
  <si>
    <t>4323221970****0873</t>
  </si>
  <si>
    <t>A1-1.2.3</t>
  </si>
  <si>
    <t>0000765</t>
  </si>
  <si>
    <t>徐学文</t>
  </si>
  <si>
    <t>4323221971****089x</t>
  </si>
  <si>
    <t>A2-1.2.3</t>
  </si>
  <si>
    <t>0000853</t>
  </si>
  <si>
    <t>刘泽元</t>
  </si>
  <si>
    <t>4323221962****0911</t>
  </si>
  <si>
    <t>A3-1.2</t>
  </si>
  <si>
    <t>0000901</t>
  </si>
  <si>
    <t>成子友</t>
  </si>
  <si>
    <t>4323221968****0891</t>
  </si>
  <si>
    <t>A4-1.2.3</t>
  </si>
  <si>
    <t>0000713</t>
  </si>
  <si>
    <t>杨正超</t>
  </si>
  <si>
    <t>4323221969****5774</t>
  </si>
  <si>
    <t>A20-1</t>
  </si>
  <si>
    <t>0000811</t>
  </si>
  <si>
    <t>彭玉辉</t>
  </si>
  <si>
    <t>4323221972****5027</t>
  </si>
  <si>
    <t>A43-1.2</t>
  </si>
  <si>
    <t>607+14</t>
  </si>
  <si>
    <t>廖军</t>
  </si>
  <si>
    <t>4323221968****5872</t>
  </si>
  <si>
    <t>A42-1</t>
  </si>
  <si>
    <t>0000664</t>
  </si>
  <si>
    <t>廖小军</t>
  </si>
  <si>
    <t>4309211981****5753</t>
  </si>
  <si>
    <t>A44-1</t>
  </si>
  <si>
    <t>0000663</t>
  </si>
  <si>
    <t>廖三</t>
  </si>
  <si>
    <t>4323221973****5794</t>
  </si>
  <si>
    <t>A41-1</t>
  </si>
  <si>
    <t>0000665</t>
  </si>
  <si>
    <t>张义忠</t>
  </si>
  <si>
    <t>4323221974****4812</t>
  </si>
  <si>
    <t>A71-1</t>
  </si>
  <si>
    <t>张甜</t>
  </si>
  <si>
    <t>4309211985****0859</t>
  </si>
  <si>
    <t>A68-1</t>
  </si>
  <si>
    <t>万思专</t>
  </si>
  <si>
    <t>4323221974****0875</t>
  </si>
  <si>
    <t>A15-1</t>
  </si>
  <si>
    <t>0000766</t>
  </si>
  <si>
    <t>李伟辉</t>
  </si>
  <si>
    <t>4323221971****0875</t>
  </si>
  <si>
    <t>A50-1</t>
  </si>
  <si>
    <t>邓立新</t>
  </si>
  <si>
    <t>4323221971****633x</t>
  </si>
  <si>
    <t>C53-1.2</t>
  </si>
  <si>
    <t>0000620</t>
  </si>
  <si>
    <t>张华东</t>
  </si>
  <si>
    <t>4323221978****0913</t>
  </si>
  <si>
    <t>A24-1</t>
  </si>
  <si>
    <t>0000822</t>
  </si>
  <si>
    <t>陈龙</t>
  </si>
  <si>
    <t>4309211983****5750</t>
  </si>
  <si>
    <t>A104-1</t>
  </si>
  <si>
    <t>0000804</t>
  </si>
  <si>
    <t>李慧明</t>
  </si>
  <si>
    <t>4323221972****577x</t>
  </si>
  <si>
    <t>A49-1</t>
  </si>
  <si>
    <t>95+43</t>
  </si>
  <si>
    <t>张石安</t>
  </si>
  <si>
    <t>4323221965****5963</t>
  </si>
  <si>
    <t>A40-1</t>
  </si>
  <si>
    <t>0000768</t>
  </si>
  <si>
    <t>张凤兰</t>
  </si>
  <si>
    <t>4323221979****0940</t>
  </si>
  <si>
    <t>A19-1</t>
  </si>
  <si>
    <t>0000905</t>
  </si>
  <si>
    <t>张飞龙</t>
  </si>
  <si>
    <t>4323221978****0930</t>
  </si>
  <si>
    <t>A16-1.2</t>
  </si>
  <si>
    <t>0000906</t>
  </si>
  <si>
    <t>尹秋明</t>
  </si>
  <si>
    <t>4309211981****0851</t>
  </si>
  <si>
    <t>A6-1.2</t>
  </si>
  <si>
    <t>0000724</t>
  </si>
  <si>
    <t>张利红</t>
  </si>
  <si>
    <t>4323221973****1321</t>
  </si>
  <si>
    <t>A327-1.2</t>
  </si>
  <si>
    <t>000515</t>
  </si>
  <si>
    <t>孙文飞</t>
  </si>
  <si>
    <t>4323221973****6151</t>
  </si>
  <si>
    <t>A17-1.2.3</t>
  </si>
  <si>
    <t>0000619</t>
  </si>
  <si>
    <t>尹进更</t>
  </si>
  <si>
    <t>4323221978****0910</t>
  </si>
  <si>
    <t>C34-1.2</t>
  </si>
  <si>
    <t>0000618</t>
  </si>
  <si>
    <t>尹绪进</t>
  </si>
  <si>
    <t>4323221974****0872</t>
  </si>
  <si>
    <t>C12-1.2.3</t>
  </si>
  <si>
    <t>0000617</t>
  </si>
  <si>
    <t>成子新</t>
  </si>
  <si>
    <t>4323221963****0934</t>
  </si>
  <si>
    <t>A7-1.2.3</t>
  </si>
  <si>
    <t>李忠良</t>
  </si>
  <si>
    <t>4323221967****0871</t>
  </si>
  <si>
    <t>A12-1.2,3.4</t>
  </si>
  <si>
    <t>0001204</t>
  </si>
  <si>
    <t>石登科</t>
  </si>
  <si>
    <t>4323221958****0891</t>
  </si>
  <si>
    <t>C59-1</t>
  </si>
  <si>
    <t>0000594</t>
  </si>
  <si>
    <t>张海英</t>
  </si>
  <si>
    <t>4323221979****0881</t>
  </si>
  <si>
    <t>C31-1</t>
  </si>
  <si>
    <t>0001202</t>
  </si>
  <si>
    <t>邓伏元</t>
  </si>
  <si>
    <t>4323221969****0902</t>
  </si>
  <si>
    <t>C8-1</t>
  </si>
  <si>
    <t>0000598</t>
  </si>
  <si>
    <t>艾旭宏</t>
  </si>
  <si>
    <t>4323221972****0867</t>
  </si>
  <si>
    <t>C6-1.2</t>
  </si>
  <si>
    <t>0000596</t>
  </si>
  <si>
    <t>艾华能</t>
  </si>
  <si>
    <t>4323221969****0897</t>
  </si>
  <si>
    <t>C5-1</t>
  </si>
  <si>
    <t>0000595</t>
  </si>
  <si>
    <t>邢伯新</t>
  </si>
  <si>
    <t>4323221948****0871</t>
  </si>
  <si>
    <t>C2-1</t>
  </si>
  <si>
    <t>0000603</t>
  </si>
  <si>
    <t>成爱兰</t>
  </si>
  <si>
    <t>4323221972****090X</t>
  </si>
  <si>
    <t>A21-1</t>
  </si>
  <si>
    <t>0000714</t>
  </si>
  <si>
    <t>20312+57</t>
  </si>
  <si>
    <t>南县  厂窖 （镇）退捕渔船渔具证照回收补偿资金发放申报表（第一批）</t>
  </si>
  <si>
    <t xml:space="preserve">填报单位：（盖章）                    负责人：                           填表人： 周建        填报日期： 2020  年 06 月 03  日   </t>
  </si>
  <si>
    <t>欧成达</t>
  </si>
  <si>
    <t>4323221979****3813</t>
  </si>
  <si>
    <t>A149-1</t>
  </si>
  <si>
    <t>A149-2</t>
  </si>
  <si>
    <t>王爱国</t>
  </si>
  <si>
    <t>4323221965****3839</t>
  </si>
  <si>
    <t>A143-1</t>
  </si>
  <si>
    <t>A143-2</t>
  </si>
  <si>
    <t>彭永祥</t>
  </si>
  <si>
    <t>4323221963****3853</t>
  </si>
  <si>
    <t>B96-1</t>
  </si>
  <si>
    <t>0001207</t>
  </si>
  <si>
    <t>B96-2</t>
  </si>
  <si>
    <t>B96-3</t>
  </si>
  <si>
    <t>彭庭德</t>
  </si>
  <si>
    <t>4323221978****3817</t>
  </si>
  <si>
    <t>B106-1</t>
  </si>
  <si>
    <t>B106-2</t>
  </si>
  <si>
    <t>B106-3</t>
  </si>
  <si>
    <t>B106-4</t>
  </si>
  <si>
    <t>陈香远</t>
  </si>
  <si>
    <t>4309211964****3936</t>
  </si>
  <si>
    <t>A156-1</t>
  </si>
  <si>
    <t>A156-2</t>
  </si>
  <si>
    <t>叶章培</t>
  </si>
  <si>
    <t>4323221958****3924</t>
  </si>
  <si>
    <t>B105-1</t>
  </si>
  <si>
    <t>贺应祥</t>
  </si>
  <si>
    <t>4323221961****3811</t>
  </si>
  <si>
    <t>A225-1</t>
  </si>
  <si>
    <t>康少华</t>
  </si>
  <si>
    <t>4323221964****3836</t>
  </si>
  <si>
    <t>B100-1/2</t>
  </si>
  <si>
    <t>钟良仪</t>
  </si>
  <si>
    <t>4323221971****3834</t>
  </si>
  <si>
    <t>B118-1</t>
  </si>
  <si>
    <t>B118-2</t>
  </si>
  <si>
    <t>B118-3</t>
  </si>
  <si>
    <t>张美蓉</t>
  </si>
  <si>
    <t>4323221963****3866</t>
  </si>
  <si>
    <t>A226-1</t>
  </si>
  <si>
    <t>贺应伏死亡</t>
  </si>
  <si>
    <t>蔡建新</t>
  </si>
  <si>
    <t>4323221970****3811</t>
  </si>
  <si>
    <t>A154-1</t>
  </si>
  <si>
    <t>A154-2</t>
  </si>
  <si>
    <t>A154-3</t>
  </si>
  <si>
    <t>龙光保</t>
  </si>
  <si>
    <t>4323221956****3818</t>
  </si>
  <si>
    <t>B107-1</t>
  </si>
  <si>
    <t>B107-2</t>
  </si>
  <si>
    <t>毛军山</t>
  </si>
  <si>
    <t>4323221956****3836</t>
  </si>
  <si>
    <t>A150-1</t>
  </si>
  <si>
    <t>A150-2</t>
  </si>
  <si>
    <t>A150-3</t>
  </si>
  <si>
    <t>周强</t>
  </si>
  <si>
    <t>4309211981****389X</t>
  </si>
  <si>
    <t>B98-1</t>
  </si>
  <si>
    <t>B98-2</t>
  </si>
  <si>
    <t>龚玉桂</t>
  </si>
  <si>
    <t>4323221973****3852</t>
  </si>
  <si>
    <t>B114-1</t>
  </si>
  <si>
    <t>B114-2</t>
  </si>
  <si>
    <t>B114-3</t>
  </si>
  <si>
    <t>侯铁牛</t>
  </si>
  <si>
    <t>4323221970****3814</t>
  </si>
  <si>
    <t>B103-1</t>
  </si>
  <si>
    <t>B103-2</t>
  </si>
  <si>
    <t>B103-3</t>
  </si>
  <si>
    <t>B103-4</t>
  </si>
  <si>
    <t>杨云华</t>
  </si>
  <si>
    <t>4323221967****3835</t>
  </si>
  <si>
    <t>B101-1</t>
  </si>
  <si>
    <t>B101-2</t>
  </si>
  <si>
    <t>杨丽华</t>
  </si>
  <si>
    <t>4323221965****3851</t>
  </si>
  <si>
    <t>A138-1</t>
  </si>
  <si>
    <t>A138-2</t>
  </si>
  <si>
    <t>A138-3</t>
  </si>
  <si>
    <t>李运来</t>
  </si>
  <si>
    <t>4323221962****3836</t>
  </si>
  <si>
    <t>A142-1</t>
  </si>
  <si>
    <t>刘德立</t>
  </si>
  <si>
    <t>4323221963****3817</t>
  </si>
  <si>
    <t>A157-1/2/3</t>
  </si>
  <si>
    <t>邓家顺</t>
  </si>
  <si>
    <t>4323221968****3831</t>
  </si>
  <si>
    <t>A242-1</t>
  </si>
  <si>
    <t>A242-2</t>
  </si>
  <si>
    <t>A242-3</t>
  </si>
  <si>
    <t>A242-4</t>
  </si>
  <si>
    <t>A242-5</t>
  </si>
  <si>
    <t>A242-6</t>
  </si>
  <si>
    <t>毛进爱</t>
  </si>
  <si>
    <t>4323221962****383X</t>
  </si>
  <si>
    <t>A151-1</t>
  </si>
  <si>
    <t>刘国民</t>
  </si>
  <si>
    <t>4323221966****3819</t>
  </si>
  <si>
    <t>B119-1</t>
  </si>
  <si>
    <t>B119-2</t>
  </si>
  <si>
    <t>钟祖友</t>
  </si>
  <si>
    <t>4323221963****3814</t>
  </si>
  <si>
    <t>B115-1</t>
  </si>
  <si>
    <t>112钓具</t>
  </si>
  <si>
    <t>B115-2</t>
  </si>
  <si>
    <t>B115-3</t>
  </si>
  <si>
    <t>冯应武</t>
  </si>
  <si>
    <t>4323221966****3839</t>
  </si>
  <si>
    <t>A139-1</t>
  </si>
  <si>
    <t>A139-2</t>
  </si>
  <si>
    <t>付海阳</t>
  </si>
  <si>
    <t>4323221964****3850</t>
  </si>
  <si>
    <t>A161-1</t>
  </si>
  <si>
    <t>A161-2</t>
  </si>
  <si>
    <t>A161-3</t>
  </si>
  <si>
    <t>阳友清</t>
  </si>
  <si>
    <t>4323221965****3857</t>
  </si>
  <si>
    <t>B117-2</t>
  </si>
  <si>
    <t>B117-1</t>
  </si>
  <si>
    <t>B117-3</t>
  </si>
  <si>
    <t>C40-1</t>
  </si>
  <si>
    <t>童成国</t>
  </si>
  <si>
    <t>4323221959****3814</t>
  </si>
  <si>
    <t>A159-1</t>
  </si>
  <si>
    <t>A159-2</t>
  </si>
  <si>
    <t>A159-3</t>
  </si>
  <si>
    <t>A159-4</t>
  </si>
  <si>
    <t>黄平爱</t>
  </si>
  <si>
    <t>4323221971****3939</t>
  </si>
  <si>
    <t>A228-1</t>
  </si>
  <si>
    <t>龚勇</t>
  </si>
  <si>
    <t>4309211990****3811</t>
  </si>
  <si>
    <t>B124-1</t>
  </si>
  <si>
    <t>B124-2</t>
  </si>
  <si>
    <t>B124-3</t>
  </si>
  <si>
    <t>龚万春</t>
  </si>
  <si>
    <t>4323221962****3831</t>
  </si>
  <si>
    <t>B122-1</t>
  </si>
  <si>
    <t>周凤英</t>
  </si>
  <si>
    <t>4323221962****382X</t>
  </si>
  <si>
    <t>B123-1</t>
  </si>
  <si>
    <t>B123-2</t>
  </si>
  <si>
    <t>胡秋里</t>
  </si>
  <si>
    <t>4323221976****3818</t>
  </si>
  <si>
    <t>A153-1</t>
  </si>
  <si>
    <t>付功平</t>
  </si>
  <si>
    <t>4323221975****3857</t>
  </si>
  <si>
    <t>A442-1</t>
  </si>
  <si>
    <t>A442-2</t>
  </si>
  <si>
    <t>孙玉美</t>
  </si>
  <si>
    <t>4323221972****3825</t>
  </si>
  <si>
    <t>A140-1</t>
  </si>
  <si>
    <t>蔡月明</t>
  </si>
  <si>
    <t>4323221962****3835</t>
  </si>
  <si>
    <t>A158-1</t>
  </si>
  <si>
    <t>A158-2</t>
  </si>
  <si>
    <t>A158-3</t>
  </si>
  <si>
    <t>A158-4</t>
  </si>
  <si>
    <t>A158-5</t>
  </si>
  <si>
    <t>毛进安</t>
  </si>
  <si>
    <t>4323221969****3839</t>
  </si>
  <si>
    <t>A152-1</t>
  </si>
  <si>
    <t>谭小华</t>
  </si>
  <si>
    <t>4323221972****3833</t>
  </si>
  <si>
    <t>B120-1</t>
  </si>
  <si>
    <t>B120-2</t>
  </si>
  <si>
    <t>曾宪文</t>
  </si>
  <si>
    <t>4309211994****3815</t>
  </si>
  <si>
    <t>A162-1</t>
  </si>
  <si>
    <t>王一平</t>
  </si>
  <si>
    <t>4323221964****3830</t>
  </si>
  <si>
    <t>A243-1</t>
  </si>
  <si>
    <t>0000877</t>
  </si>
  <si>
    <t>A243-2</t>
  </si>
  <si>
    <t>彭国良</t>
  </si>
  <si>
    <t>4323221972****3810</t>
  </si>
  <si>
    <t>A245-1</t>
  </si>
  <si>
    <t>A245-2</t>
  </si>
  <si>
    <t>枚华山</t>
  </si>
  <si>
    <t>4323221962****3812</t>
  </si>
  <si>
    <t>A246-1</t>
  </si>
  <si>
    <t>杨立娥</t>
  </si>
  <si>
    <t>4309211980****3846</t>
  </si>
  <si>
    <t>A155-1/2</t>
  </si>
  <si>
    <t>徐政华</t>
  </si>
  <si>
    <t>4323221957****3816</t>
  </si>
  <si>
    <t>A141-1</t>
  </si>
  <si>
    <t>A141-2</t>
  </si>
  <si>
    <t>A141-3</t>
  </si>
  <si>
    <t>王玲</t>
  </si>
  <si>
    <t>4309211980****3842</t>
  </si>
  <si>
    <t>A146-1</t>
  </si>
  <si>
    <t>A146-2</t>
  </si>
  <si>
    <t>A146-3</t>
  </si>
  <si>
    <t>A146-4</t>
  </si>
  <si>
    <t>A146-5</t>
  </si>
  <si>
    <t>A146-6</t>
  </si>
  <si>
    <t>A146-7</t>
  </si>
  <si>
    <t>A146-8</t>
  </si>
  <si>
    <t>彭国安</t>
  </si>
  <si>
    <t>4323221968****3819</t>
  </si>
  <si>
    <t>A247-1</t>
  </si>
  <si>
    <t>A247-2</t>
  </si>
  <si>
    <t>马　利</t>
  </si>
  <si>
    <t>4323221974****3819</t>
  </si>
  <si>
    <t>B121-1</t>
  </si>
  <si>
    <t>B121-2</t>
  </si>
  <si>
    <t>B121-3</t>
  </si>
  <si>
    <t>B121-4</t>
  </si>
  <si>
    <t>刘正合</t>
  </si>
  <si>
    <t>4323221974****3854</t>
  </si>
  <si>
    <t>B113-1</t>
  </si>
  <si>
    <t>钟祖香</t>
  </si>
  <si>
    <t>4323221968****3836</t>
  </si>
  <si>
    <t>B116-1</t>
  </si>
  <si>
    <t>苏青云</t>
  </si>
  <si>
    <t>4323221970****3812</t>
  </si>
  <si>
    <t>A229-1</t>
  </si>
  <si>
    <t>A229-2</t>
  </si>
  <si>
    <t>A229-3</t>
  </si>
  <si>
    <t>苏小云</t>
  </si>
  <si>
    <t>4323221967****3816</t>
  </si>
  <si>
    <t>A231-1</t>
  </si>
  <si>
    <t>苏子云</t>
  </si>
  <si>
    <t>4323221964****3810</t>
  </si>
  <si>
    <t>A227-1</t>
  </si>
  <si>
    <t>A227-2</t>
  </si>
  <si>
    <t>A227-3</t>
  </si>
  <si>
    <t>李国华</t>
  </si>
  <si>
    <t>4323221962****3899</t>
  </si>
  <si>
    <t>A76-1</t>
  </si>
  <si>
    <t>A76-2</t>
  </si>
  <si>
    <t>A76-3</t>
  </si>
  <si>
    <t>刘清</t>
  </si>
  <si>
    <t>4323221968****3893</t>
  </si>
  <si>
    <t>A230-1</t>
  </si>
  <si>
    <t>A230-2</t>
  </si>
  <si>
    <t>臧军</t>
  </si>
  <si>
    <t>4323221977****3812</t>
  </si>
  <si>
    <t>A145-1/2</t>
  </si>
  <si>
    <t>臧建</t>
  </si>
  <si>
    <t>4309211980****3835</t>
  </si>
  <si>
    <t>A144-1</t>
  </si>
  <si>
    <t>A144-2</t>
  </si>
  <si>
    <t>彭立波</t>
  </si>
  <si>
    <t>4323221975****385X</t>
  </si>
  <si>
    <t>A90-2</t>
  </si>
  <si>
    <t>A90-3</t>
  </si>
  <si>
    <t>A90-4</t>
  </si>
  <si>
    <t>A90-1</t>
  </si>
  <si>
    <t>付可立</t>
  </si>
  <si>
    <t>4323221976****3826</t>
  </si>
  <si>
    <t>A135-1</t>
  </si>
  <si>
    <t>A135-2</t>
  </si>
  <si>
    <t>A135-3</t>
  </si>
  <si>
    <t>A135-4</t>
  </si>
  <si>
    <t>A135-5</t>
  </si>
  <si>
    <t>曾志强</t>
  </si>
  <si>
    <t>4309211981****4511</t>
  </si>
  <si>
    <t>B201-1</t>
  </si>
  <si>
    <t>B201-2</t>
  </si>
  <si>
    <t>周端阳</t>
  </si>
  <si>
    <t>C24-1</t>
  </si>
  <si>
    <t>彭宏华</t>
  </si>
  <si>
    <t>4323221950****3815</t>
  </si>
  <si>
    <t>18058+112</t>
  </si>
  <si>
    <t>南县     华阁（镇）退捕渔船渔具证照回收补偿资金发放申报表（第一批）</t>
  </si>
  <si>
    <t xml:space="preserve">填报单位：（盖章）                    负责人：龚  辉                 填表人：李大秋         填报日期：  2020年 6月  3日   </t>
  </si>
  <si>
    <t>奖励
资金（元）</t>
  </si>
  <si>
    <t>木  华</t>
  </si>
  <si>
    <t>4309211983****7014</t>
  </si>
  <si>
    <t>B256-1</t>
  </si>
  <si>
    <t>邮政</t>
  </si>
  <si>
    <t>B256-2</t>
  </si>
  <si>
    <t>B256-3</t>
  </si>
  <si>
    <t>黄友红</t>
  </si>
  <si>
    <t>4323221972****705X</t>
  </si>
  <si>
    <t>A428-1</t>
  </si>
  <si>
    <t>易超宏</t>
  </si>
  <si>
    <t>4309211962****0018</t>
  </si>
  <si>
    <t>A429-1</t>
  </si>
  <si>
    <t>A429-2</t>
  </si>
  <si>
    <t>彭忠顺</t>
  </si>
  <si>
    <t>4323221974****7018</t>
  </si>
  <si>
    <t>A332-1</t>
  </si>
  <si>
    <t>万立军</t>
  </si>
  <si>
    <t>4323221973****7010</t>
  </si>
  <si>
    <t>A337-1</t>
  </si>
  <si>
    <t>A337-2</t>
  </si>
  <si>
    <t>赵正阳</t>
  </si>
  <si>
    <t>4323221974****7012</t>
  </si>
  <si>
    <t>A338-1</t>
  </si>
  <si>
    <t>A338-2</t>
  </si>
  <si>
    <t>贺诗文</t>
  </si>
  <si>
    <t>4323221958****701X</t>
  </si>
  <si>
    <t>A339-1</t>
  </si>
  <si>
    <t>A339-2</t>
  </si>
  <si>
    <t>熊荣华</t>
  </si>
  <si>
    <t>4323221962****7032</t>
  </si>
  <si>
    <t>A376-1</t>
  </si>
  <si>
    <t>A376-2</t>
  </si>
  <si>
    <t>易超辉</t>
  </si>
  <si>
    <t>4323221971****7031</t>
  </si>
  <si>
    <t>B259-1</t>
  </si>
  <si>
    <t>周  翔</t>
  </si>
  <si>
    <t>4323221979****7014</t>
  </si>
  <si>
    <t>B257-1</t>
  </si>
  <si>
    <t>彭  敬</t>
  </si>
  <si>
    <t>4309211981****7030</t>
  </si>
  <si>
    <t>B263-1</t>
  </si>
  <si>
    <t>B263-2</t>
  </si>
  <si>
    <t>夏顺秋</t>
  </si>
  <si>
    <t>4309211980****1776</t>
  </si>
  <si>
    <t>A330-1</t>
  </si>
  <si>
    <t>0000560</t>
  </si>
  <si>
    <t>A330-2</t>
  </si>
  <si>
    <t>A330-3</t>
  </si>
  <si>
    <t>刘子云</t>
  </si>
  <si>
    <t>4323221973****701X</t>
  </si>
  <si>
    <t>A434-1</t>
  </si>
  <si>
    <t>A434-2</t>
  </si>
  <si>
    <t>邹  斌</t>
  </si>
  <si>
    <t>4313211986****5535</t>
  </si>
  <si>
    <t>B252-1</t>
  </si>
  <si>
    <t>0001097</t>
  </si>
  <si>
    <t>徐建辉</t>
  </si>
  <si>
    <t>A424-1</t>
  </si>
  <si>
    <t>徐福键</t>
  </si>
  <si>
    <t>4323221969****7059</t>
  </si>
  <si>
    <t>A384-1</t>
  </si>
  <si>
    <t>A384-2</t>
  </si>
  <si>
    <t>彭忠书</t>
  </si>
  <si>
    <t>4323221966****1764</t>
  </si>
  <si>
    <t>B255-1</t>
  </si>
  <si>
    <t>蔡仲秋妻</t>
  </si>
  <si>
    <t>B255-2</t>
  </si>
  <si>
    <t>彭忠兵</t>
  </si>
  <si>
    <t>4323221972****7010</t>
  </si>
  <si>
    <t>A331-1</t>
  </si>
  <si>
    <t>0001123</t>
  </si>
  <si>
    <t>楚雪平</t>
  </si>
  <si>
    <t>4323221975****7013</t>
  </si>
  <si>
    <t>B265-1</t>
  </si>
  <si>
    <t>0000568</t>
  </si>
  <si>
    <t>楚雪风</t>
  </si>
  <si>
    <t>4323221970****7017</t>
  </si>
  <si>
    <t>A427-1/2</t>
  </si>
  <si>
    <t>黄建兵</t>
  </si>
  <si>
    <t>4323221962****707X</t>
  </si>
  <si>
    <t>A333-1</t>
  </si>
  <si>
    <t>谭刚强</t>
  </si>
  <si>
    <t>4309211980****1834</t>
  </si>
  <si>
    <t>A394-1</t>
  </si>
  <si>
    <t>A394-2</t>
  </si>
  <si>
    <t>方炳良</t>
  </si>
  <si>
    <t>4323221969****7051</t>
  </si>
  <si>
    <t>A342-1</t>
  </si>
  <si>
    <t>A342-2</t>
  </si>
  <si>
    <t>杨育民</t>
  </si>
  <si>
    <t>4323221965****1757</t>
  </si>
  <si>
    <t>A377-1</t>
  </si>
  <si>
    <t>A377-2</t>
  </si>
  <si>
    <t>A377-3</t>
  </si>
  <si>
    <t>徐建良</t>
  </si>
  <si>
    <t>4323221962****7053</t>
  </si>
  <si>
    <t>A423-1</t>
  </si>
  <si>
    <t>易超良</t>
  </si>
  <si>
    <t>4323221968****7037</t>
  </si>
  <si>
    <t>B269-1</t>
  </si>
  <si>
    <t>0001092</t>
  </si>
  <si>
    <t>赵  峰</t>
  </si>
  <si>
    <t>4309211981****0057</t>
  </si>
  <si>
    <t>B262-1</t>
  </si>
  <si>
    <t>B262-2</t>
  </si>
  <si>
    <t>高  智</t>
  </si>
  <si>
    <t>4309211984****7015</t>
  </si>
  <si>
    <t>B296-1</t>
  </si>
  <si>
    <t>高爱保</t>
  </si>
  <si>
    <t>4323221958****7014</t>
  </si>
  <si>
    <t>A491-1</t>
  </si>
  <si>
    <t>熊智群</t>
  </si>
  <si>
    <t>4323221973****7035</t>
  </si>
  <si>
    <t>A334-1</t>
  </si>
  <si>
    <t>0001122</t>
  </si>
  <si>
    <t>熊和清</t>
  </si>
  <si>
    <t>4323221971****7010</t>
  </si>
  <si>
    <t>A335-1</t>
  </si>
  <si>
    <t>0000563</t>
  </si>
  <si>
    <t>刘  平</t>
  </si>
  <si>
    <t>4323221967****7024</t>
  </si>
  <si>
    <t>B298-1</t>
  </si>
  <si>
    <t>周文姣</t>
  </si>
  <si>
    <t>4323221961****1772</t>
  </si>
  <si>
    <t>B291-1</t>
  </si>
  <si>
    <t>其中鸬鹚3500</t>
  </si>
  <si>
    <t>王国辉</t>
  </si>
  <si>
    <t>4323221967****7015</t>
  </si>
  <si>
    <t>A340-1</t>
  </si>
  <si>
    <t>0001099</t>
  </si>
  <si>
    <t>易建华</t>
  </si>
  <si>
    <t>4323221965****7037</t>
  </si>
  <si>
    <t>B288-1</t>
  </si>
  <si>
    <t>B288-2</t>
  </si>
  <si>
    <t>李正文</t>
  </si>
  <si>
    <t>4309211961****1750</t>
  </si>
  <si>
    <t>B285-1</t>
  </si>
  <si>
    <t>B285-2</t>
  </si>
  <si>
    <t>王建辉</t>
  </si>
  <si>
    <t>4323221967****7011</t>
  </si>
  <si>
    <t>A341-1</t>
  </si>
  <si>
    <t>A341-2</t>
  </si>
  <si>
    <t>彭  亮</t>
  </si>
  <si>
    <t>4309211985****7014</t>
  </si>
  <si>
    <t>B261-1</t>
  </si>
  <si>
    <t>B261-2</t>
  </si>
  <si>
    <t>B261-3</t>
  </si>
  <si>
    <t>黄光华</t>
  </si>
  <si>
    <t>4323221967****7016</t>
  </si>
  <si>
    <t>B267-1</t>
  </si>
  <si>
    <t>B267-2</t>
  </si>
  <si>
    <t>盛  宇</t>
  </si>
  <si>
    <t>4309211986****7012</t>
  </si>
  <si>
    <t>B258-1</t>
  </si>
  <si>
    <t>B258-2</t>
  </si>
  <si>
    <t>黄利民</t>
  </si>
  <si>
    <t>4309211984****7012</t>
  </si>
  <si>
    <t>A431-1</t>
  </si>
  <si>
    <t>王喜华</t>
  </si>
  <si>
    <t>4323221969****7018</t>
  </si>
  <si>
    <t>A388-1</t>
  </si>
  <si>
    <t>高建华</t>
  </si>
  <si>
    <t>4323221973****7036</t>
  </si>
  <si>
    <t>B266-1</t>
  </si>
  <si>
    <t>陈  诚</t>
  </si>
  <si>
    <t>4309211997****7033</t>
  </si>
  <si>
    <t>B294-1</t>
  </si>
  <si>
    <t>陈惠民</t>
  </si>
  <si>
    <t>4323221969****1756</t>
  </si>
  <si>
    <t>B290-1</t>
  </si>
  <si>
    <t>B290-2</t>
  </si>
  <si>
    <t>B290-3</t>
  </si>
  <si>
    <t>易  超</t>
  </si>
  <si>
    <t>4309211989****7034</t>
  </si>
  <si>
    <t>B289-1</t>
  </si>
  <si>
    <t>罗爱连</t>
  </si>
  <si>
    <t>4323221968****7028</t>
  </si>
  <si>
    <t>A387-1</t>
  </si>
  <si>
    <t>汪木林</t>
  </si>
  <si>
    <t>4323221956****1791</t>
  </si>
  <si>
    <t>B284-1</t>
  </si>
  <si>
    <t>B284-2</t>
  </si>
  <si>
    <t>B284-3</t>
  </si>
  <si>
    <t>B284-4</t>
  </si>
  <si>
    <t>付佳和</t>
  </si>
  <si>
    <t>4323221979****1759</t>
  </si>
  <si>
    <t>A343-1</t>
  </si>
  <si>
    <t>A343-2</t>
  </si>
  <si>
    <t>付小和</t>
  </si>
  <si>
    <t>4309211981****1759</t>
  </si>
  <si>
    <t>A344-1</t>
  </si>
  <si>
    <t>A344-2</t>
  </si>
  <si>
    <t>段学东</t>
  </si>
  <si>
    <t>4323221973****1777</t>
  </si>
  <si>
    <t>B110-1</t>
  </si>
  <si>
    <t>0001211
0000916</t>
  </si>
  <si>
    <t>贾三青</t>
  </si>
  <si>
    <t>4323221969****1772</t>
  </si>
  <si>
    <t>C66-1</t>
  </si>
  <si>
    <t>无证</t>
  </si>
  <si>
    <t>C66-2</t>
  </si>
  <si>
    <t>C66-3</t>
  </si>
  <si>
    <t>胡洪福</t>
  </si>
  <si>
    <t>4309211963****7416</t>
  </si>
  <si>
    <t>C1-1</t>
  </si>
  <si>
    <t>0000623</t>
  </si>
  <si>
    <t>C1-2</t>
  </si>
  <si>
    <t>熊华生</t>
  </si>
  <si>
    <t>4323221969****1777</t>
  </si>
  <si>
    <t>A345-1</t>
  </si>
  <si>
    <t>A345-2</t>
  </si>
  <si>
    <t>李秋霞</t>
  </si>
  <si>
    <t>4323221957****1770</t>
  </si>
  <si>
    <t>B293-1</t>
  </si>
  <si>
    <t>南县 浪拔湖镇 退捕渔船渔具证照回收补偿资金发放申报表（第一批）</t>
  </si>
  <si>
    <t>填报单位：（盖章）                   负责人：尹伏秋                         填表人：谭杰                   填报日期：2020 年6月2日</t>
  </si>
  <si>
    <t>身份证号码****</t>
  </si>
  <si>
    <t>宋才先</t>
  </si>
  <si>
    <t>4323221960****2914</t>
  </si>
  <si>
    <t>B300-1</t>
  </si>
  <si>
    <t>邮储银行</t>
  </si>
  <si>
    <t>段中华</t>
  </si>
  <si>
    <t>4323221967****261X</t>
  </si>
  <si>
    <t>B304-1</t>
  </si>
  <si>
    <t>汪勇</t>
  </si>
  <si>
    <t>4309211983****2613</t>
  </si>
  <si>
    <t>B301-2、B301-2</t>
  </si>
  <si>
    <t>程玲君</t>
  </si>
  <si>
    <t>4323221974****2616</t>
  </si>
  <si>
    <t>B303-1</t>
  </si>
  <si>
    <t>南县麻河口镇退捕渔船渔具证照回收补偿资金发放申报表（第一批）</t>
  </si>
  <si>
    <t xml:space="preserve">填报单位：（盖章）                    负责人：                           填表人：                    填报日期：      年    月   日   </t>
  </si>
  <si>
    <t>梅银山</t>
  </si>
  <si>
    <t>4323221969****3511</t>
  </si>
  <si>
    <t>B198-1    B198-2</t>
  </si>
  <si>
    <t>0000160</t>
  </si>
  <si>
    <t>长沙银行</t>
  </si>
  <si>
    <t>祝伏元</t>
  </si>
  <si>
    <t>4323221965****354X</t>
  </si>
  <si>
    <t>B194-1   B194-2    B194-3    B194-4</t>
  </si>
  <si>
    <t>0000162</t>
  </si>
  <si>
    <t>史春花</t>
  </si>
  <si>
    <t>4309211985****3707</t>
  </si>
  <si>
    <t>B193-1   B193-2</t>
  </si>
  <si>
    <t>0000174</t>
  </si>
  <si>
    <t>梅齐东</t>
  </si>
  <si>
    <t>4323221974****351X</t>
  </si>
  <si>
    <t>A136-1   A136-2</t>
  </si>
  <si>
    <t>0000166</t>
  </si>
  <si>
    <t>兰政文</t>
  </si>
  <si>
    <t>4323221968****351X</t>
  </si>
  <si>
    <t>B188-1</t>
  </si>
  <si>
    <t>0000161</t>
  </si>
  <si>
    <t>兰治华</t>
  </si>
  <si>
    <t>4323221974****3518</t>
  </si>
  <si>
    <t>B187-1</t>
  </si>
  <si>
    <t>陈玲芳</t>
  </si>
  <si>
    <t>4323221965****3525</t>
  </si>
  <si>
    <t>A238-1</t>
  </si>
  <si>
    <t>梅其英</t>
  </si>
  <si>
    <t>4323221968****3523</t>
  </si>
  <si>
    <t>A236-1</t>
  </si>
  <si>
    <t>兰翠英</t>
  </si>
  <si>
    <t>4323221964****3600</t>
  </si>
  <si>
    <t>B186-1</t>
  </si>
  <si>
    <t>张建平</t>
  </si>
  <si>
    <t>4309211962****3513</t>
  </si>
  <si>
    <t>B191-1</t>
  </si>
  <si>
    <t>0000175</t>
  </si>
  <si>
    <t>梅锡云</t>
  </si>
  <si>
    <t>4323221969****352X</t>
  </si>
  <si>
    <t>B200-1</t>
  </si>
  <si>
    <t>熊安武</t>
  </si>
  <si>
    <t>4323221974****3510</t>
  </si>
  <si>
    <t>B196-1</t>
  </si>
  <si>
    <t>0000156</t>
  </si>
  <si>
    <t>张建国</t>
  </si>
  <si>
    <t>4323221968****3536</t>
  </si>
  <si>
    <t>0000173</t>
  </si>
  <si>
    <t>陈跃武</t>
  </si>
  <si>
    <t>4323221965****3338</t>
  </si>
  <si>
    <t>A256-1  A256-2   A256-3    A256-4</t>
  </si>
  <si>
    <t>0000400</t>
  </si>
  <si>
    <t>彭立军</t>
  </si>
  <si>
    <t>4323221973****3516</t>
  </si>
  <si>
    <t>B197-1   B197-2</t>
  </si>
  <si>
    <t>0000158</t>
  </si>
  <si>
    <t>梅建国</t>
  </si>
  <si>
    <t>4323221969****3598</t>
  </si>
  <si>
    <t>A237-1</t>
  </si>
  <si>
    <t>0000172</t>
  </si>
  <si>
    <t>刘桂泉</t>
  </si>
  <si>
    <t>4323221962****3511</t>
  </si>
  <si>
    <t>A254-1</t>
  </si>
  <si>
    <t>0000167</t>
  </si>
  <si>
    <t>刘桂奇</t>
  </si>
  <si>
    <t>4323221964****3518</t>
  </si>
  <si>
    <t>A251-1</t>
  </si>
  <si>
    <t>0000169</t>
  </si>
  <si>
    <t>刘桂文</t>
  </si>
  <si>
    <t>4323221968****3517</t>
  </si>
  <si>
    <t>A255-1</t>
  </si>
  <si>
    <t>0000168</t>
  </si>
  <si>
    <t>刘文科</t>
  </si>
  <si>
    <t>4323221975****3215</t>
  </si>
  <si>
    <t>A252-1</t>
  </si>
  <si>
    <t>0000171</t>
  </si>
  <si>
    <t>戴文新</t>
  </si>
  <si>
    <t>4323221958****3517</t>
  </si>
  <si>
    <t>B195-1</t>
  </si>
  <si>
    <t>0000157</t>
  </si>
  <si>
    <t>刘辉武</t>
  </si>
  <si>
    <t>4323221975****3216</t>
  </si>
  <si>
    <t>A257-1    A257-2</t>
  </si>
  <si>
    <t>0000399</t>
  </si>
  <si>
    <t>刘文海</t>
  </si>
  <si>
    <t>4323221978****3516</t>
  </si>
  <si>
    <t>A253-1</t>
  </si>
  <si>
    <t>0000170</t>
  </si>
  <si>
    <t>沈建兵</t>
  </si>
  <si>
    <t>4309211982****3512</t>
  </si>
  <si>
    <t>B189-1   B189-2</t>
  </si>
  <si>
    <t xml:space="preserve">0000163    </t>
  </si>
  <si>
    <t>梅运冰</t>
  </si>
  <si>
    <t>4323221954****3515</t>
  </si>
  <si>
    <t>A241-1</t>
  </si>
  <si>
    <t>0000</t>
  </si>
  <si>
    <t>南县明山头镇退捕渔船渔具证照回收补偿资金发放申报表（第一批）</t>
  </si>
  <si>
    <t>尹建应</t>
  </si>
  <si>
    <t>4323221974****6199</t>
  </si>
  <si>
    <t>A313-1、A313-2</t>
  </si>
  <si>
    <t>0000104</t>
  </si>
  <si>
    <t>邮政银行</t>
  </si>
  <si>
    <t>吴培清</t>
  </si>
  <si>
    <t>4323221961****1333</t>
  </si>
  <si>
    <t>B241-1、B241-2</t>
  </si>
  <si>
    <t>0000850</t>
  </si>
  <si>
    <t>吴学峰</t>
  </si>
  <si>
    <t>4309211984****1315</t>
  </si>
  <si>
    <t>B242-1、B242-2</t>
  </si>
  <si>
    <t>0000849</t>
  </si>
  <si>
    <t>卜恩玖</t>
  </si>
  <si>
    <t>4309211983****1335</t>
  </si>
  <si>
    <t>A323-1、A323-2</t>
  </si>
  <si>
    <t>0000521         0001103</t>
  </si>
  <si>
    <t>刘艳清</t>
  </si>
  <si>
    <t>4306231962****2418</t>
  </si>
  <si>
    <t>A322-1、A332-3</t>
  </si>
  <si>
    <t>0000109</t>
  </si>
  <si>
    <t>？</t>
  </si>
  <si>
    <t>徐立平</t>
  </si>
  <si>
    <t>4323221968****1319</t>
  </si>
  <si>
    <t>A300-1</t>
  </si>
  <si>
    <t>0000510</t>
  </si>
  <si>
    <t>吴新庭</t>
  </si>
  <si>
    <t>4323221956****1316</t>
  </si>
  <si>
    <t>B207-1</t>
  </si>
  <si>
    <t>0000838</t>
  </si>
  <si>
    <t>黄秋连</t>
  </si>
  <si>
    <t>4323221956****132X</t>
  </si>
  <si>
    <t>C20-1</t>
  </si>
  <si>
    <t>张春姣</t>
  </si>
  <si>
    <t>4323221959****1323</t>
  </si>
  <si>
    <t>B240-1、B240-2</t>
  </si>
  <si>
    <t>0000929</t>
  </si>
  <si>
    <t>徐金连</t>
  </si>
  <si>
    <t>4323221956****1343</t>
  </si>
  <si>
    <t>B250-1</t>
  </si>
  <si>
    <t>0000547</t>
  </si>
  <si>
    <t>涂其昌</t>
  </si>
  <si>
    <t>4323221957****1313</t>
  </si>
  <si>
    <t>C104-1</t>
  </si>
  <si>
    <t>黄献忠</t>
  </si>
  <si>
    <t>4323221969****1315</t>
  </si>
  <si>
    <t>B64-1、B64-2、B64-3、B64-4</t>
  </si>
  <si>
    <t>0000624</t>
  </si>
  <si>
    <t>王志国</t>
  </si>
  <si>
    <t>4323221973****1311</t>
  </si>
  <si>
    <t>A305-1、A305-2、A305-3</t>
  </si>
  <si>
    <t>0000105</t>
  </si>
  <si>
    <t>祝国政</t>
  </si>
  <si>
    <t>4323221967****1314</t>
  </si>
  <si>
    <t>A295-1、A295-2、A295-3</t>
  </si>
  <si>
    <t>0000536   0000525           0000930</t>
  </si>
  <si>
    <t>25斤钓具</t>
  </si>
  <si>
    <t>蒋冬辉</t>
  </si>
  <si>
    <t>4323221958****1315</t>
  </si>
  <si>
    <t>A288-1</t>
  </si>
  <si>
    <t>0000539</t>
  </si>
  <si>
    <t>7斤钓具</t>
  </si>
  <si>
    <t>李浦清</t>
  </si>
  <si>
    <t>4323221963****1353</t>
  </si>
  <si>
    <t>B314-1</t>
  </si>
  <si>
    <t>0000606</t>
  </si>
  <si>
    <t>祝再德</t>
  </si>
  <si>
    <t>4323221963****1328</t>
  </si>
  <si>
    <t>A294-1</t>
  </si>
  <si>
    <t>0000498</t>
  </si>
  <si>
    <t>李实</t>
  </si>
  <si>
    <t>4309211987****1374</t>
  </si>
  <si>
    <t>B237-1、B237-2</t>
  </si>
  <si>
    <t>0000540</t>
  </si>
  <si>
    <t>祝成高</t>
  </si>
  <si>
    <t>4323221968****223X</t>
  </si>
  <si>
    <t>A284-1</t>
  </si>
  <si>
    <t>0000527</t>
  </si>
  <si>
    <t>黄红梅</t>
  </si>
  <si>
    <t>4323221977****1320</t>
  </si>
  <si>
    <t>B245-1</t>
  </si>
  <si>
    <t>0000847</t>
  </si>
  <si>
    <t>黄其顺</t>
  </si>
  <si>
    <t>4323221973****1331</t>
  </si>
  <si>
    <t>A297-1</t>
  </si>
  <si>
    <t>0000509</t>
  </si>
  <si>
    <t>冯建枚</t>
  </si>
  <si>
    <t>4323221967****1349</t>
  </si>
  <si>
    <t>B234-1</t>
  </si>
  <si>
    <t>0000537</t>
  </si>
  <si>
    <t>李旦元</t>
  </si>
  <si>
    <t>4323221974****133X</t>
  </si>
  <si>
    <t>B313-1</t>
  </si>
  <si>
    <t>0000605</t>
  </si>
  <si>
    <t>熊蓉</t>
  </si>
  <si>
    <t>4306231976****616X</t>
  </si>
  <si>
    <t>B251-1</t>
  </si>
  <si>
    <t>0000504</t>
  </si>
  <si>
    <t>张小娥</t>
  </si>
  <si>
    <t>4323221971****1366</t>
  </si>
  <si>
    <t>A325-1</t>
  </si>
  <si>
    <t>0000517</t>
  </si>
  <si>
    <t>汤海燕</t>
  </si>
  <si>
    <t>4309211983****1311</t>
  </si>
  <si>
    <t>B244-1</t>
  </si>
  <si>
    <t>0000926</t>
  </si>
  <si>
    <t>杜建明</t>
  </si>
  <si>
    <t>4323221972****1317</t>
  </si>
  <si>
    <t>A301-1</t>
  </si>
  <si>
    <t>0000494</t>
  </si>
  <si>
    <t>杜丑山</t>
  </si>
  <si>
    <t>4323221956****1312</t>
  </si>
  <si>
    <t>A302-1</t>
  </si>
  <si>
    <t>0000497</t>
  </si>
  <si>
    <t>李枚姣</t>
  </si>
  <si>
    <t>4323221965****1344</t>
  </si>
  <si>
    <t>A285-1</t>
  </si>
  <si>
    <t>0000529</t>
  </si>
  <si>
    <t>尹国华</t>
  </si>
  <si>
    <t>4323221979****1332</t>
  </si>
  <si>
    <t>A310-1</t>
  </si>
  <si>
    <t>0000107</t>
  </si>
  <si>
    <t>张道金</t>
  </si>
  <si>
    <t>4323221975****1317</t>
  </si>
  <si>
    <t>A324-1</t>
  </si>
  <si>
    <t>0000512</t>
  </si>
  <si>
    <t>曹荣华</t>
  </si>
  <si>
    <t>4309211984****1338</t>
  </si>
  <si>
    <t>A287-1、A287-2</t>
  </si>
  <si>
    <t>0000549</t>
  </si>
  <si>
    <t>张小道</t>
  </si>
  <si>
    <t>4323221978****1430</t>
  </si>
  <si>
    <t>A326-1、A326-2</t>
  </si>
  <si>
    <t>0000516</t>
  </si>
  <si>
    <t>彭小利</t>
  </si>
  <si>
    <t>4323221974****1328</t>
  </si>
  <si>
    <t>B239-1</t>
  </si>
  <si>
    <t>0000845</t>
  </si>
  <si>
    <t>祝再群</t>
  </si>
  <si>
    <t>4323221972****1367</t>
  </si>
  <si>
    <t>A292-1</t>
  </si>
  <si>
    <t>0000528</t>
  </si>
  <si>
    <t>龙月华</t>
  </si>
  <si>
    <t>4323221974****1332</t>
  </si>
  <si>
    <t>A303-1</t>
  </si>
  <si>
    <t>0000508</t>
  </si>
  <si>
    <t>邓长发</t>
  </si>
  <si>
    <t>4323221969****1334</t>
  </si>
  <si>
    <t>A291-1、A291-2</t>
  </si>
  <si>
    <t>0000500</t>
  </si>
  <si>
    <t>陈小泉</t>
  </si>
  <si>
    <t>4323221963****1317</t>
  </si>
  <si>
    <t>A290-1</t>
  </si>
  <si>
    <t>0000526</t>
  </si>
  <si>
    <t xml:space="preserve"> 陈新明</t>
  </si>
  <si>
    <t>4323221958****1316</t>
  </si>
  <si>
    <t>A293-1</t>
  </si>
  <si>
    <t>0000499</t>
  </si>
  <si>
    <t>向建军</t>
  </si>
  <si>
    <t>4323221973****131X</t>
  </si>
  <si>
    <t>A309-1</t>
  </si>
  <si>
    <t>0000501</t>
  </si>
  <si>
    <t>张又喜</t>
  </si>
  <si>
    <t>4323221962****1324</t>
  </si>
  <si>
    <t>C108-1</t>
  </si>
  <si>
    <t>0000115</t>
  </si>
  <si>
    <t>尹秋华</t>
  </si>
  <si>
    <t>4323221968****1358</t>
  </si>
  <si>
    <t>A314-1、A314-2</t>
  </si>
  <si>
    <t>0000102</t>
  </si>
  <si>
    <t>程天中</t>
  </si>
  <si>
    <t>4323221962****1313</t>
  </si>
  <si>
    <t>C109-1</t>
  </si>
  <si>
    <t>0000607</t>
  </si>
  <si>
    <t>余建国</t>
  </si>
  <si>
    <t>4323221974****1354</t>
  </si>
  <si>
    <t>B297-1、B297-2</t>
  </si>
  <si>
    <t>0000937</t>
  </si>
  <si>
    <t>张顺</t>
  </si>
  <si>
    <t>4309211981****1312</t>
  </si>
  <si>
    <t>C110-1</t>
  </si>
  <si>
    <t>蒋军</t>
  </si>
  <si>
    <t>4309211981****1311</t>
  </si>
  <si>
    <t>A289-1</t>
  </si>
  <si>
    <t>0000538</t>
  </si>
  <si>
    <t>黄浩</t>
  </si>
  <si>
    <t>4309211986****1377</t>
  </si>
  <si>
    <t>B249-1</t>
  </si>
  <si>
    <t>0000541</t>
  </si>
  <si>
    <t>张建军</t>
  </si>
  <si>
    <t>4323221964****1330</t>
  </si>
  <si>
    <t>B247-1</t>
  </si>
  <si>
    <t>0000927</t>
  </si>
  <si>
    <t>刘伟</t>
  </si>
  <si>
    <t>4306111986****551X</t>
  </si>
  <si>
    <t>A321-1</t>
  </si>
  <si>
    <t>0000108</t>
  </si>
  <si>
    <t>倪杰波</t>
  </si>
  <si>
    <t>4309211986****1316</t>
  </si>
  <si>
    <t>A308-1</t>
  </si>
  <si>
    <t>0000506</t>
  </si>
  <si>
    <t>50斤钓具</t>
  </si>
  <si>
    <t>张建明</t>
  </si>
  <si>
    <t>4323221975****1376</t>
  </si>
  <si>
    <t>B238-1、B238-2</t>
  </si>
  <si>
    <t>0000928</t>
  </si>
  <si>
    <t>毛华山</t>
  </si>
  <si>
    <t>4323221971****1314</t>
  </si>
  <si>
    <t>A328-1</t>
  </si>
  <si>
    <t>0000548</t>
  </si>
  <si>
    <t>张元喜</t>
  </si>
  <si>
    <t>4323221965****1326</t>
  </si>
  <si>
    <t>C107-1</t>
  </si>
  <si>
    <t>0000114</t>
  </si>
  <si>
    <t>祝顺雄</t>
  </si>
  <si>
    <t>4323221970****1317</t>
  </si>
  <si>
    <t>A283-1、A283-2</t>
  </si>
  <si>
    <t>0000550</t>
  </si>
  <si>
    <t>110钓具</t>
  </si>
  <si>
    <t>程正武</t>
  </si>
  <si>
    <t>4323221969****1319</t>
  </si>
  <si>
    <t>A484-1</t>
  </si>
  <si>
    <t>0000558</t>
  </si>
  <si>
    <t>李德明</t>
  </si>
  <si>
    <t>4323221966****1339</t>
  </si>
  <si>
    <t>A329-1</t>
  </si>
  <si>
    <t>0000503</t>
  </si>
  <si>
    <t>李谷良</t>
  </si>
  <si>
    <t>4323221968****1352</t>
  </si>
  <si>
    <t>贺国庆</t>
  </si>
  <si>
    <t>4323221964****1321</t>
  </si>
  <si>
    <t>蒋胜红</t>
  </si>
  <si>
    <t>4323221978****1332</t>
  </si>
  <si>
    <t>蒋胜孝</t>
  </si>
  <si>
    <t>4323221972****1339</t>
  </si>
  <si>
    <t>南县 南洲（镇）退捕渔船渔具证照回收补偿资金发放申报表（第一批）</t>
  </si>
  <si>
    <t>胡剑文</t>
  </si>
  <si>
    <t>4323221971****1355</t>
  </si>
  <si>
    <t>B305-1</t>
  </si>
  <si>
    <t>0000542</t>
  </si>
  <si>
    <t>93</t>
  </si>
  <si>
    <t>黄小花</t>
  </si>
  <si>
    <t>4323221971****1315</t>
  </si>
  <si>
    <t>B243-1</t>
  </si>
  <si>
    <t>0000846</t>
  </si>
  <si>
    <t>23</t>
  </si>
  <si>
    <t>李军</t>
  </si>
  <si>
    <t>4323221974****1338</t>
  </si>
  <si>
    <t>A296-1</t>
  </si>
  <si>
    <t>0000545</t>
  </si>
  <si>
    <t>102,16</t>
  </si>
  <si>
    <t>程世君</t>
  </si>
  <si>
    <t>4323221969****5462</t>
  </si>
  <si>
    <t>B205-1-2</t>
  </si>
  <si>
    <t>0000155</t>
  </si>
  <si>
    <t>62，4</t>
  </si>
  <si>
    <t>肖岳薇</t>
  </si>
  <si>
    <t>4309211985****0036</t>
  </si>
  <si>
    <t>C128-1,-2</t>
  </si>
  <si>
    <t>0000154</t>
  </si>
  <si>
    <t>88</t>
  </si>
  <si>
    <t>黄利华</t>
  </si>
  <si>
    <t>4523311978****0042</t>
  </si>
  <si>
    <t>A306-1,-2,-3</t>
  </si>
  <si>
    <t>0000507,0001026</t>
  </si>
  <si>
    <t>450，175</t>
  </si>
  <si>
    <t>李勋祥</t>
  </si>
  <si>
    <t>4323221966****7918</t>
  </si>
  <si>
    <t>C60-1</t>
  </si>
  <si>
    <t>0000439</t>
  </si>
  <si>
    <t>125</t>
  </si>
  <si>
    <t>童成华</t>
  </si>
  <si>
    <t>4323221968****6231</t>
  </si>
  <si>
    <t>A373-1-2</t>
  </si>
  <si>
    <t>0000514</t>
  </si>
  <si>
    <t>134</t>
  </si>
  <si>
    <t>张玉华</t>
  </si>
  <si>
    <t>4323221969****1329</t>
  </si>
  <si>
    <t>C101-1</t>
  </si>
  <si>
    <t>0000543</t>
  </si>
  <si>
    <t>6</t>
  </si>
  <si>
    <t>甘建新</t>
  </si>
  <si>
    <t>4323221967****6074</t>
  </si>
  <si>
    <t>B308-1</t>
  </si>
  <si>
    <t>李爱君</t>
  </si>
  <si>
    <t>4323221972****132X</t>
  </si>
  <si>
    <t>B236-1,-2</t>
  </si>
  <si>
    <t>0000533</t>
  </si>
  <si>
    <t>102</t>
  </si>
  <si>
    <t>程小玲</t>
  </si>
  <si>
    <t>4323221977****1389</t>
  </si>
  <si>
    <t>A483-1-2-3</t>
  </si>
  <si>
    <t>0000557</t>
  </si>
  <si>
    <t>608</t>
  </si>
  <si>
    <t>涂地军</t>
  </si>
  <si>
    <t>4323221968****7912</t>
  </si>
  <si>
    <t>A299-1-2</t>
  </si>
  <si>
    <t>0000502</t>
  </si>
  <si>
    <t>510</t>
  </si>
  <si>
    <t>吴燕芳</t>
  </si>
  <si>
    <t>4323221979****1313</t>
  </si>
  <si>
    <t>B206-1</t>
  </si>
  <si>
    <t>0000836</t>
  </si>
  <si>
    <t>79</t>
  </si>
  <si>
    <t>祝顺凯</t>
  </si>
  <si>
    <t>A286-1</t>
  </si>
  <si>
    <t>0000496</t>
  </si>
  <si>
    <t>26</t>
  </si>
  <si>
    <t>王炳华</t>
  </si>
  <si>
    <t>4323221968****0016</t>
  </si>
  <si>
    <t>A307-1</t>
  </si>
  <si>
    <t>0000513</t>
  </si>
  <si>
    <t>244</t>
  </si>
  <si>
    <t>杨梅</t>
  </si>
  <si>
    <t>4323221975****3525</t>
  </si>
  <si>
    <t>A240-1</t>
  </si>
  <si>
    <t>0000432</t>
  </si>
  <si>
    <t>342</t>
  </si>
  <si>
    <t>梅花</t>
  </si>
  <si>
    <t>4309211980****3545</t>
  </si>
  <si>
    <t>A235-1</t>
  </si>
  <si>
    <t>0000431</t>
  </si>
  <si>
    <t>376</t>
  </si>
  <si>
    <t>向记坤</t>
  </si>
  <si>
    <t>4323221966****1317</t>
  </si>
  <si>
    <t>C102-1</t>
  </si>
  <si>
    <t>0000544</t>
  </si>
  <si>
    <t>14</t>
  </si>
  <si>
    <t>颜英</t>
  </si>
  <si>
    <t>4309211985****006X</t>
  </si>
  <si>
    <t>A382-2</t>
  </si>
  <si>
    <t>0000485</t>
  </si>
  <si>
    <t>刑忠文</t>
  </si>
  <si>
    <t>4323221974****0957</t>
  </si>
  <si>
    <t>A33-1</t>
  </si>
  <si>
    <t>240</t>
  </si>
  <si>
    <t>胡设军</t>
  </si>
  <si>
    <t>4323221970****2650</t>
  </si>
  <si>
    <t>B307-1</t>
  </si>
  <si>
    <t>0000837</t>
  </si>
  <si>
    <t>22</t>
  </si>
  <si>
    <t>李元顺</t>
  </si>
  <si>
    <t>4323221962****1332</t>
  </si>
  <si>
    <t>B235-1</t>
  </si>
  <si>
    <t>0000546</t>
  </si>
  <si>
    <t>200</t>
  </si>
  <si>
    <t>蔡林波</t>
  </si>
  <si>
    <t>4309211981****1752</t>
  </si>
  <si>
    <t>B295-1</t>
  </si>
  <si>
    <t>0000840</t>
  </si>
  <si>
    <t>侯小兵</t>
  </si>
  <si>
    <t>4323221974****322X</t>
  </si>
  <si>
    <t>A258-1,-2</t>
  </si>
  <si>
    <t>0000397</t>
  </si>
  <si>
    <t>268</t>
  </si>
  <si>
    <t>杨建铭</t>
  </si>
  <si>
    <t>4323221972****1315</t>
  </si>
  <si>
    <t>C73-1</t>
  </si>
  <si>
    <t>0000489</t>
  </si>
  <si>
    <t>550</t>
  </si>
  <si>
    <t>刘凤兰</t>
  </si>
  <si>
    <t>4323221957****0069</t>
  </si>
  <si>
    <t>C57-1,-2</t>
  </si>
  <si>
    <t>0000438</t>
  </si>
  <si>
    <t>168</t>
  </si>
  <si>
    <t>蔡建辉</t>
  </si>
  <si>
    <t>4323221973****2678</t>
  </si>
  <si>
    <t>C46-1</t>
  </si>
  <si>
    <t>0000437</t>
  </si>
  <si>
    <t>15</t>
  </si>
  <si>
    <t>熊少进</t>
  </si>
  <si>
    <t>4324231954****2678</t>
  </si>
  <si>
    <t>C133-1,-2</t>
  </si>
  <si>
    <t>0000152</t>
  </si>
  <si>
    <t>53</t>
  </si>
  <si>
    <t>段国志</t>
  </si>
  <si>
    <t>4323221969****6614</t>
  </si>
  <si>
    <t>C35-1</t>
  </si>
  <si>
    <t>0000435</t>
  </si>
  <si>
    <t>25</t>
  </si>
  <si>
    <t>任娟兰</t>
  </si>
  <si>
    <t>4323221971****1766</t>
  </si>
  <si>
    <t>C70-1,-2</t>
  </si>
  <si>
    <t>0001104</t>
  </si>
  <si>
    <t>476</t>
  </si>
  <si>
    <t>刘建成</t>
  </si>
  <si>
    <t>4323221951****4215</t>
  </si>
  <si>
    <t>B204-1</t>
  </si>
  <si>
    <t>0000433</t>
  </si>
  <si>
    <t>128</t>
  </si>
  <si>
    <t>孙亚山</t>
  </si>
  <si>
    <t>4323221964****5452</t>
  </si>
  <si>
    <t>B306-1</t>
  </si>
  <si>
    <t>0000551</t>
  </si>
  <si>
    <t>刘小清</t>
  </si>
  <si>
    <t>4323221975****423X</t>
  </si>
  <si>
    <t>C137-1</t>
  </si>
  <si>
    <t>0000398</t>
  </si>
  <si>
    <t>王伟红</t>
  </si>
  <si>
    <t>4323221971****4215</t>
  </si>
  <si>
    <t>C136-1</t>
  </si>
  <si>
    <t>0000396</t>
  </si>
  <si>
    <t>174</t>
  </si>
  <si>
    <t>刘斌</t>
  </si>
  <si>
    <t>4309211988****3011</t>
  </si>
  <si>
    <t>C129-1</t>
  </si>
  <si>
    <t>0000153</t>
  </si>
  <si>
    <t>秦志文</t>
  </si>
  <si>
    <t>4309211981****5459</t>
  </si>
  <si>
    <t>C134-1</t>
  </si>
  <si>
    <t>0000151</t>
  </si>
  <si>
    <t>100</t>
  </si>
  <si>
    <t>丁菊红</t>
  </si>
  <si>
    <t>4323221968****6263</t>
  </si>
  <si>
    <t>C39-1</t>
  </si>
  <si>
    <t>0000436</t>
  </si>
  <si>
    <t>51</t>
  </si>
  <si>
    <t>蕉元芬</t>
  </si>
  <si>
    <t>4223261980****0060</t>
  </si>
  <si>
    <t>B203-1,-2</t>
  </si>
  <si>
    <t>0000434</t>
  </si>
  <si>
    <t>226</t>
  </si>
  <si>
    <t>南县 青树嘴镇 退捕渔船渔具证照回收补偿资金发放申报表（第一批）</t>
  </si>
  <si>
    <t>李定</t>
  </si>
  <si>
    <t>4323221977****6173</t>
  </si>
  <si>
    <t>A361-1
A361-2</t>
  </si>
  <si>
    <t>0000585</t>
  </si>
  <si>
    <t>彭焕军</t>
  </si>
  <si>
    <t>4323221973****6219</t>
  </si>
  <si>
    <t>A347-1</t>
  </si>
  <si>
    <t>0001160</t>
  </si>
  <si>
    <t>丁汉波</t>
  </si>
  <si>
    <t>4323221962****6258</t>
  </si>
  <si>
    <t>A355-1</t>
  </si>
  <si>
    <t>0000579</t>
  </si>
  <si>
    <t>无</t>
  </si>
  <si>
    <t>丁汉强</t>
  </si>
  <si>
    <t>4323221964****6230</t>
  </si>
  <si>
    <t>A366-1</t>
  </si>
  <si>
    <t>0001165</t>
  </si>
  <si>
    <t>杨小华</t>
  </si>
  <si>
    <t>4323221966****6210</t>
  </si>
  <si>
    <t>A360-1
A360-2</t>
  </si>
  <si>
    <t>0001170</t>
  </si>
  <si>
    <t>彭立新</t>
  </si>
  <si>
    <t>4323221968****6217</t>
  </si>
  <si>
    <t>C135-1</t>
  </si>
  <si>
    <t>0000586</t>
  </si>
  <si>
    <t>王正来</t>
  </si>
  <si>
    <t>4323221972****621X</t>
  </si>
  <si>
    <t>B272-1
B272-2
B272-3</t>
  </si>
  <si>
    <t>0001050</t>
  </si>
  <si>
    <t>王正良</t>
  </si>
  <si>
    <t>4323221975****6199</t>
  </si>
  <si>
    <t>B273-1
B273-2
B273-3</t>
  </si>
  <si>
    <t>0000581</t>
  </si>
  <si>
    <t>徐友良</t>
  </si>
  <si>
    <t>4323221962****6179</t>
  </si>
  <si>
    <t>B282-1
B282-2</t>
  </si>
  <si>
    <t>0001168</t>
  </si>
  <si>
    <t>夏良辉</t>
  </si>
  <si>
    <t>4323221967****6199</t>
  </si>
  <si>
    <t>A349-1</t>
  </si>
  <si>
    <t>0001039</t>
  </si>
  <si>
    <t>徐干庭</t>
  </si>
  <si>
    <t>4323221957****6177</t>
  </si>
  <si>
    <t>C121-1</t>
  </si>
  <si>
    <t>0001167</t>
  </si>
  <si>
    <t>王正清</t>
  </si>
  <si>
    <t>4323221973****621X</t>
  </si>
  <si>
    <t>B275-1
B275-2</t>
  </si>
  <si>
    <t>0001162</t>
  </si>
  <si>
    <t>王许先</t>
  </si>
  <si>
    <t>4323221965****6171</t>
  </si>
  <si>
    <t>B274-1
B274-2
B274-3</t>
  </si>
  <si>
    <t>0000580</t>
  </si>
  <si>
    <t>陈厚强</t>
  </si>
  <si>
    <t>4323221973****6174</t>
  </si>
  <si>
    <t>B283-1
B283-2</t>
  </si>
  <si>
    <t>0001164</t>
  </si>
  <si>
    <t>陈伯桃</t>
  </si>
  <si>
    <t>4323221960****6232</t>
  </si>
  <si>
    <t>C115-1</t>
  </si>
  <si>
    <t>0001166</t>
  </si>
  <si>
    <t>彭焕泉</t>
  </si>
  <si>
    <t>4323221971****6178</t>
  </si>
  <si>
    <t>A351-1</t>
  </si>
  <si>
    <t>0001172</t>
  </si>
  <si>
    <t>张福生</t>
  </si>
  <si>
    <t>4323221975****6197</t>
  </si>
  <si>
    <t>A374-1</t>
  </si>
  <si>
    <t>0000583</t>
  </si>
  <si>
    <t>汪跃红</t>
  </si>
  <si>
    <t>4323221963****6219</t>
  </si>
  <si>
    <t>C120-1</t>
  </si>
  <si>
    <t>0001045</t>
  </si>
  <si>
    <t>曾德辉</t>
  </si>
  <si>
    <t>4323221965****6170</t>
  </si>
  <si>
    <t>B268-1
B268-2</t>
  </si>
  <si>
    <t>0001096</t>
  </si>
  <si>
    <t>谭建云</t>
  </si>
  <si>
    <t>4323221975****6198</t>
  </si>
  <si>
    <t>A31-1
A31-2</t>
  </si>
  <si>
    <t>0001128</t>
  </si>
  <si>
    <t>夏良才</t>
  </si>
  <si>
    <t>4323221972****6254</t>
  </si>
  <si>
    <t>A432-1</t>
  </si>
  <si>
    <t>0001102</t>
  </si>
  <si>
    <t>南县    三仙湖（镇）退捕渔船渔具证照回收补偿资金发放申报表（第一批）</t>
  </si>
  <si>
    <t>虢小军</t>
  </si>
  <si>
    <t>4323221967****0475</t>
  </si>
  <si>
    <t>A401-1/2</t>
  </si>
  <si>
    <t>张承良</t>
  </si>
  <si>
    <t>4323221957****0476</t>
  </si>
  <si>
    <t>B260-1/2</t>
  </si>
  <si>
    <t>0000491</t>
  </si>
  <si>
    <t>刘治国</t>
  </si>
  <si>
    <t>4323221977****0477</t>
  </si>
  <si>
    <t>A397-1</t>
  </si>
  <si>
    <t>陈小青</t>
  </si>
  <si>
    <t>4323221977****0478</t>
  </si>
  <si>
    <t>A414-1</t>
  </si>
  <si>
    <t>虢志才</t>
  </si>
  <si>
    <t>4309211982****0492</t>
  </si>
  <si>
    <t>A398-1</t>
  </si>
  <si>
    <t>陈光华</t>
  </si>
  <si>
    <t>4323221964****6134</t>
  </si>
  <si>
    <t>A409-1</t>
  </si>
  <si>
    <t>刘建红</t>
  </si>
  <si>
    <t>4323221969****0490</t>
  </si>
  <si>
    <t>A407-1/2/3</t>
  </si>
  <si>
    <t>蔡发栋</t>
  </si>
  <si>
    <t>4323221975****0498</t>
  </si>
  <si>
    <t>A421-1</t>
  </si>
  <si>
    <t>蔡昌华</t>
  </si>
  <si>
    <t>4323221959****0479</t>
  </si>
  <si>
    <t>A420-1</t>
  </si>
  <si>
    <t>石运兰</t>
  </si>
  <si>
    <t>4323221989****0473</t>
  </si>
  <si>
    <t>A416-1</t>
  </si>
  <si>
    <t>刘有红</t>
  </si>
  <si>
    <t>4323221962****0496</t>
  </si>
  <si>
    <t>A410-1
A410-2</t>
  </si>
  <si>
    <t>王建华</t>
  </si>
  <si>
    <t>4309211960****0457</t>
  </si>
  <si>
    <t>B79-1</t>
  </si>
  <si>
    <t>0000808</t>
  </si>
  <si>
    <t>王建军</t>
  </si>
  <si>
    <t>4323221964****0511</t>
  </si>
  <si>
    <t>C3-1</t>
  </si>
  <si>
    <t>0000378</t>
  </si>
  <si>
    <t>虢晓勇</t>
  </si>
  <si>
    <t>4323221966****0499</t>
  </si>
  <si>
    <t>A396-1
A396-2</t>
  </si>
  <si>
    <t>蔡建武</t>
  </si>
  <si>
    <t>4323221970****0472</t>
  </si>
  <si>
    <t>A422-1</t>
  </si>
  <si>
    <t>吴泽贤</t>
  </si>
  <si>
    <t>4309211980****0499</t>
  </si>
  <si>
    <t>A415-1</t>
  </si>
  <si>
    <t>蔡发梁</t>
  </si>
  <si>
    <t>4323221970****0473</t>
  </si>
  <si>
    <t>A412-1</t>
  </si>
  <si>
    <t>张绪姣</t>
  </si>
  <si>
    <t>4309211987****0478</t>
  </si>
  <si>
    <t>C72-1</t>
  </si>
  <si>
    <t>0000483</t>
  </si>
  <si>
    <t>蔡勇</t>
  </si>
  <si>
    <t>4323221979****0574</t>
  </si>
  <si>
    <t>A419-1</t>
  </si>
  <si>
    <t>秦桂元</t>
  </si>
  <si>
    <t>4323221962****0466</t>
  </si>
  <si>
    <t>A411-1</t>
  </si>
  <si>
    <t>刘晓明</t>
  </si>
  <si>
    <t>4323221965****0479</t>
  </si>
  <si>
    <t>A403-1</t>
  </si>
  <si>
    <t>姚强</t>
  </si>
  <si>
    <t>4323221975****0499</t>
  </si>
  <si>
    <t>A402-1</t>
  </si>
  <si>
    <t>赵庆枫</t>
  </si>
  <si>
    <t>4309211981****0450</t>
  </si>
  <si>
    <t>A408-1</t>
  </si>
  <si>
    <t>刘少国</t>
  </si>
  <si>
    <t>4323221967****0476</t>
  </si>
  <si>
    <t>A413-1
A413-2</t>
  </si>
  <si>
    <t>虢小春</t>
  </si>
  <si>
    <t>4323221959****0470</t>
  </si>
  <si>
    <t>A399-1</t>
  </si>
  <si>
    <t>刘月华</t>
  </si>
  <si>
    <t>4323221969****0488</t>
  </si>
  <si>
    <t>A404-1</t>
  </si>
  <si>
    <t>虢阳春</t>
  </si>
  <si>
    <t>4323221971****0471</t>
  </si>
  <si>
    <t>A395-1</t>
  </si>
  <si>
    <t>皮德金</t>
  </si>
  <si>
    <t>4323221962****0479</t>
  </si>
  <si>
    <t>A406-1</t>
  </si>
  <si>
    <t>赵艳</t>
  </si>
  <si>
    <t>4323221965****0466</t>
  </si>
  <si>
    <t>A405-1</t>
  </si>
  <si>
    <t>刘英</t>
  </si>
  <si>
    <t>4309211982****0461</t>
  </si>
  <si>
    <t>A418-1</t>
  </si>
  <si>
    <t>何建新</t>
  </si>
  <si>
    <t>4323221966****0530</t>
  </si>
  <si>
    <t>A400-1</t>
  </si>
  <si>
    <t>蔡维政</t>
  </si>
  <si>
    <t>4323221969****0533</t>
  </si>
  <si>
    <t>C21-1
C21-2
C21-3</t>
  </si>
  <si>
    <t>0000615</t>
  </si>
  <si>
    <t>南县  乌嘴   乡（镇）退捕渔船渔具证照回收补偿资金发放申报表（第一批）</t>
  </si>
  <si>
    <t xml:space="preserve">填报单位：（盖章） 乌嘴乡人民政府      负责人：             填表人：  苏晓峰             填报日期：2020      年    月   日   </t>
  </si>
  <si>
    <t>涂海军</t>
  </si>
  <si>
    <t>4309211980****6676</t>
  </si>
  <si>
    <t xml:space="preserve">A259-1   </t>
  </si>
  <si>
    <t>0000831</t>
  </si>
  <si>
    <t>A259-2</t>
  </si>
  <si>
    <t>徐冬元</t>
  </si>
  <si>
    <t>4323221956****6617</t>
  </si>
  <si>
    <t xml:space="preserve">B215-1    </t>
  </si>
  <si>
    <t>0000841</t>
  </si>
  <si>
    <t>B215-2</t>
  </si>
  <si>
    <t>吴高云</t>
  </si>
  <si>
    <t>4323221967****6616</t>
  </si>
  <si>
    <t xml:space="preserve">B223-1  </t>
  </si>
  <si>
    <t>0000848</t>
  </si>
  <si>
    <t>B223-2</t>
  </si>
  <si>
    <t>程岳明</t>
  </si>
  <si>
    <t>4323221973****1318</t>
  </si>
  <si>
    <t xml:space="preserve">B225-1  </t>
  </si>
  <si>
    <t>0000553</t>
  </si>
  <si>
    <t>20钓具</t>
  </si>
  <si>
    <t>B225-2</t>
  </si>
  <si>
    <t>B225-3</t>
  </si>
  <si>
    <t>祝和明</t>
  </si>
  <si>
    <t>4323221966****6611</t>
  </si>
  <si>
    <t>B221-1</t>
  </si>
  <si>
    <t>0000932</t>
  </si>
  <si>
    <t>程双喜</t>
  </si>
  <si>
    <t>4323221963****1318</t>
  </si>
  <si>
    <t xml:space="preserve">A486-1  </t>
  </si>
  <si>
    <t>0000554</t>
  </si>
  <si>
    <t>A486-2</t>
  </si>
  <si>
    <t>A486-3</t>
  </si>
  <si>
    <t>程长庚</t>
  </si>
  <si>
    <t>4323221967****6619</t>
  </si>
  <si>
    <t xml:space="preserve">B213-1  </t>
  </si>
  <si>
    <t>0000844</t>
  </si>
  <si>
    <t>B213-2</t>
  </si>
  <si>
    <t>代庆志</t>
  </si>
  <si>
    <t>4323221972****6656</t>
  </si>
  <si>
    <t>A280-1</t>
  </si>
  <si>
    <t>0000495</t>
  </si>
  <si>
    <t>代志方</t>
  </si>
  <si>
    <t>4323221971****6630</t>
  </si>
  <si>
    <t>A282-1</t>
  </si>
  <si>
    <t>0000530</t>
  </si>
  <si>
    <t>程凤明</t>
  </si>
  <si>
    <t>4323221971****1318</t>
  </si>
  <si>
    <t>A485-1</t>
  </si>
  <si>
    <t>0000552</t>
  </si>
  <si>
    <t>孙伟</t>
  </si>
  <si>
    <t>4323221976****6613</t>
  </si>
  <si>
    <t>B248-1</t>
  </si>
  <si>
    <t>0000940</t>
  </si>
  <si>
    <t>孙海泉</t>
  </si>
  <si>
    <t>4323221966****6619</t>
  </si>
  <si>
    <t>B218-1</t>
  </si>
  <si>
    <t>0000842</t>
  </si>
  <si>
    <t>徐落云</t>
  </si>
  <si>
    <t>4323221978****6711</t>
  </si>
  <si>
    <t>B220-1</t>
  </si>
  <si>
    <t>0000834</t>
  </si>
  <si>
    <t>徐成云</t>
  </si>
  <si>
    <t>4323221972****6695</t>
  </si>
  <si>
    <t>A261-1</t>
  </si>
  <si>
    <t>0000832</t>
  </si>
  <si>
    <t>吴再武</t>
  </si>
  <si>
    <t>4323221962****6636</t>
  </si>
  <si>
    <t>B210-1</t>
  </si>
  <si>
    <t>0000833</t>
  </si>
  <si>
    <t>涂长庚</t>
  </si>
  <si>
    <t>4323221975****6618</t>
  </si>
  <si>
    <t xml:space="preserve">A262-1  </t>
  </si>
  <si>
    <t>0000828</t>
  </si>
  <si>
    <t>A262-2</t>
  </si>
  <si>
    <t>涂玉</t>
  </si>
  <si>
    <t>4309211986****6612</t>
  </si>
  <si>
    <t xml:space="preserve">B206-1  </t>
  </si>
  <si>
    <t>0000829</t>
  </si>
  <si>
    <t>B206-2</t>
  </si>
  <si>
    <t>涂利</t>
  </si>
  <si>
    <t>4309211983****6635</t>
  </si>
  <si>
    <t>B227-1</t>
  </si>
  <si>
    <t>0000830</t>
  </si>
  <si>
    <t>吴建良</t>
  </si>
  <si>
    <t>4323221971****6613</t>
  </si>
  <si>
    <t>A270-1</t>
  </si>
  <si>
    <t>第一批</t>
  </si>
  <si>
    <t>涂海清</t>
  </si>
  <si>
    <t>4309211982****6615</t>
  </si>
  <si>
    <t>B228-1</t>
  </si>
  <si>
    <t>0000827</t>
  </si>
  <si>
    <t>吴建孝</t>
  </si>
  <si>
    <t>4323221973****6616</t>
  </si>
  <si>
    <t>A271-1</t>
  </si>
  <si>
    <t>吴建光</t>
  </si>
  <si>
    <t>4323221969****6655</t>
  </si>
  <si>
    <t>267-1</t>
  </si>
  <si>
    <t>加200</t>
  </si>
  <si>
    <t>吴建五</t>
  </si>
  <si>
    <t>4323221976****6616</t>
  </si>
  <si>
    <t>A273-1</t>
  </si>
  <si>
    <t>张忠</t>
  </si>
  <si>
    <t>4309211980****1351</t>
  </si>
  <si>
    <t>A265-1</t>
  </si>
  <si>
    <t>0000931</t>
  </si>
  <si>
    <t>裴月明</t>
  </si>
  <si>
    <t>4323221966****6653</t>
  </si>
  <si>
    <t>A274-1</t>
  </si>
  <si>
    <t>0000935</t>
  </si>
  <si>
    <t>党学先</t>
  </si>
  <si>
    <t>4323221970****177X</t>
  </si>
  <si>
    <t>A275-1</t>
  </si>
  <si>
    <t>0000941</t>
  </si>
  <si>
    <t>严建时</t>
  </si>
  <si>
    <t>4323221958****6616</t>
  </si>
  <si>
    <t xml:space="preserve">A260-1   </t>
  </si>
  <si>
    <t>0000843</t>
  </si>
  <si>
    <t>A260-2</t>
  </si>
  <si>
    <t>裴志宏</t>
  </si>
  <si>
    <t>4323221977****663X</t>
  </si>
  <si>
    <t>B233-1</t>
  </si>
  <si>
    <t>0000933</t>
  </si>
  <si>
    <t>孙小平</t>
  </si>
  <si>
    <t>4323221973****6705</t>
  </si>
  <si>
    <t>A276-1</t>
  </si>
  <si>
    <t>0000939</t>
  </si>
  <si>
    <t>陈小虎</t>
  </si>
  <si>
    <t>4309211984****6619</t>
  </si>
  <si>
    <t>A281-1</t>
  </si>
  <si>
    <t>0000492</t>
  </si>
  <si>
    <t>刘军良</t>
  </si>
  <si>
    <t>4323221977****6633</t>
  </si>
  <si>
    <t>B211-1</t>
  </si>
  <si>
    <t>0000534</t>
  </si>
  <si>
    <t>叶昌明</t>
  </si>
  <si>
    <t>4309211981****6633</t>
  </si>
  <si>
    <t xml:space="preserve">C65-1    </t>
  </si>
  <si>
    <t>0001089</t>
  </si>
  <si>
    <t>C65-2</t>
  </si>
  <si>
    <t>何四元</t>
  </si>
  <si>
    <t>4323221959****661X</t>
  </si>
  <si>
    <t>C103-1</t>
  </si>
  <si>
    <t>0000535</t>
  </si>
  <si>
    <t>徐文祥</t>
  </si>
  <si>
    <t>4323221963****6613</t>
  </si>
  <si>
    <t>B217-1</t>
  </si>
  <si>
    <t>0000819</t>
  </si>
  <si>
    <t>阳林</t>
  </si>
  <si>
    <t>4309211981****6619</t>
  </si>
  <si>
    <t>A269-1</t>
  </si>
  <si>
    <t>0000505</t>
  </si>
  <si>
    <t xml:space="preserve"> 阳建祥</t>
  </si>
  <si>
    <t>4323221956****6654</t>
  </si>
  <si>
    <t>A268-1</t>
  </si>
  <si>
    <t>0000511</t>
  </si>
  <si>
    <t>何运生</t>
  </si>
  <si>
    <t>4323221971****6653</t>
  </si>
  <si>
    <t>A277-1</t>
  </si>
  <si>
    <t>0000493</t>
  </si>
  <si>
    <t>胡凯强</t>
  </si>
  <si>
    <t>4309211980****636</t>
  </si>
  <si>
    <t>A279-1</t>
  </si>
  <si>
    <t>0000532</t>
  </si>
  <si>
    <t>胡鹏飞</t>
  </si>
  <si>
    <t>4323221972****6631</t>
  </si>
  <si>
    <t>A278-1</t>
  </si>
  <si>
    <t>0000531</t>
  </si>
  <si>
    <t>南县武圣宫镇退捕渔船渔具证照回收补偿资金发放申报表（第一批）</t>
  </si>
  <si>
    <t xml:space="preserve">填报单位：（盖章）武圣宫镇         负责人：                           填表人： 高加清                   填报日期： 2020 年 6 月 23 日   </t>
  </si>
  <si>
    <t>备 注</t>
  </si>
  <si>
    <t>龚准其</t>
  </si>
  <si>
    <t>4323221959****2235</t>
  </si>
  <si>
    <t>A184-1</t>
  </si>
  <si>
    <t>0000758</t>
  </si>
  <si>
    <t>龚佳庆</t>
  </si>
  <si>
    <t>4323221965****2232</t>
  </si>
  <si>
    <t>A182-1</t>
  </si>
  <si>
    <t>000</t>
  </si>
  <si>
    <t>王景红</t>
  </si>
  <si>
    <t>4323221975****225X</t>
  </si>
  <si>
    <t>B129-1</t>
  </si>
  <si>
    <t>陈文华</t>
  </si>
  <si>
    <t>4323221967****2231</t>
  </si>
  <si>
    <t>B176-1</t>
  </si>
  <si>
    <t>0000871</t>
  </si>
  <si>
    <t>刘学红</t>
  </si>
  <si>
    <t>4323221964****221X</t>
  </si>
  <si>
    <t>B144-1</t>
  </si>
  <si>
    <t>0000727</t>
  </si>
  <si>
    <t>盛匡丰</t>
  </si>
  <si>
    <t>4323221956****2210</t>
  </si>
  <si>
    <t>A183-1</t>
  </si>
  <si>
    <t>0000742</t>
  </si>
  <si>
    <t>蔡建刚</t>
  </si>
  <si>
    <t>4323221957****221X</t>
  </si>
  <si>
    <t>B125-1</t>
  </si>
  <si>
    <t>0000866</t>
  </si>
  <si>
    <t>周明德</t>
  </si>
  <si>
    <t>4323221963****2278</t>
  </si>
  <si>
    <t>A198-1</t>
  </si>
  <si>
    <t>0000854</t>
  </si>
  <si>
    <t>蔡建华</t>
  </si>
  <si>
    <t>4323221962****2272</t>
  </si>
  <si>
    <t>A175-1</t>
  </si>
  <si>
    <t>0000867</t>
  </si>
  <si>
    <t>A175-2</t>
  </si>
  <si>
    <t>A175-3</t>
  </si>
  <si>
    <t>田国喜</t>
  </si>
  <si>
    <t>4323221962****2212</t>
  </si>
  <si>
    <t>A189-1</t>
  </si>
  <si>
    <t>0001157</t>
  </si>
  <si>
    <t>邱跃进</t>
  </si>
  <si>
    <t>4323221960****2230</t>
  </si>
  <si>
    <t>B151-1</t>
  </si>
  <si>
    <t>0001154</t>
  </si>
  <si>
    <t>钟新祥</t>
  </si>
  <si>
    <t>4323221978****2252</t>
  </si>
  <si>
    <t>A453-1</t>
  </si>
  <si>
    <t>0000592</t>
  </si>
  <si>
    <t>A453-2</t>
  </si>
  <si>
    <t>A453-3</t>
  </si>
  <si>
    <t>A453-4</t>
  </si>
  <si>
    <t>刘兰红</t>
  </si>
  <si>
    <t>4323221974****2251</t>
  </si>
  <si>
    <t>B180-1</t>
  </si>
  <si>
    <t>0000612</t>
  </si>
  <si>
    <t>B180-3</t>
  </si>
  <si>
    <t>B180-4</t>
  </si>
  <si>
    <t>邓立云</t>
  </si>
  <si>
    <t>4323221969****2215</t>
  </si>
  <si>
    <t>B161-1</t>
  </si>
  <si>
    <t>0000689</t>
  </si>
  <si>
    <t>龚学文</t>
  </si>
  <si>
    <t>4323221959****2215</t>
  </si>
  <si>
    <t>A176-1</t>
  </si>
  <si>
    <t>0000730</t>
  </si>
  <si>
    <t>彭银群</t>
  </si>
  <si>
    <t>4323221958****2231</t>
  </si>
  <si>
    <t>B146-1</t>
  </si>
  <si>
    <t>0000708</t>
  </si>
  <si>
    <t>陈武忠</t>
  </si>
  <si>
    <t>4323221971****227X</t>
  </si>
  <si>
    <t>C25-1</t>
  </si>
  <si>
    <t>0001155</t>
  </si>
  <si>
    <t>高 波</t>
  </si>
  <si>
    <t>4309211985****2258</t>
  </si>
  <si>
    <t>A210-1</t>
  </si>
  <si>
    <t>刘元良</t>
  </si>
  <si>
    <t>4323221964****2272</t>
  </si>
  <si>
    <t>A187-1</t>
  </si>
  <si>
    <t>0000735</t>
  </si>
  <si>
    <t>A187-2</t>
  </si>
  <si>
    <t>A187-3</t>
  </si>
  <si>
    <t>顾建华</t>
  </si>
  <si>
    <t>4323221967****2218</t>
  </si>
  <si>
    <t>B152-1</t>
  </si>
  <si>
    <t>0000763</t>
  </si>
  <si>
    <t>B152-2</t>
  </si>
  <si>
    <t>田国太</t>
  </si>
  <si>
    <t>4323221969****2236</t>
  </si>
  <si>
    <t>B153-1</t>
  </si>
  <si>
    <t>0000725</t>
  </si>
  <si>
    <t>黄及貌</t>
  </si>
  <si>
    <t>4323221964****223X</t>
  </si>
  <si>
    <t>B149-1</t>
  </si>
  <si>
    <t>0000771</t>
  </si>
  <si>
    <t>杨 成</t>
  </si>
  <si>
    <t>4323221990****2216</t>
  </si>
  <si>
    <t>A181-1</t>
  </si>
  <si>
    <t>0000703</t>
  </si>
  <si>
    <t>王光跃</t>
  </si>
  <si>
    <t>4323221964****2231</t>
  </si>
  <si>
    <t>B130-1</t>
  </si>
  <si>
    <t>0000863</t>
  </si>
  <si>
    <t>罗治国</t>
  </si>
  <si>
    <t>4323221977****2236</t>
  </si>
  <si>
    <t>A169-1</t>
  </si>
  <si>
    <t>0000734</t>
  </si>
  <si>
    <t>王光海</t>
  </si>
  <si>
    <t>4323221965****2258</t>
  </si>
  <si>
    <t>B160-1</t>
  </si>
  <si>
    <t>0000671</t>
  </si>
  <si>
    <t>彭国明</t>
  </si>
  <si>
    <t>4323221967****2214</t>
  </si>
  <si>
    <t>A223-1</t>
  </si>
  <si>
    <t>0000913</t>
  </si>
  <si>
    <t>史国政</t>
  </si>
  <si>
    <t>4323221958****2215</t>
  </si>
  <si>
    <t>A192-1</t>
  </si>
  <si>
    <t>0000743</t>
  </si>
  <si>
    <t>彭 斌</t>
  </si>
  <si>
    <t>4323221973****2219</t>
  </si>
  <si>
    <t>A171-1</t>
  </si>
  <si>
    <t>0000706</t>
  </si>
  <si>
    <t>黄翠娥</t>
  </si>
  <si>
    <t>4323221963****2247</t>
  </si>
  <si>
    <t>A164-1</t>
  </si>
  <si>
    <t>0000921</t>
  </si>
  <si>
    <t>曾 勇</t>
  </si>
  <si>
    <t>4309211983****2293</t>
  </si>
  <si>
    <t>A209-1</t>
  </si>
  <si>
    <t>0000753</t>
  </si>
  <si>
    <t>曾 艳</t>
  </si>
  <si>
    <t>4309211981****2220</t>
  </si>
  <si>
    <t>A208-1</t>
  </si>
  <si>
    <t>0000751</t>
  </si>
  <si>
    <t>杨立新</t>
  </si>
  <si>
    <t>B137-1</t>
  </si>
  <si>
    <t>0001152</t>
  </si>
  <si>
    <t>肖长新</t>
  </si>
  <si>
    <t>4323221973****2210</t>
  </si>
  <si>
    <t>B135-1</t>
  </si>
  <si>
    <t>0000857</t>
  </si>
  <si>
    <t>邓 纯</t>
  </si>
  <si>
    <t>4309211987****2216</t>
  </si>
  <si>
    <t>B156-1</t>
  </si>
  <si>
    <t>0000688</t>
  </si>
  <si>
    <t>朱新春</t>
  </si>
  <si>
    <t>4323221963****2212</t>
  </si>
  <si>
    <t>A172-1</t>
  </si>
  <si>
    <t>0000760</t>
  </si>
  <si>
    <t>文武红</t>
  </si>
  <si>
    <t>4309211985****2221</t>
  </si>
  <si>
    <t>A206-1</t>
  </si>
  <si>
    <t>0000865</t>
  </si>
  <si>
    <t>龚正</t>
  </si>
  <si>
    <t>4309211985****2213</t>
  </si>
  <si>
    <t>A204-1</t>
  </si>
  <si>
    <t>0007090</t>
  </si>
  <si>
    <t>谭光辉</t>
  </si>
  <si>
    <t>4323221977****2237</t>
  </si>
  <si>
    <t>B165-1</t>
  </si>
  <si>
    <t>0000698</t>
  </si>
  <si>
    <t>彭 巧</t>
  </si>
  <si>
    <t>4309211993****2219</t>
  </si>
  <si>
    <t>A221-1</t>
  </si>
  <si>
    <t>0000914</t>
  </si>
  <si>
    <t>彭立民</t>
  </si>
  <si>
    <t>4323221969****2210</t>
  </si>
  <si>
    <t>B147-1</t>
  </si>
  <si>
    <t>0000705</t>
  </si>
  <si>
    <t>黄及美</t>
  </si>
  <si>
    <t>4323221957****2238</t>
  </si>
  <si>
    <t>B148-1</t>
  </si>
  <si>
    <t>0000770</t>
  </si>
  <si>
    <t>周益德</t>
  </si>
  <si>
    <t>4323221970****2213</t>
  </si>
  <si>
    <t>A205-1</t>
  </si>
  <si>
    <t>0000859</t>
  </si>
  <si>
    <t>龚佳喜</t>
  </si>
  <si>
    <t>4323221963****2238</t>
  </si>
  <si>
    <t>B173-1</t>
  </si>
  <si>
    <t>0000702</t>
  </si>
  <si>
    <t>龚佳平</t>
  </si>
  <si>
    <t>4323221978****2285</t>
  </si>
  <si>
    <t>A194-1</t>
  </si>
  <si>
    <t>0000711</t>
  </si>
  <si>
    <t>A194-2</t>
  </si>
  <si>
    <t>陈 瑶</t>
  </si>
  <si>
    <t>4323221972****2286</t>
  </si>
  <si>
    <t>A214-1</t>
  </si>
  <si>
    <t>0000740</t>
  </si>
  <si>
    <t>刘 华</t>
  </si>
  <si>
    <t>4323221967****222X</t>
  </si>
  <si>
    <t>A207-1</t>
  </si>
  <si>
    <t>0000739</t>
  </si>
  <si>
    <t>朱冬芝</t>
  </si>
  <si>
    <t>4323221963****2227</t>
  </si>
  <si>
    <t>B178-1</t>
  </si>
  <si>
    <t>0000856</t>
  </si>
  <si>
    <t>管习军</t>
  </si>
  <si>
    <t>4323221978****2275</t>
  </si>
  <si>
    <t>B172-1</t>
  </si>
  <si>
    <t>0000718</t>
  </si>
  <si>
    <t>刘卫群</t>
  </si>
  <si>
    <t>4323221966****2220</t>
  </si>
  <si>
    <t>A188-1</t>
  </si>
  <si>
    <t>0000731</t>
  </si>
  <si>
    <t>王光政</t>
  </si>
  <si>
    <t>4323221953****2210</t>
  </si>
  <si>
    <t>B133-1</t>
  </si>
  <si>
    <t>刘谷良</t>
  </si>
  <si>
    <t>4323221954****223X</t>
  </si>
  <si>
    <t>B164-1</t>
  </si>
  <si>
    <t>0000675</t>
  </si>
  <si>
    <t>张荣华</t>
  </si>
  <si>
    <t>4323221962****2295</t>
  </si>
  <si>
    <t>A180-1</t>
  </si>
  <si>
    <t>0000816</t>
  </si>
  <si>
    <t>曾德保</t>
  </si>
  <si>
    <t>4323221956****2255</t>
  </si>
  <si>
    <t>A216-1</t>
  </si>
  <si>
    <t>0000754</t>
  </si>
  <si>
    <t>刘永波</t>
  </si>
  <si>
    <t>4309211983****2295</t>
  </si>
  <si>
    <t>B177-1</t>
  </si>
  <si>
    <t>0000872</t>
  </si>
  <si>
    <t>饶学旺</t>
  </si>
  <si>
    <t>4309211972****5131</t>
  </si>
  <si>
    <t>B181-1</t>
  </si>
  <si>
    <t>0000611</t>
  </si>
  <si>
    <t>刘静雅</t>
  </si>
  <si>
    <t>4309211990****2222</t>
  </si>
  <si>
    <t>c55-1</t>
  </si>
  <si>
    <t>0001156</t>
  </si>
  <si>
    <t>周小文</t>
  </si>
  <si>
    <t>4309211972****0021</t>
  </si>
  <si>
    <t>A222-1</t>
  </si>
  <si>
    <t>0000737</t>
  </si>
  <si>
    <t>汤出明</t>
  </si>
  <si>
    <t>4323221963****2233</t>
  </si>
  <si>
    <t>A200-1</t>
  </si>
  <si>
    <t>A200-2</t>
  </si>
  <si>
    <t>曹小元</t>
  </si>
  <si>
    <t>4323221967****2232</t>
  </si>
  <si>
    <t>C64-1</t>
  </si>
  <si>
    <t>0000164</t>
  </si>
  <si>
    <t>C64-2</t>
  </si>
  <si>
    <t>C64-3</t>
  </si>
  <si>
    <t>彭立华</t>
  </si>
  <si>
    <t>4309211983****2218</t>
  </si>
  <si>
    <t>B140-1</t>
  </si>
  <si>
    <t>0000707</t>
  </si>
  <si>
    <t>B140-2</t>
  </si>
  <si>
    <t>刘兰英</t>
  </si>
  <si>
    <t>4323221975****2262</t>
  </si>
  <si>
    <t>B128-1</t>
  </si>
  <si>
    <t>0000745</t>
  </si>
  <si>
    <t>400+156</t>
  </si>
  <si>
    <t>B128-2</t>
  </si>
  <si>
    <t>陈卫兵</t>
  </si>
  <si>
    <t>B169-1</t>
  </si>
  <si>
    <t>0000873</t>
  </si>
  <si>
    <t>B169-2</t>
  </si>
  <si>
    <t>刘万祥</t>
  </si>
  <si>
    <t>4323221979****2212</t>
  </si>
  <si>
    <t>A454-1</t>
  </si>
  <si>
    <t>0000746</t>
  </si>
  <si>
    <t>A454-2</t>
  </si>
  <si>
    <t>A454-3</t>
  </si>
  <si>
    <t>钟业才</t>
  </si>
  <si>
    <t>4323221953****2212</t>
  </si>
  <si>
    <t>B171-1</t>
  </si>
  <si>
    <t>0001151</t>
  </si>
  <si>
    <t>B171-2</t>
  </si>
  <si>
    <t>B171-3</t>
  </si>
  <si>
    <t>田光强</t>
  </si>
  <si>
    <t>4309211982****2232</t>
  </si>
  <si>
    <t>B157-1</t>
  </si>
  <si>
    <t>0000750</t>
  </si>
  <si>
    <t>邓泽彪</t>
  </si>
  <si>
    <t>4323221976****2279</t>
  </si>
  <si>
    <t>B154-1</t>
  </si>
  <si>
    <t>0000687</t>
  </si>
  <si>
    <t>邓泽伏</t>
  </si>
  <si>
    <t>4323221973****2239</t>
  </si>
  <si>
    <t>B170-1</t>
  </si>
  <si>
    <t>0000915</t>
  </si>
  <si>
    <t>汤跃进</t>
  </si>
  <si>
    <t>4323221960****2211</t>
  </si>
  <si>
    <t>A202-1</t>
  </si>
  <si>
    <t>刘乐安</t>
  </si>
  <si>
    <t>4323221961****2235</t>
  </si>
  <si>
    <t>刘新跃</t>
  </si>
  <si>
    <t>4323221975****2237</t>
  </si>
  <si>
    <t>B174-1</t>
  </si>
  <si>
    <t>彭国忠</t>
  </si>
  <si>
    <t>4323221961****2214</t>
  </si>
  <si>
    <t>B145-1</t>
  </si>
  <si>
    <t>0000716</t>
  </si>
  <si>
    <t>龚和平</t>
  </si>
  <si>
    <t>4323221961****2210</t>
  </si>
  <si>
    <t>B138-1</t>
  </si>
  <si>
    <t>0000710</t>
  </si>
  <si>
    <t>4323221976****2219</t>
  </si>
  <si>
    <t>B162-1</t>
  </si>
  <si>
    <t>0000674</t>
  </si>
  <si>
    <t>王光友</t>
  </si>
  <si>
    <t>4323221978****2277</t>
  </si>
  <si>
    <t>A173-1</t>
  </si>
  <si>
    <t>0000774</t>
  </si>
  <si>
    <t>唐金华</t>
  </si>
  <si>
    <t>4323221969****2256</t>
  </si>
  <si>
    <t>A166-1</t>
  </si>
  <si>
    <t>0000744</t>
  </si>
  <si>
    <t>杨明军</t>
  </si>
  <si>
    <t>4323221963****2234</t>
  </si>
  <si>
    <t>A163-1</t>
  </si>
  <si>
    <t>0000773</t>
  </si>
  <si>
    <t>龚江洪</t>
  </si>
  <si>
    <t>4309211988****2211</t>
  </si>
  <si>
    <t>B158-1</t>
  </si>
  <si>
    <t>0001182</t>
  </si>
  <si>
    <t>龚春红</t>
  </si>
  <si>
    <t>4309211989****2239</t>
  </si>
  <si>
    <t>B179-1</t>
  </si>
  <si>
    <t>0000610</t>
  </si>
  <si>
    <t>刘光平</t>
  </si>
  <si>
    <t>4323221979****221X</t>
  </si>
  <si>
    <t>A165-1</t>
  </si>
  <si>
    <t>唐金平</t>
  </si>
  <si>
    <t>4323221971****2271</t>
  </si>
  <si>
    <t>A211-1</t>
  </si>
  <si>
    <t>0000814</t>
  </si>
  <si>
    <t>龚加元</t>
  </si>
  <si>
    <t>4323221965****2227</t>
  </si>
  <si>
    <t>A179-1</t>
  </si>
  <si>
    <t>0000728</t>
  </si>
  <si>
    <t>龚军</t>
  </si>
  <si>
    <t>4309211993****2214</t>
  </si>
  <si>
    <t>A213-1</t>
  </si>
  <si>
    <t>高 辉</t>
  </si>
  <si>
    <t>4309211987****2217</t>
  </si>
  <si>
    <t>A197-1</t>
  </si>
  <si>
    <t>王光辉</t>
  </si>
  <si>
    <t>4323221978****2214</t>
  </si>
  <si>
    <t>B163-1</t>
  </si>
  <si>
    <t>0000673</t>
  </si>
  <si>
    <t>刘学东</t>
  </si>
  <si>
    <t>A201-1</t>
  </si>
  <si>
    <t>管国清</t>
  </si>
  <si>
    <t>4323221963****2232</t>
  </si>
  <si>
    <t>A191-1</t>
  </si>
  <si>
    <t>0000815</t>
  </si>
  <si>
    <t>4323221973****2215</t>
  </si>
  <si>
    <t>B168-1</t>
  </si>
  <si>
    <t>陈 迪</t>
  </si>
  <si>
    <t>4309211989****223X</t>
  </si>
  <si>
    <t>B132-1</t>
  </si>
  <si>
    <t>0000861</t>
  </si>
  <si>
    <t>龚学武</t>
  </si>
  <si>
    <t>4323221971****2236</t>
  </si>
  <si>
    <t>A178-1</t>
  </si>
  <si>
    <t>0000733</t>
  </si>
  <si>
    <t>欧阳腊军</t>
  </si>
  <si>
    <t>4323221978****2258</t>
  </si>
  <si>
    <t>A168-1</t>
  </si>
  <si>
    <t>0000747</t>
  </si>
  <si>
    <t>汤文华</t>
  </si>
  <si>
    <t>4323221968****2258</t>
  </si>
  <si>
    <t>A203-1</t>
  </si>
  <si>
    <t>叶辉娟</t>
  </si>
  <si>
    <t>4323221959****2248</t>
  </si>
  <si>
    <t>A196-1</t>
  </si>
  <si>
    <t>0000736</t>
  </si>
  <si>
    <t>陈新安</t>
  </si>
  <si>
    <t>4309211986****225X</t>
  </si>
  <si>
    <t>B131-1</t>
  </si>
  <si>
    <t>0000860</t>
  </si>
  <si>
    <t>彭 霞</t>
  </si>
  <si>
    <t>4309211980****2300</t>
  </si>
  <si>
    <t>B142-1</t>
  </si>
  <si>
    <t>0000715</t>
  </si>
  <si>
    <t>周建德</t>
  </si>
  <si>
    <t>4323221969****2237</t>
  </si>
  <si>
    <t>A199-1</t>
  </si>
  <si>
    <t>0000870</t>
  </si>
  <si>
    <t>田光红</t>
  </si>
  <si>
    <t>4309211984****2211</t>
  </si>
  <si>
    <t>A190-1</t>
  </si>
  <si>
    <t>0001158</t>
  </si>
  <si>
    <t>4323221979****2293</t>
  </si>
  <si>
    <t>B167-1</t>
  </si>
  <si>
    <t>欧阳光辉</t>
  </si>
  <si>
    <t>4323221979****2250</t>
  </si>
  <si>
    <t>A167-1</t>
  </si>
  <si>
    <t>0000748</t>
  </si>
  <si>
    <t>570+40</t>
  </si>
  <si>
    <t>罗再良</t>
  </si>
  <si>
    <t>4323221974****2216</t>
  </si>
  <si>
    <t>B136-1</t>
  </si>
  <si>
    <t>龚月静</t>
  </si>
  <si>
    <t>4309211992****222X</t>
  </si>
  <si>
    <t>A186-1</t>
  </si>
  <si>
    <t>蔡 轲</t>
  </si>
  <si>
    <t>4309211983****3817</t>
  </si>
  <si>
    <t>B159-1</t>
  </si>
  <si>
    <t>0000672</t>
  </si>
  <si>
    <t>王小龙</t>
  </si>
  <si>
    <t>4309211986****2251</t>
  </si>
  <si>
    <t>B134-1</t>
  </si>
  <si>
    <t>0000864</t>
  </si>
  <si>
    <t>伍万友</t>
  </si>
  <si>
    <t>4309211984****2253</t>
  </si>
  <si>
    <t>B150-1</t>
  </si>
  <si>
    <t>0000869</t>
  </si>
  <si>
    <t>邱乙协</t>
  </si>
  <si>
    <t>A248-1</t>
  </si>
  <si>
    <t>0001153</t>
  </si>
  <si>
    <t>4309211981****221X</t>
  </si>
  <si>
    <t>B139-1</t>
  </si>
  <si>
    <t>0000704</t>
  </si>
  <si>
    <t>黄 想</t>
  </si>
  <si>
    <t>4309211986****2213</t>
  </si>
  <si>
    <t>C125-1</t>
  </si>
  <si>
    <t>0001159</t>
  </si>
  <si>
    <t>刘 洲</t>
  </si>
  <si>
    <t>4309211985****2238</t>
  </si>
  <si>
    <t>B175-1</t>
  </si>
  <si>
    <t>龚文亭</t>
  </si>
  <si>
    <t>A185-1</t>
  </si>
  <si>
    <t>0000759</t>
  </si>
  <si>
    <t>彭 纯</t>
  </si>
  <si>
    <t>4323221979****2235</t>
  </si>
  <si>
    <t>A215-1</t>
  </si>
  <si>
    <t>0000775</t>
  </si>
  <si>
    <t>刘万福</t>
  </si>
  <si>
    <t>4309211980****2211</t>
  </si>
  <si>
    <t>A212-1</t>
  </si>
  <si>
    <t>0000738</t>
  </si>
  <si>
    <t>钟明炳</t>
  </si>
  <si>
    <t>4323221957****2213</t>
  </si>
  <si>
    <t>A249-1</t>
  </si>
  <si>
    <t>0000924</t>
  </si>
  <si>
    <t>王小波</t>
  </si>
  <si>
    <t>4323221972****2234</t>
  </si>
  <si>
    <t>B166-1</t>
  </si>
  <si>
    <t>0000670</t>
  </si>
  <si>
    <t>徐世美</t>
  </si>
  <si>
    <t>4323221970****385X</t>
  </si>
  <si>
    <t>A195-1</t>
  </si>
  <si>
    <t>0000712</t>
  </si>
  <si>
    <t>杨明万</t>
  </si>
  <si>
    <t>4323221959****2214</t>
  </si>
  <si>
    <t>A220-1</t>
  </si>
  <si>
    <t>0000772</t>
  </si>
  <si>
    <t>陈吉友</t>
  </si>
  <si>
    <t>4323221978****2257</t>
  </si>
  <si>
    <t>A250-1</t>
  </si>
  <si>
    <t>刘船喜</t>
  </si>
  <si>
    <t>4309211993****2213</t>
  </si>
  <si>
    <t>B182-1</t>
  </si>
  <si>
    <t>0000609</t>
  </si>
  <si>
    <t>陈文革</t>
  </si>
  <si>
    <t>4323221967****223X</t>
  </si>
  <si>
    <t>B184-1</t>
  </si>
  <si>
    <t>4323221978****2253</t>
  </si>
  <si>
    <t>B143-1</t>
  </si>
  <si>
    <t>000851</t>
  </si>
  <si>
    <t>彭建红</t>
  </si>
  <si>
    <t>4309211980****2218</t>
  </si>
  <si>
    <t>B141-1</t>
  </si>
  <si>
    <t>0000852</t>
  </si>
  <si>
    <t>刘红旗</t>
  </si>
  <si>
    <t>4309211980****2215</t>
  </si>
  <si>
    <t>A219-1</t>
  </si>
  <si>
    <t>刘 红</t>
  </si>
  <si>
    <t>4309211982****2244</t>
  </si>
  <si>
    <t>B185-1</t>
  </si>
  <si>
    <t>管 斌</t>
  </si>
  <si>
    <t>4309211989****2232</t>
  </si>
  <si>
    <t>B155-1</t>
  </si>
  <si>
    <t>0000894</t>
  </si>
  <si>
    <t>龚伟胜</t>
  </si>
  <si>
    <t>4309211986****2232</t>
  </si>
  <si>
    <t>A177-1</t>
  </si>
  <si>
    <t>0000729</t>
  </si>
  <si>
    <t>刘 帅</t>
  </si>
  <si>
    <t>4309211988****2217</t>
  </si>
  <si>
    <t>A174-1</t>
  </si>
  <si>
    <t>0000732</t>
  </si>
  <si>
    <t>高再先</t>
  </si>
  <si>
    <t>4323221964****2212</t>
  </si>
  <si>
    <t>C33-1</t>
  </si>
  <si>
    <t>0000379</t>
  </si>
  <si>
    <t>刘礼太</t>
  </si>
  <si>
    <t>4323221950****2213</t>
  </si>
  <si>
    <t>B183-1</t>
  </si>
  <si>
    <t>0000608</t>
  </si>
  <si>
    <t>杨志福</t>
  </si>
  <si>
    <t>4323221952****2212</t>
  </si>
  <si>
    <t>A217-1</t>
  </si>
  <si>
    <t>0000749</t>
  </si>
  <si>
    <t>邓章才</t>
  </si>
  <si>
    <t>4323221949****2210</t>
  </si>
  <si>
    <t>A224-1</t>
  </si>
  <si>
    <t>0000686</t>
  </si>
  <si>
    <t>周波</t>
  </si>
  <si>
    <t>4309211986****2234</t>
  </si>
  <si>
    <t>A218-1</t>
  </si>
  <si>
    <t>0000902</t>
  </si>
  <si>
    <t>合计数</t>
  </si>
  <si>
    <t>71867+196</t>
  </si>
  <si>
    <t>南县中鱼口镇退捕渔船渔具证照回收补偿资金发放申报表（第一批）</t>
  </si>
  <si>
    <t>填报单位：（盖章）            负责人：                    填表人：  杨文广              填报日期：     2020 年6 月3日      单位：元、斤</t>
  </si>
  <si>
    <t>小平</t>
  </si>
  <si>
    <t>姚志平</t>
  </si>
  <si>
    <t>4323221966****5113</t>
  </si>
  <si>
    <t>B347-1</t>
  </si>
  <si>
    <t>0000120</t>
  </si>
  <si>
    <t>B347-2</t>
  </si>
  <si>
    <t>B347-3</t>
  </si>
  <si>
    <t>张战</t>
  </si>
  <si>
    <t>4323221972****3515</t>
  </si>
  <si>
    <t>C96-1</t>
  </si>
  <si>
    <t>0000116</t>
  </si>
  <si>
    <t>C96-2</t>
  </si>
  <si>
    <t>C96-3</t>
  </si>
  <si>
    <t>李取尧</t>
  </si>
  <si>
    <t>4323221956****4515</t>
  </si>
  <si>
    <t>A73-1</t>
  </si>
  <si>
    <t>0001178</t>
  </si>
  <si>
    <t>A73-2</t>
  </si>
  <si>
    <t>A73-3</t>
  </si>
  <si>
    <t>A73-4</t>
  </si>
  <si>
    <t>张红兵</t>
  </si>
  <si>
    <t>4323221976****5112</t>
  </si>
  <si>
    <t>C83-1</t>
  </si>
  <si>
    <t>0001132</t>
  </si>
  <si>
    <t>刘顺安</t>
  </si>
  <si>
    <t>4323221962****5113</t>
  </si>
  <si>
    <t>B345-1</t>
  </si>
  <si>
    <t>0001177</t>
  </si>
  <si>
    <t>臧涛</t>
  </si>
  <si>
    <t>4323221971****5110</t>
  </si>
  <si>
    <t>B346-1</t>
  </si>
  <si>
    <t>0001180</t>
  </si>
  <si>
    <t>樊建军</t>
  </si>
  <si>
    <t>4323221968****5113</t>
  </si>
  <si>
    <t>C95-1</t>
  </si>
  <si>
    <t>0001035</t>
  </si>
  <si>
    <t>C95-2</t>
  </si>
  <si>
    <t>C95-3</t>
  </si>
  <si>
    <t>樊迎辉</t>
  </si>
  <si>
    <t>4323221960****5117</t>
  </si>
  <si>
    <t>C79-1</t>
  </si>
  <si>
    <t>0001036</t>
  </si>
  <si>
    <t>张清华</t>
  </si>
  <si>
    <t>4323221969****5111</t>
  </si>
  <si>
    <t>C82-1</t>
  </si>
  <si>
    <t>0001049</t>
  </si>
  <si>
    <t>刘学科</t>
  </si>
  <si>
    <t>4323221975****5118</t>
  </si>
  <si>
    <t>C75-1</t>
  </si>
  <si>
    <t>0001043</t>
  </si>
  <si>
    <t>李平安</t>
  </si>
  <si>
    <t>4309211984****5130</t>
  </si>
  <si>
    <t>C76-1</t>
  </si>
  <si>
    <t>0001042</t>
  </si>
  <si>
    <t>卜亮华</t>
  </si>
  <si>
    <t>4323221971****5137</t>
  </si>
  <si>
    <t>C91-1</t>
  </si>
  <si>
    <t>0001030</t>
  </si>
  <si>
    <t>郭青如</t>
  </si>
  <si>
    <t>4323221958****5118</t>
  </si>
  <si>
    <t>C85-1</t>
  </si>
  <si>
    <t>0001134</t>
  </si>
  <si>
    <t>C85-2</t>
  </si>
  <si>
    <t>C85-3</t>
  </si>
  <si>
    <t>游建新</t>
  </si>
  <si>
    <t>4323221971****5113</t>
  </si>
  <si>
    <t>C92-1</t>
  </si>
  <si>
    <t>0001181</t>
  </si>
  <si>
    <t>张蜀南</t>
  </si>
  <si>
    <t>4309211981****513X</t>
  </si>
  <si>
    <t>C80-1</t>
  </si>
  <si>
    <t>0001133</t>
  </si>
  <si>
    <t>张卫奇</t>
  </si>
  <si>
    <t>4309211983****513X</t>
  </si>
  <si>
    <t>C81-1</t>
  </si>
  <si>
    <t>0001135</t>
  </si>
  <si>
    <t>黄军华</t>
  </si>
  <si>
    <t>4323221964****5113</t>
  </si>
  <si>
    <t>C89-1</t>
  </si>
  <si>
    <t>0001041</t>
  </si>
  <si>
    <t>黄甫军</t>
  </si>
  <si>
    <t>4323221978****5131</t>
  </si>
  <si>
    <t>C84-1</t>
  </si>
  <si>
    <t>0001131
0000118</t>
  </si>
  <si>
    <t>C84-2</t>
  </si>
  <si>
    <t>C84-3</t>
  </si>
  <si>
    <t>张先五</t>
  </si>
  <si>
    <t>A52-1</t>
  </si>
  <si>
    <t>0000124</t>
  </si>
  <si>
    <t>A52-2</t>
  </si>
  <si>
    <t>曹建辉</t>
  </si>
  <si>
    <t>4323221971****5138</t>
  </si>
  <si>
    <t>C74-1</t>
  </si>
  <si>
    <t>0001129</t>
  </si>
  <si>
    <t>卜中南</t>
  </si>
  <si>
    <t>4323221974****5114</t>
  </si>
  <si>
    <t>B349-1</t>
  </si>
  <si>
    <t>0000123</t>
  </si>
  <si>
    <t>B349-2</t>
  </si>
  <si>
    <t>张平</t>
  </si>
  <si>
    <t>4309211983****5112</t>
  </si>
  <si>
    <t>C86-1</t>
  </si>
  <si>
    <t>0001130</t>
  </si>
  <si>
    <t>张放文</t>
  </si>
  <si>
    <t>C87-1</t>
  </si>
  <si>
    <t>0001034</t>
  </si>
  <si>
    <t>张立文</t>
  </si>
  <si>
    <t>4323221971****5115</t>
  </si>
  <si>
    <t>C88-1</t>
  </si>
  <si>
    <t>0001032</t>
  </si>
  <si>
    <t>张凯元</t>
  </si>
  <si>
    <t>4323221964****5119</t>
  </si>
  <si>
    <t>B348-1</t>
  </si>
  <si>
    <t>0000121</t>
  </si>
  <si>
    <t>B348-2</t>
  </si>
  <si>
    <t>B348-3</t>
  </si>
  <si>
    <t>卜晓华</t>
  </si>
  <si>
    <t>4323221966****5114</t>
  </si>
  <si>
    <t>B351-1</t>
  </si>
  <si>
    <t>0001052</t>
  </si>
  <si>
    <t>B351-2</t>
  </si>
  <si>
    <t>B351-3</t>
  </si>
  <si>
    <t>B351-4</t>
  </si>
  <si>
    <t>张四海</t>
  </si>
  <si>
    <t>4323221969****5113</t>
  </si>
  <si>
    <t>B344-1</t>
  </si>
  <si>
    <t>0000117</t>
  </si>
  <si>
    <t>张先年</t>
  </si>
  <si>
    <t>4323221966****5137</t>
  </si>
  <si>
    <t>C111-1</t>
  </si>
  <si>
    <t>0001051</t>
  </si>
  <si>
    <t>C111-2</t>
  </si>
  <si>
    <t>张小安</t>
  </si>
  <si>
    <t>4323221968****5140</t>
  </si>
  <si>
    <t>A61-1</t>
  </si>
  <si>
    <t>0001033
0000767</t>
  </si>
  <si>
    <t>5068+30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</si>
</sst>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_);[Red]\(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color theme="1"/>
      <name val="宋体"/>
      <charset val="0"/>
      <scheme val="minor"/>
    </font>
    <font>
      <sz val="12"/>
      <color theme="1"/>
      <name val="宋体"/>
      <charset val="1"/>
      <scheme val="minor"/>
    </font>
    <font>
      <sz val="11"/>
      <color theme="1"/>
      <name val="宋体"/>
      <charset val="1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26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23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21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7" borderId="22" applyNumberFormat="0" applyAlignment="0" applyProtection="0">
      <alignment vertical="center"/>
    </xf>
    <xf numFmtId="0" fontId="26" fillId="17" borderId="26" applyNumberFormat="0" applyAlignment="0" applyProtection="0">
      <alignment vertical="center"/>
    </xf>
    <xf numFmtId="0" fontId="9" fillId="9" borderId="2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7" fillId="0" borderId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177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176" fontId="3" fillId="0" borderId="1" xfId="53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 shrinkToFit="1"/>
    </xf>
    <xf numFmtId="0" fontId="3" fillId="0" borderId="2" xfId="53" applyFont="1" applyFill="1" applyBorder="1" applyAlignment="1">
      <alignment horizontal="center" vertical="center" wrapText="1"/>
    </xf>
    <xf numFmtId="0" fontId="3" fillId="0" borderId="2" xfId="53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6" fontId="3" fillId="0" borderId="3" xfId="53" applyNumberFormat="1" applyFont="1" applyFill="1" applyBorder="1" applyAlignment="1">
      <alignment horizontal="center" vertical="center"/>
    </xf>
    <xf numFmtId="0" fontId="3" fillId="0" borderId="2" xfId="53" applyFont="1" applyFill="1" applyBorder="1" applyAlignment="1">
      <alignment horizontal="center" vertical="center"/>
    </xf>
    <xf numFmtId="0" fontId="3" fillId="0" borderId="4" xfId="53" applyFont="1" applyFill="1" applyBorder="1" applyAlignment="1">
      <alignment horizontal="center" vertical="center"/>
    </xf>
    <xf numFmtId="0" fontId="3" fillId="0" borderId="4" xfId="53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4" fillId="0" borderId="2" xfId="53" applyFont="1" applyFill="1" applyBorder="1" applyAlignment="1">
      <alignment horizontal="center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4" fillId="0" borderId="4" xfId="53" applyFont="1" applyFill="1" applyBorder="1" applyAlignment="1">
      <alignment horizontal="center" vertical="center"/>
    </xf>
    <xf numFmtId="0" fontId="3" fillId="0" borderId="4" xfId="53" applyFont="1" applyFill="1" applyBorder="1" applyAlignment="1">
      <alignment horizontal="center" vertical="center" wrapText="1"/>
    </xf>
    <xf numFmtId="176" fontId="3" fillId="0" borderId="4" xfId="5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53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4" xfId="5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5" xfId="53" applyFont="1" applyFill="1" applyBorder="1" applyAlignment="1">
      <alignment horizontal="center" vertical="center" wrapText="1"/>
    </xf>
    <xf numFmtId="0" fontId="3" fillId="0" borderId="5" xfId="53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4" fillId="2" borderId="2" xfId="46" applyFont="1" applyFill="1" applyBorder="1" applyAlignment="1">
      <alignment horizontal="center" vertical="center" wrapText="1"/>
    </xf>
    <xf numFmtId="0" fontId="4" fillId="2" borderId="5" xfId="46" applyFont="1" applyFill="1" applyBorder="1" applyAlignment="1">
      <alignment horizontal="center" vertical="center" wrapText="1"/>
    </xf>
    <xf numFmtId="0" fontId="4" fillId="2" borderId="4" xfId="46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 applyProtection="1">
      <alignment horizontal="center" vertical="center" wrapText="1"/>
    </xf>
    <xf numFmtId="0" fontId="4" fillId="0" borderId="2" xfId="57" applyNumberFormat="1" applyFont="1" applyFill="1" applyBorder="1" applyAlignment="1" applyProtection="1">
      <alignment horizontal="center" vertical="center" wrapText="1"/>
    </xf>
    <xf numFmtId="0" fontId="4" fillId="0" borderId="4" xfId="57" applyNumberFormat="1" applyFont="1" applyFill="1" applyBorder="1" applyAlignment="1" applyProtection="1">
      <alignment horizontal="center" vertical="center" wrapText="1"/>
    </xf>
    <xf numFmtId="0" fontId="4" fillId="0" borderId="2" xfId="20" applyNumberFormat="1" applyFont="1" applyFill="1" applyBorder="1" applyAlignment="1" applyProtection="1">
      <alignment horizontal="center" vertical="center" wrapText="1"/>
    </xf>
    <xf numFmtId="0" fontId="4" fillId="0" borderId="5" xfId="20" applyNumberFormat="1" applyFont="1" applyFill="1" applyBorder="1" applyAlignment="1" applyProtection="1">
      <alignment horizontal="center" vertical="center" wrapText="1"/>
    </xf>
    <xf numFmtId="0" fontId="4" fillId="0" borderId="4" xfId="20" applyNumberFormat="1" applyFont="1" applyFill="1" applyBorder="1" applyAlignment="1" applyProtection="1">
      <alignment horizontal="center" vertical="center" wrapText="1"/>
    </xf>
    <xf numFmtId="0" fontId="4" fillId="0" borderId="2" xfId="56" applyNumberFormat="1" applyFont="1" applyFill="1" applyBorder="1" applyAlignment="1" applyProtection="1">
      <alignment horizontal="center" vertical="center" wrapText="1"/>
    </xf>
    <xf numFmtId="0" fontId="4" fillId="0" borderId="5" xfId="56" applyNumberFormat="1" applyFont="1" applyFill="1" applyBorder="1" applyAlignment="1" applyProtection="1">
      <alignment horizontal="center" vertical="center" wrapText="1"/>
    </xf>
    <xf numFmtId="0" fontId="4" fillId="0" borderId="4" xfId="56" applyNumberFormat="1" applyFont="1" applyFill="1" applyBorder="1" applyAlignment="1" applyProtection="1">
      <alignment horizontal="center" vertical="center" wrapText="1"/>
    </xf>
    <xf numFmtId="0" fontId="4" fillId="3" borderId="2" xfId="56" applyNumberFormat="1" applyFont="1" applyFill="1" applyBorder="1" applyAlignment="1" applyProtection="1">
      <alignment horizontal="center" vertical="center" wrapText="1"/>
    </xf>
    <xf numFmtId="0" fontId="4" fillId="3" borderId="5" xfId="56" applyNumberFormat="1" applyFont="1" applyFill="1" applyBorder="1" applyAlignment="1" applyProtection="1">
      <alignment horizontal="center" vertical="center" wrapText="1"/>
    </xf>
    <xf numFmtId="0" fontId="4" fillId="3" borderId="4" xfId="56" applyNumberFormat="1" applyFont="1" applyFill="1" applyBorder="1" applyAlignment="1" applyProtection="1">
      <alignment horizontal="center" vertical="center" wrapText="1"/>
    </xf>
    <xf numFmtId="0" fontId="4" fillId="3" borderId="1" xfId="56" applyNumberFormat="1" applyFont="1" applyFill="1" applyBorder="1" applyAlignment="1" applyProtection="1">
      <alignment horizontal="center" vertical="center" wrapText="1"/>
    </xf>
    <xf numFmtId="0" fontId="4" fillId="2" borderId="1" xfId="56" applyNumberFormat="1" applyFont="1" applyFill="1" applyBorder="1" applyAlignment="1" applyProtection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4" fillId="0" borderId="5" xfId="58" applyFont="1" applyFill="1" applyBorder="1" applyAlignment="1">
      <alignment horizontal="center" vertical="center" wrapText="1"/>
    </xf>
    <xf numFmtId="0" fontId="4" fillId="0" borderId="4" xfId="58" applyFont="1" applyFill="1" applyBorder="1" applyAlignment="1">
      <alignment horizontal="center" vertical="center" wrapText="1"/>
    </xf>
    <xf numFmtId="0" fontId="4" fillId="0" borderId="2" xfId="41" applyFont="1" applyFill="1" applyBorder="1" applyAlignment="1">
      <alignment horizontal="center" vertical="center"/>
    </xf>
    <xf numFmtId="0" fontId="4" fillId="0" borderId="4" xfId="41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0" fontId="4" fillId="2" borderId="1" xfId="57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41" applyFont="1" applyFill="1" applyBorder="1" applyAlignment="1">
      <alignment horizontal="center" vertical="center" wrapText="1"/>
    </xf>
    <xf numFmtId="0" fontId="4" fillId="0" borderId="1" xfId="4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3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5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 applyProtection="1">
      <alignment horizontal="center" vertical="center" wrapText="1"/>
    </xf>
    <xf numFmtId="0" fontId="4" fillId="4" borderId="1" xfId="53" applyNumberFormat="1" applyFont="1" applyFill="1" applyBorder="1" applyAlignment="1" applyProtection="1">
      <alignment horizontal="center" vertical="center" wrapText="1"/>
    </xf>
    <xf numFmtId="0" fontId="3" fillId="4" borderId="1" xfId="60" applyFont="1" applyFill="1" applyBorder="1" applyAlignment="1">
      <alignment horizontal="center" vertical="center"/>
    </xf>
    <xf numFmtId="0" fontId="3" fillId="4" borderId="1" xfId="53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59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59" applyNumberFormat="1" applyFont="1" applyFill="1" applyBorder="1" applyAlignment="1" applyProtection="1">
      <alignment horizontal="center" vertical="center" wrapText="1"/>
    </xf>
    <xf numFmtId="0" fontId="4" fillId="2" borderId="1" xfId="53" applyNumberFormat="1" applyFont="1" applyFill="1" applyBorder="1" applyAlignment="1" applyProtection="1">
      <alignment horizontal="center" vertical="center" wrapText="1"/>
    </xf>
    <xf numFmtId="0" fontId="3" fillId="2" borderId="1" xfId="60" applyFont="1" applyFill="1" applyBorder="1" applyAlignment="1">
      <alignment horizontal="center" vertical="center" wrapText="1"/>
    </xf>
    <xf numFmtId="0" fontId="3" fillId="2" borderId="1" xfId="60" applyFont="1" applyFill="1" applyBorder="1" applyAlignment="1">
      <alignment horizontal="center" vertical="center"/>
    </xf>
    <xf numFmtId="0" fontId="3" fillId="2" borderId="1" xfId="53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2" borderId="1" xfId="59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1" xfId="53" applyFont="1" applyFill="1" applyBorder="1" applyAlignment="1" quotePrefix="1">
      <alignment horizontal="center" vertical="center"/>
    </xf>
    <xf numFmtId="0" fontId="3" fillId="0" borderId="1" xfId="53" applyFont="1" applyFill="1" applyBorder="1" applyAlignment="1" quotePrefix="1">
      <alignment horizontal="center" vertical="center" wrapText="1"/>
    </xf>
    <xf numFmtId="0" fontId="3" fillId="0" borderId="2" xfId="53" applyFont="1" applyFill="1" applyBorder="1" applyAlignment="1" quotePrefix="1">
      <alignment horizontal="center" vertical="center"/>
    </xf>
    <xf numFmtId="0" fontId="3" fillId="0" borderId="4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4" borderId="2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3" fillId="0" borderId="8" xfId="0" applyFont="1" applyFill="1" applyBorder="1" applyAlignment="1" quotePrefix="1">
      <alignment horizontal="center" vertical="center"/>
    </xf>
    <xf numFmtId="0" fontId="3" fillId="0" borderId="11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/>
    </xf>
    <xf numFmtId="0" fontId="3" fillId="4" borderId="1" xfId="0" applyFont="1" applyFill="1" applyBorder="1" applyAlignment="1" quotePrefix="1">
      <alignment horizontal="center" vertical="center"/>
    </xf>
    <xf numFmtId="0" fontId="3" fillId="4" borderId="1" xfId="0" applyFont="1" applyFill="1" applyBorder="1" applyAlignment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2 4 3" xfId="54"/>
    <cellStyle name="常规 14" xfId="55"/>
    <cellStyle name="常规 13" xfId="56"/>
    <cellStyle name="常规 5" xfId="57"/>
    <cellStyle name="常规 2 8" xfId="58"/>
    <cellStyle name="常规_Sheet1" xfId="59"/>
    <cellStyle name="常规 4" xfId="6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o.com/s?ie=utf-8&amp;q=%E9%B9%AD%E9%B8%B6%20%E6%9D%A5%E9%B9%84&amp;src=inline-recommend_shbt_stop&amp;psid=610b6c80cb3e162bbbd80b78f1fc2a4b&amp;ls=n235d60449c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25"/>
  <sheetViews>
    <sheetView tabSelected="1" zoomScale="85" zoomScaleNormal="85" workbookViewId="0">
      <selection activeCell="R10" sqref="R10"/>
    </sheetView>
  </sheetViews>
  <sheetFormatPr defaultColWidth="9" defaultRowHeight="14.25"/>
  <cols>
    <col min="1" max="1" width="3.75" style="1" customWidth="1"/>
    <col min="2" max="2" width="6.25" style="3" customWidth="1"/>
    <col min="3" max="3" width="19.875" style="1" customWidth="1"/>
    <col min="4" max="4" width="11.375" style="4" customWidth="1"/>
    <col min="5" max="5" width="9.25" style="1" customWidth="1"/>
    <col min="6" max="6" width="10.875" style="1" customWidth="1"/>
    <col min="7" max="7" width="9.375" style="1" customWidth="1"/>
    <col min="8" max="8" width="10.375" style="1" customWidth="1"/>
    <col min="9" max="9" width="9.625" style="1" customWidth="1"/>
    <col min="10" max="10" width="9" style="1" customWidth="1"/>
    <col min="11" max="11" width="10.25" style="1" customWidth="1"/>
    <col min="12" max="12" width="10.875" style="1" customWidth="1"/>
    <col min="13" max="13" width="21.7583333333333" style="1" customWidth="1"/>
    <col min="14" max="14" width="8.875" style="1" customWidth="1"/>
    <col min="15" max="16384" width="9" style="1"/>
  </cols>
  <sheetData>
    <row r="1" ht="37" customHeight="1" spans="1:14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0" customHeight="1" spans="1:14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3" customHeight="1" spans="1:14">
      <c r="A3" s="7" t="s">
        <v>2</v>
      </c>
      <c r="B3" s="8" t="s">
        <v>3</v>
      </c>
      <c r="C3" s="7" t="s">
        <v>4</v>
      </c>
      <c r="D3" s="7" t="s">
        <v>5</v>
      </c>
      <c r="E3" s="7"/>
      <c r="F3" s="7"/>
      <c r="G3" s="9" t="s">
        <v>6</v>
      </c>
      <c r="H3" s="9"/>
      <c r="I3" s="9" t="s">
        <v>7</v>
      </c>
      <c r="J3" s="9" t="s">
        <v>8</v>
      </c>
      <c r="K3" s="9" t="s">
        <v>9</v>
      </c>
      <c r="L3" s="9" t="s">
        <v>10</v>
      </c>
      <c r="M3" s="9"/>
      <c r="N3" s="9" t="s">
        <v>11</v>
      </c>
    </row>
    <row r="4" ht="28" customHeight="1" spans="1:14">
      <c r="A4" s="7"/>
      <c r="B4" s="8"/>
      <c r="C4" s="7"/>
      <c r="D4" s="7" t="s">
        <v>12</v>
      </c>
      <c r="E4" s="7" t="s">
        <v>13</v>
      </c>
      <c r="F4" s="7" t="s">
        <v>14</v>
      </c>
      <c r="G4" s="9" t="s">
        <v>15</v>
      </c>
      <c r="H4" s="9" t="s">
        <v>16</v>
      </c>
      <c r="I4" s="9"/>
      <c r="J4" s="9"/>
      <c r="K4" s="9"/>
      <c r="L4" s="9" t="s">
        <v>17</v>
      </c>
      <c r="M4" s="9" t="s">
        <v>18</v>
      </c>
      <c r="N4" s="9"/>
    </row>
    <row r="5" ht="20" customHeight="1" spans="1:14">
      <c r="A5" s="10">
        <v>1</v>
      </c>
      <c r="B5" s="11" t="s">
        <v>19</v>
      </c>
      <c r="C5" s="10" t="s">
        <v>20</v>
      </c>
      <c r="D5" s="7" t="s">
        <v>21</v>
      </c>
      <c r="E5" s="216" t="s">
        <v>22</v>
      </c>
      <c r="F5" s="12">
        <v>9674</v>
      </c>
      <c r="G5" s="10">
        <v>403</v>
      </c>
      <c r="H5" s="13">
        <f>G5*15</f>
        <v>6045</v>
      </c>
      <c r="I5" s="13">
        <v>1000</v>
      </c>
      <c r="J5" s="13">
        <v>4000</v>
      </c>
      <c r="K5" s="12">
        <v>20719</v>
      </c>
      <c r="L5" s="16"/>
      <c r="M5" s="10"/>
      <c r="N5" s="10"/>
    </row>
    <row r="6" ht="20" customHeight="1" spans="1:14">
      <c r="A6" s="10">
        <v>2</v>
      </c>
      <c r="B6" s="11" t="s">
        <v>23</v>
      </c>
      <c r="C6" s="10" t="s">
        <v>24</v>
      </c>
      <c r="D6" s="7" t="s">
        <v>25</v>
      </c>
      <c r="E6" s="216" t="s">
        <v>26</v>
      </c>
      <c r="F6" s="12">
        <v>12997.63</v>
      </c>
      <c r="G6" s="10" t="s">
        <v>27</v>
      </c>
      <c r="H6" s="13">
        <v>10000</v>
      </c>
      <c r="I6" s="13">
        <v>1000</v>
      </c>
      <c r="J6" s="13">
        <v>4000</v>
      </c>
      <c r="K6" s="12">
        <v>27997.63</v>
      </c>
      <c r="L6" s="16"/>
      <c r="M6" s="10"/>
      <c r="N6" s="10" t="s">
        <v>28</v>
      </c>
    </row>
    <row r="7" ht="20" customHeight="1" spans="1:14">
      <c r="A7" s="10">
        <v>3</v>
      </c>
      <c r="B7" s="11" t="s">
        <v>29</v>
      </c>
      <c r="C7" s="10" t="s">
        <v>30</v>
      </c>
      <c r="D7" s="7" t="s">
        <v>31</v>
      </c>
      <c r="E7" s="216" t="s">
        <v>32</v>
      </c>
      <c r="F7" s="12">
        <v>26336</v>
      </c>
      <c r="G7" s="10">
        <v>666</v>
      </c>
      <c r="H7" s="13">
        <f t="shared" ref="H7:H16" si="0">G7*15</f>
        <v>9990</v>
      </c>
      <c r="I7" s="13">
        <v>1000</v>
      </c>
      <c r="J7" s="13">
        <v>4000</v>
      </c>
      <c r="K7" s="12">
        <f>36326+5000</f>
        <v>41326</v>
      </c>
      <c r="L7" s="16"/>
      <c r="M7" s="10"/>
      <c r="N7" s="10"/>
    </row>
    <row r="8" ht="20" customHeight="1" spans="1:14">
      <c r="A8" s="10">
        <v>4</v>
      </c>
      <c r="B8" s="11" t="s">
        <v>33</v>
      </c>
      <c r="C8" s="10" t="s">
        <v>34</v>
      </c>
      <c r="D8" s="7" t="s">
        <v>35</v>
      </c>
      <c r="E8" s="216" t="s">
        <v>36</v>
      </c>
      <c r="F8" s="12">
        <v>12354</v>
      </c>
      <c r="G8" s="10">
        <v>222</v>
      </c>
      <c r="H8" s="13">
        <f t="shared" si="0"/>
        <v>3330</v>
      </c>
      <c r="I8" s="13">
        <v>1000</v>
      </c>
      <c r="J8" s="13">
        <v>4000</v>
      </c>
      <c r="K8" s="12">
        <f>3330+12354+5000</f>
        <v>20684</v>
      </c>
      <c r="L8" s="16"/>
      <c r="M8" s="10"/>
      <c r="N8" s="10"/>
    </row>
    <row r="9" s="1" customFormat="1" ht="20" customHeight="1" spans="1:14">
      <c r="A9" s="10">
        <v>5</v>
      </c>
      <c r="B9" s="14" t="s">
        <v>37</v>
      </c>
      <c r="C9" s="10" t="s">
        <v>38</v>
      </c>
      <c r="D9" s="15" t="s">
        <v>39</v>
      </c>
      <c r="E9" s="216" t="s">
        <v>40</v>
      </c>
      <c r="F9" s="12">
        <v>3955</v>
      </c>
      <c r="G9" s="16">
        <v>666</v>
      </c>
      <c r="H9" s="17">
        <f t="shared" si="0"/>
        <v>9990</v>
      </c>
      <c r="I9" s="17">
        <v>1000</v>
      </c>
      <c r="J9" s="17">
        <v>4000</v>
      </c>
      <c r="K9" s="26">
        <v>18945</v>
      </c>
      <c r="L9" s="16"/>
      <c r="M9" s="10"/>
      <c r="N9" s="16" t="s">
        <v>41</v>
      </c>
    </row>
    <row r="10" ht="20" customHeight="1" spans="1:14">
      <c r="A10" s="10">
        <v>6</v>
      </c>
      <c r="B10" s="18" t="s">
        <v>42</v>
      </c>
      <c r="C10" s="10" t="s">
        <v>43</v>
      </c>
      <c r="D10" s="7" t="s">
        <v>44</v>
      </c>
      <c r="E10" s="216" t="s">
        <v>45</v>
      </c>
      <c r="F10" s="12">
        <v>9437</v>
      </c>
      <c r="G10" s="10">
        <v>666</v>
      </c>
      <c r="H10" s="13">
        <f t="shared" si="0"/>
        <v>9990</v>
      </c>
      <c r="I10" s="13">
        <v>1000</v>
      </c>
      <c r="J10" s="13">
        <v>4000</v>
      </c>
      <c r="K10" s="12">
        <v>24427</v>
      </c>
      <c r="L10" s="16"/>
      <c r="M10" s="10"/>
      <c r="N10" s="10"/>
    </row>
    <row r="11" ht="20" customHeight="1" spans="1:14">
      <c r="A11" s="10">
        <v>7</v>
      </c>
      <c r="B11" s="19" t="s">
        <v>46</v>
      </c>
      <c r="C11" s="10" t="s">
        <v>47</v>
      </c>
      <c r="D11" s="7" t="s">
        <v>48</v>
      </c>
      <c r="E11" s="217" t="s">
        <v>49</v>
      </c>
      <c r="F11" s="13">
        <v>2988</v>
      </c>
      <c r="G11" s="10">
        <v>666</v>
      </c>
      <c r="H11" s="13">
        <f t="shared" si="0"/>
        <v>9990</v>
      </c>
      <c r="I11" s="13">
        <v>1000</v>
      </c>
      <c r="J11" s="24">
        <v>4000</v>
      </c>
      <c r="K11" s="12">
        <v>17978</v>
      </c>
      <c r="L11" s="16"/>
      <c r="M11" s="10"/>
      <c r="N11" s="10"/>
    </row>
    <row r="12" ht="20" customHeight="1" spans="1:14">
      <c r="A12" s="10">
        <v>8</v>
      </c>
      <c r="B12" s="18" t="s">
        <v>50</v>
      </c>
      <c r="C12" s="10" t="s">
        <v>51</v>
      </c>
      <c r="D12" s="7" t="s">
        <v>52</v>
      </c>
      <c r="E12" s="216" t="s">
        <v>53</v>
      </c>
      <c r="F12" s="12">
        <v>21895</v>
      </c>
      <c r="G12" s="10">
        <v>666</v>
      </c>
      <c r="H12" s="13">
        <f t="shared" si="0"/>
        <v>9990</v>
      </c>
      <c r="I12" s="13">
        <v>1000</v>
      </c>
      <c r="J12" s="13">
        <v>4000</v>
      </c>
      <c r="K12" s="12">
        <v>36885</v>
      </c>
      <c r="L12" s="16"/>
      <c r="M12" s="10"/>
      <c r="N12" s="10"/>
    </row>
    <row r="13" ht="20" customHeight="1" spans="1:14">
      <c r="A13" s="10">
        <v>9</v>
      </c>
      <c r="B13" s="11" t="s">
        <v>54</v>
      </c>
      <c r="C13" s="10" t="s">
        <v>55</v>
      </c>
      <c r="D13" s="7" t="s">
        <v>56</v>
      </c>
      <c r="E13" s="216" t="s">
        <v>57</v>
      </c>
      <c r="F13" s="12">
        <v>43113.97</v>
      </c>
      <c r="G13" s="10">
        <v>666</v>
      </c>
      <c r="H13" s="13">
        <f t="shared" si="0"/>
        <v>9990</v>
      </c>
      <c r="I13" s="13">
        <v>1000</v>
      </c>
      <c r="J13" s="13">
        <v>4000</v>
      </c>
      <c r="K13" s="12">
        <f>53103.97+5000</f>
        <v>58103.97</v>
      </c>
      <c r="L13" s="16"/>
      <c r="M13" s="10"/>
      <c r="N13" s="10"/>
    </row>
    <row r="14" s="1" customFormat="1" ht="20" customHeight="1" spans="1:14">
      <c r="A14" s="10">
        <v>10</v>
      </c>
      <c r="B14" s="14" t="s">
        <v>58</v>
      </c>
      <c r="C14" s="10" t="s">
        <v>59</v>
      </c>
      <c r="D14" s="15" t="s">
        <v>60</v>
      </c>
      <c r="E14" s="218" t="s">
        <v>61</v>
      </c>
      <c r="F14" s="20">
        <v>4078</v>
      </c>
      <c r="G14" s="10">
        <v>666</v>
      </c>
      <c r="H14" s="13">
        <f t="shared" si="0"/>
        <v>9990</v>
      </c>
      <c r="I14" s="17">
        <v>1000</v>
      </c>
      <c r="J14" s="17">
        <v>4000</v>
      </c>
      <c r="K14" s="26">
        <v>19068</v>
      </c>
      <c r="L14" s="16"/>
      <c r="M14" s="16"/>
      <c r="N14" s="16" t="s">
        <v>62</v>
      </c>
    </row>
    <row r="15" ht="20" customHeight="1" spans="1:14">
      <c r="A15" s="10">
        <v>11</v>
      </c>
      <c r="B15" s="11" t="s">
        <v>63</v>
      </c>
      <c r="C15" s="10" t="s">
        <v>64</v>
      </c>
      <c r="D15" s="7" t="s">
        <v>65</v>
      </c>
      <c r="E15" s="216" t="s">
        <v>66</v>
      </c>
      <c r="F15" s="12">
        <v>9312</v>
      </c>
      <c r="G15" s="10">
        <v>550</v>
      </c>
      <c r="H15" s="13">
        <f t="shared" si="0"/>
        <v>8250</v>
      </c>
      <c r="I15" s="13">
        <v>1000</v>
      </c>
      <c r="J15" s="13">
        <v>4000</v>
      </c>
      <c r="K15" s="12">
        <f>17562+5000</f>
        <v>22562</v>
      </c>
      <c r="L15" s="16"/>
      <c r="M15" s="10"/>
      <c r="N15" s="10"/>
    </row>
    <row r="16" ht="20" customHeight="1" spans="1:14">
      <c r="A16" s="10">
        <v>12</v>
      </c>
      <c r="B16" s="11" t="s">
        <v>67</v>
      </c>
      <c r="C16" s="21" t="s">
        <v>68</v>
      </c>
      <c r="D16" s="7" t="s">
        <v>69</v>
      </c>
      <c r="E16" s="216" t="s">
        <v>70</v>
      </c>
      <c r="F16" s="12">
        <v>25036</v>
      </c>
      <c r="G16" s="10"/>
      <c r="H16" s="13">
        <f t="shared" si="0"/>
        <v>0</v>
      </c>
      <c r="I16" s="13">
        <v>1000</v>
      </c>
      <c r="J16" s="13">
        <v>4000</v>
      </c>
      <c r="K16" s="12">
        <v>38033</v>
      </c>
      <c r="L16" s="16"/>
      <c r="M16" s="10"/>
      <c r="N16" s="10"/>
    </row>
    <row r="17" ht="20" customHeight="1" spans="1:14">
      <c r="A17" s="10"/>
      <c r="B17" s="11"/>
      <c r="C17" s="22"/>
      <c r="D17" s="7" t="s">
        <v>71</v>
      </c>
      <c r="E17" s="217" t="s">
        <v>72</v>
      </c>
      <c r="F17" s="13">
        <v>7997</v>
      </c>
      <c r="G17" s="10"/>
      <c r="H17" s="13"/>
      <c r="I17" s="13"/>
      <c r="J17" s="13"/>
      <c r="K17" s="12"/>
      <c r="L17" s="16"/>
      <c r="M17" s="10"/>
      <c r="N17" s="10"/>
    </row>
    <row r="18" ht="20" customHeight="1" spans="1:14">
      <c r="A18" s="10">
        <v>13</v>
      </c>
      <c r="B18" s="11" t="s">
        <v>73</v>
      </c>
      <c r="C18" s="10" t="s">
        <v>74</v>
      </c>
      <c r="D18" s="7" t="s">
        <v>75</v>
      </c>
      <c r="E18" s="10" t="s">
        <v>76</v>
      </c>
      <c r="F18" s="12">
        <v>55765</v>
      </c>
      <c r="G18" s="10">
        <v>57</v>
      </c>
      <c r="H18" s="13">
        <f>G18*15</f>
        <v>855</v>
      </c>
      <c r="I18" s="13">
        <v>1000</v>
      </c>
      <c r="J18" s="13">
        <v>4000</v>
      </c>
      <c r="K18" s="12">
        <f>56620+5000</f>
        <v>61620</v>
      </c>
      <c r="L18" s="16"/>
      <c r="M18" s="10"/>
      <c r="N18" s="10"/>
    </row>
    <row r="19" ht="20" customHeight="1" spans="1:14">
      <c r="A19" s="10">
        <v>14</v>
      </c>
      <c r="B19" s="11" t="s">
        <v>77</v>
      </c>
      <c r="C19" s="10" t="s">
        <v>78</v>
      </c>
      <c r="D19" s="7" t="s">
        <v>79</v>
      </c>
      <c r="E19" s="216" t="s">
        <v>80</v>
      </c>
      <c r="F19" s="12">
        <v>13695</v>
      </c>
      <c r="G19" s="10">
        <v>307</v>
      </c>
      <c r="H19" s="13">
        <f>G19*15</f>
        <v>4605</v>
      </c>
      <c r="I19" s="13">
        <v>1000</v>
      </c>
      <c r="J19" s="13">
        <v>4000</v>
      </c>
      <c r="K19" s="12">
        <f>18300+5000</f>
        <v>23300</v>
      </c>
      <c r="L19" s="16"/>
      <c r="M19" s="10"/>
      <c r="N19" s="10"/>
    </row>
    <row r="20" ht="20" customHeight="1" spans="1:14">
      <c r="A20" s="10">
        <v>15</v>
      </c>
      <c r="B20" s="11" t="s">
        <v>81</v>
      </c>
      <c r="C20" s="10" t="s">
        <v>82</v>
      </c>
      <c r="D20" s="7" t="s">
        <v>83</v>
      </c>
      <c r="E20" s="216" t="s">
        <v>84</v>
      </c>
      <c r="F20" s="12">
        <v>6232</v>
      </c>
      <c r="G20" s="10">
        <v>561</v>
      </c>
      <c r="H20" s="13">
        <f>G20*15</f>
        <v>8415</v>
      </c>
      <c r="I20" s="13">
        <v>1000</v>
      </c>
      <c r="J20" s="13">
        <v>4000</v>
      </c>
      <c r="K20" s="12">
        <f>14647+5000</f>
        <v>19647</v>
      </c>
      <c r="L20" s="16"/>
      <c r="M20" s="10"/>
      <c r="N20" s="10"/>
    </row>
    <row r="21" ht="20" customHeight="1" spans="1:14">
      <c r="A21" s="10">
        <v>16</v>
      </c>
      <c r="B21" s="11" t="s">
        <v>85</v>
      </c>
      <c r="C21" s="10" t="s">
        <v>86</v>
      </c>
      <c r="D21" s="7" t="s">
        <v>87</v>
      </c>
      <c r="E21" s="216" t="s">
        <v>88</v>
      </c>
      <c r="F21" s="12">
        <v>167363.75</v>
      </c>
      <c r="G21" s="10">
        <v>666</v>
      </c>
      <c r="H21" s="13">
        <f>G21*15</f>
        <v>9990</v>
      </c>
      <c r="I21" s="13">
        <v>1000</v>
      </c>
      <c r="J21" s="13">
        <v>4000</v>
      </c>
      <c r="K21" s="12">
        <f>177353.75+5000</f>
        <v>182353.75</v>
      </c>
      <c r="L21" s="16"/>
      <c r="M21" s="10"/>
      <c r="N21" s="10"/>
    </row>
    <row r="22" ht="20" customHeight="1" spans="1:14">
      <c r="A22" s="10">
        <v>17</v>
      </c>
      <c r="B22" s="11" t="s">
        <v>89</v>
      </c>
      <c r="C22" s="10" t="s">
        <v>90</v>
      </c>
      <c r="D22" s="7" t="s">
        <v>91</v>
      </c>
      <c r="E22" s="10" t="s">
        <v>76</v>
      </c>
      <c r="F22" s="12">
        <v>40564</v>
      </c>
      <c r="G22" s="10">
        <v>636</v>
      </c>
      <c r="H22" s="13">
        <f t="shared" ref="H22" si="1">G22*15</f>
        <v>9540</v>
      </c>
      <c r="I22" s="13">
        <v>1000</v>
      </c>
      <c r="J22" s="13">
        <v>4000</v>
      </c>
      <c r="K22" s="12">
        <f>50104+5000</f>
        <v>55104</v>
      </c>
      <c r="L22" s="16"/>
      <c r="M22" s="10"/>
      <c r="N22" s="10"/>
    </row>
    <row r="23" ht="20" customHeight="1" spans="1:14">
      <c r="A23" s="10">
        <v>18</v>
      </c>
      <c r="B23" s="11" t="s">
        <v>92</v>
      </c>
      <c r="C23" s="10" t="s">
        <v>93</v>
      </c>
      <c r="D23" s="7" t="s">
        <v>94</v>
      </c>
      <c r="E23" s="216" t="s">
        <v>95</v>
      </c>
      <c r="F23" s="12">
        <v>59042.7</v>
      </c>
      <c r="G23" s="10">
        <v>404</v>
      </c>
      <c r="H23" s="13">
        <f t="shared" ref="H23:H26" si="2">G23*15</f>
        <v>6060</v>
      </c>
      <c r="I23" s="13">
        <v>1000</v>
      </c>
      <c r="J23" s="13">
        <v>4000</v>
      </c>
      <c r="K23" s="12">
        <f>65102.7+5000</f>
        <v>70102.7</v>
      </c>
      <c r="L23" s="16"/>
      <c r="M23" s="10"/>
      <c r="N23" s="10"/>
    </row>
    <row r="24" ht="20" customHeight="1" spans="1:14">
      <c r="A24" s="10">
        <v>19</v>
      </c>
      <c r="B24" s="18" t="s">
        <v>96</v>
      </c>
      <c r="C24" s="10" t="s">
        <v>97</v>
      </c>
      <c r="D24" s="7" t="s">
        <v>98</v>
      </c>
      <c r="E24" s="216" t="s">
        <v>99</v>
      </c>
      <c r="F24" s="12">
        <v>5614</v>
      </c>
      <c r="G24" s="10">
        <v>660</v>
      </c>
      <c r="H24" s="13">
        <f t="shared" si="2"/>
        <v>9900</v>
      </c>
      <c r="I24" s="13">
        <v>1000</v>
      </c>
      <c r="J24" s="13">
        <v>4000</v>
      </c>
      <c r="K24" s="12">
        <f>15514+5000</f>
        <v>20514</v>
      </c>
      <c r="L24" s="16"/>
      <c r="M24" s="10"/>
      <c r="N24" s="10"/>
    </row>
    <row r="25" ht="20" customHeight="1" spans="1:14">
      <c r="A25" s="10">
        <v>20</v>
      </c>
      <c r="B25" s="19" t="s">
        <v>100</v>
      </c>
      <c r="C25" s="10" t="s">
        <v>101</v>
      </c>
      <c r="D25" s="7" t="s">
        <v>102</v>
      </c>
      <c r="E25" s="217" t="s">
        <v>103</v>
      </c>
      <c r="F25" s="13">
        <v>69964</v>
      </c>
      <c r="G25" s="10"/>
      <c r="H25" s="13">
        <f t="shared" si="2"/>
        <v>0</v>
      </c>
      <c r="I25" s="13">
        <v>1000</v>
      </c>
      <c r="J25" s="13">
        <v>4000</v>
      </c>
      <c r="K25" s="12">
        <f>69964+5000</f>
        <v>74964</v>
      </c>
      <c r="L25" s="16"/>
      <c r="M25" s="10"/>
      <c r="N25" s="10"/>
    </row>
    <row r="26" s="1" customFormat="1" ht="20" customHeight="1" spans="1:14">
      <c r="A26" s="10">
        <v>21</v>
      </c>
      <c r="B26" s="11" t="s">
        <v>104</v>
      </c>
      <c r="C26" s="21" t="s">
        <v>105</v>
      </c>
      <c r="D26" s="7" t="s">
        <v>106</v>
      </c>
      <c r="E26" s="216" t="s">
        <v>107</v>
      </c>
      <c r="F26" s="12">
        <v>48473.38</v>
      </c>
      <c r="G26" s="16">
        <v>550</v>
      </c>
      <c r="H26" s="17">
        <f t="shared" si="2"/>
        <v>8250</v>
      </c>
      <c r="I26" s="13">
        <v>1000</v>
      </c>
      <c r="J26" s="13">
        <v>4000</v>
      </c>
      <c r="K26" s="12">
        <v>61723.38</v>
      </c>
      <c r="L26" s="16"/>
      <c r="M26" s="10"/>
      <c r="N26" s="16" t="s">
        <v>108</v>
      </c>
    </row>
    <row r="27" s="1" customFormat="1" ht="20" customHeight="1" spans="1:14">
      <c r="A27" s="10"/>
      <c r="B27" s="11"/>
      <c r="C27" s="22"/>
      <c r="D27" s="7"/>
      <c r="E27" s="217" t="s">
        <v>109</v>
      </c>
      <c r="F27" s="12"/>
      <c r="G27" s="23"/>
      <c r="H27" s="24"/>
      <c r="I27" s="13"/>
      <c r="J27" s="13"/>
      <c r="K27" s="12"/>
      <c r="L27" s="35"/>
      <c r="M27" s="10"/>
      <c r="N27" s="23"/>
    </row>
    <row r="28" s="1" customFormat="1" ht="20" customHeight="1" spans="1:14">
      <c r="A28" s="16">
        <v>22</v>
      </c>
      <c r="B28" s="25" t="s">
        <v>110</v>
      </c>
      <c r="C28" s="21" t="s">
        <v>111</v>
      </c>
      <c r="D28" s="15" t="s">
        <v>112</v>
      </c>
      <c r="E28" s="218" t="s">
        <v>113</v>
      </c>
      <c r="F28" s="26">
        <v>12823</v>
      </c>
      <c r="G28" s="16">
        <v>87</v>
      </c>
      <c r="H28" s="17">
        <f>G28*15</f>
        <v>1305</v>
      </c>
      <c r="I28" s="17">
        <v>1000</v>
      </c>
      <c r="J28" s="17">
        <v>4000</v>
      </c>
      <c r="K28" s="26">
        <v>19128</v>
      </c>
      <c r="L28" s="16"/>
      <c r="M28" s="16"/>
      <c r="N28" s="16" t="s">
        <v>114</v>
      </c>
    </row>
    <row r="29" s="1" customFormat="1" ht="20" customHeight="1" spans="1:14">
      <c r="A29" s="23"/>
      <c r="B29" s="27"/>
      <c r="C29" s="22"/>
      <c r="D29" s="28"/>
      <c r="E29" s="23"/>
      <c r="F29" s="29"/>
      <c r="G29" s="23"/>
      <c r="H29" s="24"/>
      <c r="I29" s="24"/>
      <c r="J29" s="24"/>
      <c r="K29" s="29"/>
      <c r="L29" s="35"/>
      <c r="M29" s="23"/>
      <c r="N29" s="23"/>
    </row>
    <row r="30" ht="20" customHeight="1" spans="1:14">
      <c r="A30" s="10">
        <v>23</v>
      </c>
      <c r="B30" s="18" t="s">
        <v>115</v>
      </c>
      <c r="C30" s="10" t="s">
        <v>116</v>
      </c>
      <c r="D30" s="7" t="s">
        <v>117</v>
      </c>
      <c r="E30" s="216" t="s">
        <v>118</v>
      </c>
      <c r="F30" s="12">
        <v>4997</v>
      </c>
      <c r="G30" s="10">
        <v>34</v>
      </c>
      <c r="H30" s="13">
        <f t="shared" ref="H30:H43" si="3">G30*15</f>
        <v>510</v>
      </c>
      <c r="I30" s="13">
        <v>1000</v>
      </c>
      <c r="J30" s="13">
        <v>4000</v>
      </c>
      <c r="K30" s="12">
        <f>5507+5000</f>
        <v>10507</v>
      </c>
      <c r="L30" s="16"/>
      <c r="M30" s="10"/>
      <c r="N30" s="10"/>
    </row>
    <row r="31" ht="20" customHeight="1" spans="1:14">
      <c r="A31" s="10">
        <v>24</v>
      </c>
      <c r="B31" s="18" t="s">
        <v>119</v>
      </c>
      <c r="C31" s="10" t="s">
        <v>120</v>
      </c>
      <c r="D31" s="7" t="s">
        <v>121</v>
      </c>
      <c r="E31" s="216" t="s">
        <v>122</v>
      </c>
      <c r="F31" s="12">
        <v>16189</v>
      </c>
      <c r="G31" s="10">
        <v>560</v>
      </c>
      <c r="H31" s="13">
        <f t="shared" si="3"/>
        <v>8400</v>
      </c>
      <c r="I31" s="13">
        <v>1000</v>
      </c>
      <c r="J31" s="13">
        <v>4000</v>
      </c>
      <c r="K31" s="12">
        <f>24589+5000</f>
        <v>29589</v>
      </c>
      <c r="L31" s="16"/>
      <c r="M31" s="10"/>
      <c r="N31" s="10"/>
    </row>
    <row r="32" ht="20" customHeight="1" spans="1:14">
      <c r="A32" s="10">
        <v>25</v>
      </c>
      <c r="B32" s="19" t="s">
        <v>123</v>
      </c>
      <c r="C32" s="10" t="s">
        <v>124</v>
      </c>
      <c r="D32" s="7" t="s">
        <v>125</v>
      </c>
      <c r="E32" s="217" t="s">
        <v>126</v>
      </c>
      <c r="F32" s="13">
        <v>3947</v>
      </c>
      <c r="G32" s="10">
        <v>666</v>
      </c>
      <c r="H32" s="13">
        <f t="shared" si="3"/>
        <v>9990</v>
      </c>
      <c r="I32" s="13">
        <v>1000</v>
      </c>
      <c r="J32" s="13">
        <v>4000</v>
      </c>
      <c r="K32" s="12">
        <v>18937</v>
      </c>
      <c r="L32" s="16"/>
      <c r="M32" s="10"/>
      <c r="N32" s="10"/>
    </row>
    <row r="33" ht="20" customHeight="1" spans="1:14">
      <c r="A33" s="10">
        <v>26</v>
      </c>
      <c r="B33" s="19" t="s">
        <v>127</v>
      </c>
      <c r="C33" s="10" t="s">
        <v>128</v>
      </c>
      <c r="D33" s="7" t="s">
        <v>129</v>
      </c>
      <c r="E33" s="217" t="s">
        <v>130</v>
      </c>
      <c r="F33" s="13">
        <v>3003</v>
      </c>
      <c r="G33" s="10">
        <v>408</v>
      </c>
      <c r="H33" s="13">
        <f t="shared" si="3"/>
        <v>6120</v>
      </c>
      <c r="I33" s="13">
        <v>1000</v>
      </c>
      <c r="J33" s="13">
        <v>4000</v>
      </c>
      <c r="K33" s="12">
        <f>9123+5000</f>
        <v>14123</v>
      </c>
      <c r="L33" s="16"/>
      <c r="M33" s="10"/>
      <c r="N33" s="10"/>
    </row>
    <row r="34" ht="20" customHeight="1" spans="1:14">
      <c r="A34" s="10">
        <v>27</v>
      </c>
      <c r="B34" s="11" t="s">
        <v>131</v>
      </c>
      <c r="C34" s="10" t="s">
        <v>132</v>
      </c>
      <c r="D34" s="7" t="s">
        <v>133</v>
      </c>
      <c r="E34" s="217" t="s">
        <v>134</v>
      </c>
      <c r="F34" s="13">
        <v>6114</v>
      </c>
      <c r="G34" s="10">
        <v>666</v>
      </c>
      <c r="H34" s="13">
        <f t="shared" si="3"/>
        <v>9990</v>
      </c>
      <c r="I34" s="13">
        <v>1000</v>
      </c>
      <c r="J34" s="13">
        <v>4000</v>
      </c>
      <c r="K34" s="12">
        <v>21104</v>
      </c>
      <c r="L34" s="16"/>
      <c r="M34" s="10"/>
      <c r="N34" s="10"/>
    </row>
    <row r="35" ht="20" customHeight="1" spans="1:14">
      <c r="A35" s="10">
        <v>28</v>
      </c>
      <c r="B35" s="11" t="s">
        <v>135</v>
      </c>
      <c r="C35" s="10" t="s">
        <v>136</v>
      </c>
      <c r="D35" s="7" t="s">
        <v>137</v>
      </c>
      <c r="E35" s="10" t="s">
        <v>76</v>
      </c>
      <c r="F35" s="12">
        <v>3916</v>
      </c>
      <c r="G35" s="10">
        <v>61</v>
      </c>
      <c r="H35" s="13">
        <f t="shared" si="3"/>
        <v>915</v>
      </c>
      <c r="I35" s="13">
        <v>1000</v>
      </c>
      <c r="J35" s="13">
        <v>4000</v>
      </c>
      <c r="K35" s="12">
        <f>4831+5000</f>
        <v>9831</v>
      </c>
      <c r="L35" s="16"/>
      <c r="M35" s="10"/>
      <c r="N35" s="10"/>
    </row>
    <row r="36" ht="20" customHeight="1" spans="1:14">
      <c r="A36" s="10">
        <v>29</v>
      </c>
      <c r="B36" s="11" t="s">
        <v>138</v>
      </c>
      <c r="C36" s="10" t="s">
        <v>139</v>
      </c>
      <c r="D36" s="7" t="s">
        <v>140</v>
      </c>
      <c r="E36" s="216" t="s">
        <v>141</v>
      </c>
      <c r="F36" s="12">
        <v>3830</v>
      </c>
      <c r="G36" s="10">
        <v>650</v>
      </c>
      <c r="H36" s="13">
        <f t="shared" si="3"/>
        <v>9750</v>
      </c>
      <c r="I36" s="13">
        <v>1000</v>
      </c>
      <c r="J36" s="13">
        <v>4000</v>
      </c>
      <c r="K36" s="12">
        <v>18580</v>
      </c>
      <c r="L36" s="16"/>
      <c r="M36" s="10"/>
      <c r="N36" s="10"/>
    </row>
    <row r="37" ht="20" customHeight="1" spans="1:14">
      <c r="A37" s="10">
        <v>30</v>
      </c>
      <c r="B37" s="11" t="s">
        <v>142</v>
      </c>
      <c r="C37" s="10" t="s">
        <v>143</v>
      </c>
      <c r="D37" s="7" t="s">
        <v>144</v>
      </c>
      <c r="E37" s="217" t="s">
        <v>145</v>
      </c>
      <c r="F37" s="12">
        <v>9455</v>
      </c>
      <c r="G37" s="10">
        <v>666</v>
      </c>
      <c r="H37" s="13">
        <f t="shared" si="3"/>
        <v>9990</v>
      </c>
      <c r="I37" s="13">
        <v>1000</v>
      </c>
      <c r="J37" s="13">
        <v>4000</v>
      </c>
      <c r="K37" s="12">
        <v>24445</v>
      </c>
      <c r="L37" s="16"/>
      <c r="M37" s="10"/>
      <c r="N37" s="10"/>
    </row>
    <row r="38" ht="20" customHeight="1" spans="1:14">
      <c r="A38" s="10">
        <v>31</v>
      </c>
      <c r="B38" s="11" t="s">
        <v>146</v>
      </c>
      <c r="C38" s="10" t="s">
        <v>97</v>
      </c>
      <c r="D38" s="7" t="s">
        <v>147</v>
      </c>
      <c r="E38" s="216" t="s">
        <v>148</v>
      </c>
      <c r="F38" s="12">
        <v>6250</v>
      </c>
      <c r="G38" s="10">
        <v>562</v>
      </c>
      <c r="H38" s="13">
        <f t="shared" si="3"/>
        <v>8430</v>
      </c>
      <c r="I38" s="13">
        <v>1000</v>
      </c>
      <c r="J38" s="13">
        <v>4000</v>
      </c>
      <c r="K38" s="12">
        <f>14680+5000</f>
        <v>19680</v>
      </c>
      <c r="L38" s="16"/>
      <c r="M38" s="10"/>
      <c r="N38" s="10"/>
    </row>
    <row r="39" ht="20" customHeight="1" spans="1:14">
      <c r="A39" s="10">
        <v>32</v>
      </c>
      <c r="B39" s="11" t="s">
        <v>149</v>
      </c>
      <c r="C39" s="10" t="s">
        <v>150</v>
      </c>
      <c r="D39" s="7" t="s">
        <v>151</v>
      </c>
      <c r="E39" s="216" t="s">
        <v>152</v>
      </c>
      <c r="F39" s="12">
        <v>8801</v>
      </c>
      <c r="G39" s="10">
        <v>666</v>
      </c>
      <c r="H39" s="13">
        <f t="shared" si="3"/>
        <v>9990</v>
      </c>
      <c r="I39" s="13">
        <v>1000</v>
      </c>
      <c r="J39" s="13">
        <v>4000</v>
      </c>
      <c r="K39" s="12">
        <f>18791+5000</f>
        <v>23791</v>
      </c>
      <c r="L39" s="16"/>
      <c r="M39" s="10"/>
      <c r="N39" s="10"/>
    </row>
    <row r="40" ht="20" customHeight="1" spans="1:14">
      <c r="A40" s="10">
        <v>33</v>
      </c>
      <c r="B40" s="11" t="s">
        <v>153</v>
      </c>
      <c r="C40" s="10" t="s">
        <v>154</v>
      </c>
      <c r="D40" s="7" t="s">
        <v>155</v>
      </c>
      <c r="E40" s="216" t="s">
        <v>156</v>
      </c>
      <c r="F40" s="12">
        <v>5594</v>
      </c>
      <c r="G40" s="10">
        <v>598</v>
      </c>
      <c r="H40" s="13">
        <f t="shared" si="3"/>
        <v>8970</v>
      </c>
      <c r="I40" s="13">
        <v>1000</v>
      </c>
      <c r="J40" s="13">
        <v>4000</v>
      </c>
      <c r="K40" s="12">
        <v>19564</v>
      </c>
      <c r="L40" s="16"/>
      <c r="M40" s="10"/>
      <c r="N40" s="10"/>
    </row>
    <row r="41" ht="20" customHeight="1" spans="1:14">
      <c r="A41" s="10">
        <v>34</v>
      </c>
      <c r="B41" s="11" t="s">
        <v>157</v>
      </c>
      <c r="C41" s="10" t="s">
        <v>158</v>
      </c>
      <c r="D41" s="7" t="s">
        <v>159</v>
      </c>
      <c r="E41" s="216" t="s">
        <v>160</v>
      </c>
      <c r="F41" s="12">
        <v>4806</v>
      </c>
      <c r="G41" s="10">
        <v>550</v>
      </c>
      <c r="H41" s="13">
        <f t="shared" si="3"/>
        <v>8250</v>
      </c>
      <c r="I41" s="13">
        <v>1000</v>
      </c>
      <c r="J41" s="13">
        <v>4000</v>
      </c>
      <c r="K41" s="12">
        <v>18056</v>
      </c>
      <c r="L41" s="16"/>
      <c r="M41" s="10"/>
      <c r="N41" s="10"/>
    </row>
    <row r="42" ht="20" customHeight="1" spans="1:14">
      <c r="A42" s="10">
        <v>35</v>
      </c>
      <c r="B42" s="18" t="s">
        <v>161</v>
      </c>
      <c r="C42" s="10" t="s">
        <v>162</v>
      </c>
      <c r="D42" s="7" t="s">
        <v>163</v>
      </c>
      <c r="E42" s="216" t="s">
        <v>164</v>
      </c>
      <c r="F42" s="12">
        <v>2910</v>
      </c>
      <c r="G42" s="10">
        <v>655</v>
      </c>
      <c r="H42" s="13">
        <f t="shared" si="3"/>
        <v>9825</v>
      </c>
      <c r="I42" s="13">
        <v>1000</v>
      </c>
      <c r="J42" s="13">
        <v>4000</v>
      </c>
      <c r="K42" s="12">
        <v>17735</v>
      </c>
      <c r="L42" s="16"/>
      <c r="M42" s="10"/>
      <c r="N42" s="10"/>
    </row>
    <row r="43" ht="20" customHeight="1" spans="1:14">
      <c r="A43" s="10">
        <v>36</v>
      </c>
      <c r="B43" s="19" t="s">
        <v>165</v>
      </c>
      <c r="C43" s="10" t="s">
        <v>166</v>
      </c>
      <c r="D43" s="7" t="s">
        <v>167</v>
      </c>
      <c r="E43" s="217" t="s">
        <v>168</v>
      </c>
      <c r="F43" s="13">
        <v>5916</v>
      </c>
      <c r="G43" s="10"/>
      <c r="H43" s="13">
        <f t="shared" si="3"/>
        <v>0</v>
      </c>
      <c r="I43" s="13">
        <v>1000</v>
      </c>
      <c r="J43" s="13">
        <v>4000</v>
      </c>
      <c r="K43" s="12">
        <v>10916</v>
      </c>
      <c r="L43" s="16"/>
      <c r="M43" s="10"/>
      <c r="N43" s="10"/>
    </row>
    <row r="44" ht="20" customHeight="1" spans="1:14">
      <c r="A44" s="10">
        <v>37</v>
      </c>
      <c r="B44" s="18" t="s">
        <v>169</v>
      </c>
      <c r="C44" s="10" t="s">
        <v>170</v>
      </c>
      <c r="D44" s="7" t="s">
        <v>171</v>
      </c>
      <c r="E44" s="216" t="s">
        <v>172</v>
      </c>
      <c r="F44" s="12">
        <v>7190</v>
      </c>
      <c r="G44" s="10" t="s">
        <v>173</v>
      </c>
      <c r="H44" s="13">
        <v>9500</v>
      </c>
      <c r="I44" s="13">
        <v>1000</v>
      </c>
      <c r="J44" s="13">
        <v>4000</v>
      </c>
      <c r="K44" s="12">
        <f>16690+5000</f>
        <v>21690</v>
      </c>
      <c r="L44" s="16"/>
      <c r="M44" s="10"/>
      <c r="N44" s="10" t="s">
        <v>174</v>
      </c>
    </row>
    <row r="45" ht="20" customHeight="1" spans="1:14">
      <c r="A45" s="10">
        <v>38</v>
      </c>
      <c r="B45" s="19" t="s">
        <v>175</v>
      </c>
      <c r="C45" s="10" t="s">
        <v>176</v>
      </c>
      <c r="D45" s="7" t="s">
        <v>177</v>
      </c>
      <c r="E45" s="217" t="s">
        <v>178</v>
      </c>
      <c r="F45" s="13">
        <v>1463</v>
      </c>
      <c r="G45" s="10">
        <v>666</v>
      </c>
      <c r="H45" s="13">
        <f t="shared" ref="H45:H51" si="4">G45*15</f>
        <v>9990</v>
      </c>
      <c r="I45" s="13">
        <v>1000</v>
      </c>
      <c r="J45" s="13">
        <v>4000</v>
      </c>
      <c r="K45" s="12">
        <v>16453</v>
      </c>
      <c r="L45" s="16"/>
      <c r="M45" s="10"/>
      <c r="N45" s="10"/>
    </row>
    <row r="46" ht="20" customHeight="1" spans="1:14">
      <c r="A46" s="10">
        <v>39</v>
      </c>
      <c r="B46" s="11" t="s">
        <v>179</v>
      </c>
      <c r="C46" s="10" t="s">
        <v>180</v>
      </c>
      <c r="D46" s="7" t="s">
        <v>181</v>
      </c>
      <c r="E46" s="216" t="s">
        <v>182</v>
      </c>
      <c r="F46" s="12">
        <v>4060</v>
      </c>
      <c r="G46" s="10">
        <v>125</v>
      </c>
      <c r="H46" s="13">
        <f t="shared" si="4"/>
        <v>1875</v>
      </c>
      <c r="I46" s="13">
        <v>1000</v>
      </c>
      <c r="J46" s="13">
        <v>4000</v>
      </c>
      <c r="K46" s="12">
        <v>10935</v>
      </c>
      <c r="L46" s="16"/>
      <c r="M46" s="10"/>
      <c r="N46" s="10"/>
    </row>
    <row r="47" ht="20" customHeight="1" spans="1:14">
      <c r="A47" s="10">
        <v>40</v>
      </c>
      <c r="B47" s="11" t="s">
        <v>183</v>
      </c>
      <c r="C47" s="10" t="s">
        <v>184</v>
      </c>
      <c r="D47" s="7" t="s">
        <v>185</v>
      </c>
      <c r="E47" s="216" t="s">
        <v>186</v>
      </c>
      <c r="F47" s="12">
        <v>5210</v>
      </c>
      <c r="G47" s="10"/>
      <c r="H47" s="13">
        <f t="shared" si="4"/>
        <v>0</v>
      </c>
      <c r="I47" s="13">
        <v>1000</v>
      </c>
      <c r="J47" s="13">
        <v>4000</v>
      </c>
      <c r="K47" s="12">
        <v>10210</v>
      </c>
      <c r="L47" s="16"/>
      <c r="M47" s="10"/>
      <c r="N47" s="10"/>
    </row>
    <row r="48" ht="20" customHeight="1" spans="1:14">
      <c r="A48" s="10">
        <v>41</v>
      </c>
      <c r="B48" s="18" t="s">
        <v>187</v>
      </c>
      <c r="C48" s="10" t="s">
        <v>188</v>
      </c>
      <c r="D48" s="7" t="s">
        <v>189</v>
      </c>
      <c r="E48" s="216" t="s">
        <v>190</v>
      </c>
      <c r="F48" s="12">
        <v>6339</v>
      </c>
      <c r="G48" s="10">
        <v>500</v>
      </c>
      <c r="H48" s="13">
        <f t="shared" si="4"/>
        <v>7500</v>
      </c>
      <c r="I48" s="13">
        <v>1000</v>
      </c>
      <c r="J48" s="13">
        <v>4000</v>
      </c>
      <c r="K48" s="12">
        <v>18839</v>
      </c>
      <c r="L48" s="16"/>
      <c r="M48" s="10"/>
      <c r="N48" s="7"/>
    </row>
    <row r="49" s="1" customFormat="1" ht="20" customHeight="1" spans="1:14">
      <c r="A49" s="10">
        <v>42</v>
      </c>
      <c r="B49" s="11" t="s">
        <v>191</v>
      </c>
      <c r="C49" s="10" t="s">
        <v>192</v>
      </c>
      <c r="D49" s="7" t="s">
        <v>193</v>
      </c>
      <c r="E49" s="216" t="s">
        <v>194</v>
      </c>
      <c r="F49" s="12">
        <v>34294</v>
      </c>
      <c r="G49" s="10">
        <v>660</v>
      </c>
      <c r="H49" s="13">
        <f t="shared" si="4"/>
        <v>9900</v>
      </c>
      <c r="I49" s="13">
        <v>1000</v>
      </c>
      <c r="J49" s="13">
        <v>4000</v>
      </c>
      <c r="K49" s="12">
        <v>49194</v>
      </c>
      <c r="L49" s="16"/>
      <c r="M49" s="10"/>
      <c r="N49" s="10"/>
    </row>
    <row r="50" ht="20" customHeight="1" spans="1:14">
      <c r="A50" s="10">
        <v>43</v>
      </c>
      <c r="B50" s="19" t="s">
        <v>195</v>
      </c>
      <c r="C50" s="10" t="s">
        <v>196</v>
      </c>
      <c r="D50" s="7" t="s">
        <v>197</v>
      </c>
      <c r="E50" s="217" t="s">
        <v>198</v>
      </c>
      <c r="F50" s="13">
        <v>16270</v>
      </c>
      <c r="G50" s="10"/>
      <c r="H50" s="13">
        <f t="shared" si="4"/>
        <v>0</v>
      </c>
      <c r="I50" s="13"/>
      <c r="J50" s="13"/>
      <c r="K50" s="12">
        <f>+H50+F50</f>
        <v>16270</v>
      </c>
      <c r="L50" s="16"/>
      <c r="M50" s="10"/>
      <c r="N50" s="7"/>
    </row>
    <row r="51" ht="20" customHeight="1" spans="1:14">
      <c r="A51" s="10"/>
      <c r="B51" s="19" t="s">
        <v>9</v>
      </c>
      <c r="C51" s="10"/>
      <c r="D51" s="30">
        <v>76</v>
      </c>
      <c r="E51" s="31"/>
      <c r="F51" s="31">
        <v>829264.43</v>
      </c>
      <c r="G51" s="31"/>
      <c r="H51" s="31">
        <v>296370</v>
      </c>
      <c r="I51" s="31">
        <v>42000</v>
      </c>
      <c r="J51" s="31">
        <v>168000</v>
      </c>
      <c r="K51" s="31">
        <v>1335634.43</v>
      </c>
      <c r="L51" s="31" t="s">
        <v>199</v>
      </c>
      <c r="M51" s="31"/>
      <c r="N51" s="31"/>
    </row>
    <row r="52" ht="20" customHeight="1" spans="1:14">
      <c r="A52" s="32" t="s">
        <v>200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</row>
    <row r="53" ht="20" customHeight="1" spans="1:14">
      <c r="A53" s="32" t="s">
        <v>201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ht="20" customHeight="1" spans="1:14">
      <c r="A54" s="30" t="s">
        <v>2</v>
      </c>
      <c r="B54" s="19" t="s">
        <v>202</v>
      </c>
      <c r="C54" s="31" t="s">
        <v>4</v>
      </c>
      <c r="D54" s="31" t="s">
        <v>5</v>
      </c>
      <c r="E54" s="31"/>
      <c r="F54" s="31"/>
      <c r="G54" s="30" t="s">
        <v>6</v>
      </c>
      <c r="H54" s="30"/>
      <c r="I54" s="30" t="s">
        <v>203</v>
      </c>
      <c r="J54" s="30" t="s">
        <v>204</v>
      </c>
      <c r="K54" s="30" t="s">
        <v>9</v>
      </c>
      <c r="L54" s="31" t="s">
        <v>10</v>
      </c>
      <c r="M54" s="31"/>
      <c r="N54" s="31" t="s">
        <v>11</v>
      </c>
    </row>
    <row r="55" ht="20" customHeight="1" spans="1:14">
      <c r="A55" s="30"/>
      <c r="B55" s="19"/>
      <c r="C55" s="31"/>
      <c r="D55" s="31" t="s">
        <v>12</v>
      </c>
      <c r="E55" s="31" t="s">
        <v>13</v>
      </c>
      <c r="F55" s="30" t="s">
        <v>205</v>
      </c>
      <c r="G55" s="30" t="s">
        <v>15</v>
      </c>
      <c r="H55" s="30" t="s">
        <v>16</v>
      </c>
      <c r="I55" s="30"/>
      <c r="J55" s="30"/>
      <c r="K55" s="30"/>
      <c r="L55" s="31" t="s">
        <v>17</v>
      </c>
      <c r="M55" s="31" t="s">
        <v>18</v>
      </c>
      <c r="N55" s="31"/>
    </row>
    <row r="56" ht="20" customHeight="1" spans="1:14">
      <c r="A56" s="33">
        <v>1</v>
      </c>
      <c r="B56" s="27" t="s">
        <v>206</v>
      </c>
      <c r="C56" s="23" t="s">
        <v>207</v>
      </c>
      <c r="D56" s="34" t="s">
        <v>208</v>
      </c>
      <c r="E56" s="219" t="s">
        <v>209</v>
      </c>
      <c r="F56" s="23">
        <v>40572</v>
      </c>
      <c r="G56" s="33">
        <v>450</v>
      </c>
      <c r="H56" s="23">
        <v>6750</v>
      </c>
      <c r="I56" s="33">
        <v>1000</v>
      </c>
      <c r="J56" s="33">
        <v>4000</v>
      </c>
      <c r="K56" s="33">
        <v>52322</v>
      </c>
      <c r="L56" s="33"/>
      <c r="M56" s="23"/>
      <c r="N56" s="34"/>
    </row>
    <row r="57" ht="20" customHeight="1" spans="1:14">
      <c r="A57" s="30">
        <v>2</v>
      </c>
      <c r="B57" s="11" t="s">
        <v>210</v>
      </c>
      <c r="C57" s="10" t="s">
        <v>211</v>
      </c>
      <c r="D57" s="31" t="s">
        <v>212</v>
      </c>
      <c r="E57" s="220" t="s">
        <v>213</v>
      </c>
      <c r="F57" s="10">
        <v>3090</v>
      </c>
      <c r="G57" s="30">
        <v>666</v>
      </c>
      <c r="H57" s="10">
        <v>9990</v>
      </c>
      <c r="I57" s="30">
        <v>1000</v>
      </c>
      <c r="J57" s="30">
        <v>4000</v>
      </c>
      <c r="K57" s="30">
        <v>18080</v>
      </c>
      <c r="L57" s="30"/>
      <c r="M57" s="10"/>
      <c r="N57" s="31"/>
    </row>
    <row r="58" ht="20" customHeight="1" spans="1:14">
      <c r="A58" s="30">
        <v>3</v>
      </c>
      <c r="B58" s="11" t="s">
        <v>214</v>
      </c>
      <c r="C58" s="10" t="s">
        <v>215</v>
      </c>
      <c r="D58" s="31" t="s">
        <v>216</v>
      </c>
      <c r="E58" s="220" t="s">
        <v>217</v>
      </c>
      <c r="F58" s="10">
        <v>35790</v>
      </c>
      <c r="G58" s="30">
        <v>666</v>
      </c>
      <c r="H58" s="10">
        <v>9990</v>
      </c>
      <c r="I58" s="30">
        <v>1000</v>
      </c>
      <c r="J58" s="30">
        <v>4000</v>
      </c>
      <c r="K58" s="30">
        <v>50780</v>
      </c>
      <c r="L58" s="30"/>
      <c r="M58" s="10"/>
      <c r="N58" s="31"/>
    </row>
    <row r="59" ht="20" customHeight="1" spans="1:14">
      <c r="A59" s="30">
        <v>4</v>
      </c>
      <c r="B59" s="11" t="s">
        <v>218</v>
      </c>
      <c r="C59" s="10" t="s">
        <v>219</v>
      </c>
      <c r="D59" s="31" t="s">
        <v>220</v>
      </c>
      <c r="E59" s="220" t="s">
        <v>221</v>
      </c>
      <c r="F59" s="10">
        <v>3479</v>
      </c>
      <c r="G59" s="30">
        <v>586</v>
      </c>
      <c r="H59" s="10">
        <v>8790</v>
      </c>
      <c r="I59" s="30">
        <v>1000</v>
      </c>
      <c r="J59" s="30">
        <v>4000</v>
      </c>
      <c r="K59" s="30">
        <v>17269</v>
      </c>
      <c r="L59" s="30"/>
      <c r="M59" s="10"/>
      <c r="N59" s="31"/>
    </row>
    <row r="60" ht="20" customHeight="1" spans="1:14">
      <c r="A60" s="30">
        <v>5</v>
      </c>
      <c r="B60" s="11" t="s">
        <v>222</v>
      </c>
      <c r="C60" s="10" t="s">
        <v>223</v>
      </c>
      <c r="D60" s="31" t="s">
        <v>224</v>
      </c>
      <c r="E60" s="220" t="s">
        <v>225</v>
      </c>
      <c r="F60" s="10">
        <v>8358</v>
      </c>
      <c r="G60" s="30">
        <v>209</v>
      </c>
      <c r="H60" s="10">
        <v>3135</v>
      </c>
      <c r="I60" s="30">
        <v>1000</v>
      </c>
      <c r="J60" s="30">
        <v>4000</v>
      </c>
      <c r="K60" s="30">
        <v>16493</v>
      </c>
      <c r="L60" s="30"/>
      <c r="M60" s="10"/>
      <c r="N60" s="31"/>
    </row>
    <row r="61" ht="20" customHeight="1" spans="1:14">
      <c r="A61" s="30">
        <v>6</v>
      </c>
      <c r="B61" s="11" t="s">
        <v>226</v>
      </c>
      <c r="C61" s="10" t="s">
        <v>227</v>
      </c>
      <c r="D61" s="31" t="s">
        <v>228</v>
      </c>
      <c r="E61" s="220" t="s">
        <v>229</v>
      </c>
      <c r="F61" s="10">
        <v>7162</v>
      </c>
      <c r="G61" s="30">
        <v>215</v>
      </c>
      <c r="H61" s="10">
        <v>3225</v>
      </c>
      <c r="I61" s="30">
        <v>1000</v>
      </c>
      <c r="J61" s="30">
        <v>4000</v>
      </c>
      <c r="K61" s="30">
        <v>14387</v>
      </c>
      <c r="L61" s="30"/>
      <c r="M61" s="10"/>
      <c r="N61" s="31"/>
    </row>
    <row r="62" ht="20" customHeight="1" spans="1:14">
      <c r="A62" s="30">
        <v>7</v>
      </c>
      <c r="B62" s="11" t="s">
        <v>230</v>
      </c>
      <c r="C62" s="10" t="s">
        <v>231</v>
      </c>
      <c r="D62" s="31" t="s">
        <v>232</v>
      </c>
      <c r="E62" s="31">
        <v>80160</v>
      </c>
      <c r="F62" s="10">
        <v>4736</v>
      </c>
      <c r="G62" s="30">
        <v>149</v>
      </c>
      <c r="H62" s="10">
        <v>2235</v>
      </c>
      <c r="I62" s="30">
        <v>1000</v>
      </c>
      <c r="J62" s="30">
        <v>4000</v>
      </c>
      <c r="K62" s="30">
        <v>11971</v>
      </c>
      <c r="L62" s="30"/>
      <c r="M62" s="10"/>
      <c r="N62" s="31"/>
    </row>
    <row r="63" ht="20" customHeight="1" spans="1:14">
      <c r="A63" s="30">
        <v>8</v>
      </c>
      <c r="B63" s="11" t="s">
        <v>233</v>
      </c>
      <c r="C63" s="10" t="s">
        <v>234</v>
      </c>
      <c r="D63" s="31" t="s">
        <v>235</v>
      </c>
      <c r="E63" s="31">
        <v>80478</v>
      </c>
      <c r="F63" s="10">
        <v>3879</v>
      </c>
      <c r="G63" s="30">
        <v>666</v>
      </c>
      <c r="H63" s="10">
        <v>9990</v>
      </c>
      <c r="I63" s="30">
        <v>1000</v>
      </c>
      <c r="J63" s="30">
        <v>4000</v>
      </c>
      <c r="K63" s="30">
        <v>18869</v>
      </c>
      <c r="L63" s="30"/>
      <c r="M63" s="10"/>
      <c r="N63" s="31"/>
    </row>
    <row r="64" ht="20" customHeight="1" spans="1:14">
      <c r="A64" s="30">
        <v>9</v>
      </c>
      <c r="B64" s="11" t="s">
        <v>236</v>
      </c>
      <c r="C64" s="10" t="s">
        <v>237</v>
      </c>
      <c r="D64" s="31" t="s">
        <v>238</v>
      </c>
      <c r="E64" s="31">
        <v>80114</v>
      </c>
      <c r="F64" s="10">
        <v>6237</v>
      </c>
      <c r="G64" s="30">
        <v>358</v>
      </c>
      <c r="H64" s="10">
        <v>5370</v>
      </c>
      <c r="I64" s="30">
        <v>1000</v>
      </c>
      <c r="J64" s="30">
        <v>4000</v>
      </c>
      <c r="K64" s="30">
        <v>16607</v>
      </c>
      <c r="L64" s="30"/>
      <c r="M64" s="10"/>
      <c r="N64" s="31"/>
    </row>
    <row r="65" ht="20" customHeight="1" spans="1:14">
      <c r="A65" s="30">
        <v>10</v>
      </c>
      <c r="B65" s="11" t="s">
        <v>239</v>
      </c>
      <c r="C65" s="10" t="s">
        <v>240</v>
      </c>
      <c r="D65" s="31" t="s">
        <v>241</v>
      </c>
      <c r="E65" s="31">
        <v>80115</v>
      </c>
      <c r="F65" s="10">
        <v>3258</v>
      </c>
      <c r="G65" s="30">
        <v>249</v>
      </c>
      <c r="H65" s="10">
        <v>3735</v>
      </c>
      <c r="I65" s="30">
        <v>1000</v>
      </c>
      <c r="J65" s="30">
        <v>4000</v>
      </c>
      <c r="K65" s="30">
        <v>11993</v>
      </c>
      <c r="L65" s="30"/>
      <c r="M65" s="10"/>
      <c r="N65" s="31"/>
    </row>
    <row r="66" ht="20" customHeight="1" spans="1:14">
      <c r="A66" s="30">
        <v>11</v>
      </c>
      <c r="B66" s="11" t="s">
        <v>242</v>
      </c>
      <c r="C66" s="10" t="s">
        <v>243</v>
      </c>
      <c r="D66" s="31" t="s">
        <v>244</v>
      </c>
      <c r="E66" s="220" t="s">
        <v>245</v>
      </c>
      <c r="F66" s="10">
        <v>4385</v>
      </c>
      <c r="G66" s="30">
        <v>328</v>
      </c>
      <c r="H66" s="10">
        <v>4920</v>
      </c>
      <c r="I66" s="30">
        <v>1000</v>
      </c>
      <c r="J66" s="30">
        <v>4000</v>
      </c>
      <c r="K66" s="30">
        <v>14305</v>
      </c>
      <c r="L66" s="30"/>
      <c r="M66" s="10"/>
      <c r="N66" s="31"/>
    </row>
    <row r="67" ht="20" customHeight="1" spans="1:14">
      <c r="A67" s="30">
        <v>12</v>
      </c>
      <c r="B67" s="11" t="s">
        <v>246</v>
      </c>
      <c r="C67" s="10" t="s">
        <v>247</v>
      </c>
      <c r="D67" s="31" t="s">
        <v>248</v>
      </c>
      <c r="E67" s="220" t="s">
        <v>249</v>
      </c>
      <c r="F67" s="10">
        <v>33030</v>
      </c>
      <c r="G67" s="30">
        <v>660</v>
      </c>
      <c r="H67" s="10">
        <v>9900</v>
      </c>
      <c r="I67" s="30">
        <v>1000</v>
      </c>
      <c r="J67" s="30">
        <v>4000</v>
      </c>
      <c r="K67" s="30">
        <v>47930</v>
      </c>
      <c r="L67" s="30"/>
      <c r="M67" s="10"/>
      <c r="N67" s="31"/>
    </row>
    <row r="68" ht="20" customHeight="1" spans="1:14">
      <c r="A68" s="30">
        <v>13</v>
      </c>
      <c r="B68" s="11" t="s">
        <v>250</v>
      </c>
      <c r="C68" s="10" t="s">
        <v>251</v>
      </c>
      <c r="D68" s="31" t="s">
        <v>252</v>
      </c>
      <c r="E68" s="220" t="s">
        <v>253</v>
      </c>
      <c r="F68" s="10">
        <v>55462</v>
      </c>
      <c r="G68" s="30">
        <v>600</v>
      </c>
      <c r="H68" s="10">
        <v>9000</v>
      </c>
      <c r="I68" s="30">
        <v>1000</v>
      </c>
      <c r="J68" s="30">
        <v>4000</v>
      </c>
      <c r="K68" s="30">
        <v>69462</v>
      </c>
      <c r="L68" s="30"/>
      <c r="M68" s="10"/>
      <c r="N68" s="31"/>
    </row>
    <row r="69" ht="20" customHeight="1" spans="1:14">
      <c r="A69" s="30">
        <v>14</v>
      </c>
      <c r="B69" s="11" t="s">
        <v>254</v>
      </c>
      <c r="C69" s="10" t="s">
        <v>255</v>
      </c>
      <c r="D69" s="31" t="s">
        <v>256</v>
      </c>
      <c r="E69" s="220" t="s">
        <v>257</v>
      </c>
      <c r="F69" s="36">
        <v>129544.46</v>
      </c>
      <c r="G69" s="30">
        <v>666</v>
      </c>
      <c r="H69" s="10">
        <v>9990</v>
      </c>
      <c r="I69" s="30">
        <v>1000</v>
      </c>
      <c r="J69" s="30">
        <v>4000</v>
      </c>
      <c r="K69" s="30">
        <v>144534.46</v>
      </c>
      <c r="L69" s="30"/>
      <c r="M69" s="10"/>
      <c r="N69" s="31"/>
    </row>
    <row r="70" ht="20" customHeight="1" spans="1:14">
      <c r="A70" s="30">
        <v>15</v>
      </c>
      <c r="B70" s="11" t="s">
        <v>258</v>
      </c>
      <c r="C70" s="10" t="s">
        <v>259</v>
      </c>
      <c r="D70" s="31" t="s">
        <v>260</v>
      </c>
      <c r="E70" s="220" t="s">
        <v>261</v>
      </c>
      <c r="F70" s="10">
        <v>40416</v>
      </c>
      <c r="G70" s="30">
        <v>666</v>
      </c>
      <c r="H70" s="10">
        <v>9990</v>
      </c>
      <c r="I70" s="30">
        <v>1000</v>
      </c>
      <c r="J70" s="30">
        <v>4000</v>
      </c>
      <c r="K70" s="30">
        <v>55406</v>
      </c>
      <c r="L70" s="30"/>
      <c r="M70" s="10"/>
      <c r="N70" s="31"/>
    </row>
    <row r="71" ht="20" customHeight="1" spans="1:14">
      <c r="A71" s="30">
        <v>16</v>
      </c>
      <c r="B71" s="11" t="s">
        <v>262</v>
      </c>
      <c r="C71" s="10" t="s">
        <v>263</v>
      </c>
      <c r="D71" s="31" t="s">
        <v>264</v>
      </c>
      <c r="E71" s="220" t="s">
        <v>265</v>
      </c>
      <c r="F71" s="10">
        <v>49305</v>
      </c>
      <c r="G71" s="30">
        <v>651</v>
      </c>
      <c r="H71" s="10">
        <v>9765</v>
      </c>
      <c r="I71" s="30">
        <v>1000</v>
      </c>
      <c r="J71" s="30">
        <v>4000</v>
      </c>
      <c r="K71" s="30">
        <v>64070</v>
      </c>
      <c r="L71" s="30"/>
      <c r="M71" s="10"/>
      <c r="N71" s="31"/>
    </row>
    <row r="72" ht="20" customHeight="1" spans="1:14">
      <c r="A72" s="30">
        <v>17</v>
      </c>
      <c r="B72" s="11" t="s">
        <v>266</v>
      </c>
      <c r="C72" s="10" t="s">
        <v>267</v>
      </c>
      <c r="D72" s="31" t="s">
        <v>268</v>
      </c>
      <c r="E72" s="220" t="s">
        <v>269</v>
      </c>
      <c r="F72" s="36">
        <v>113721.08</v>
      </c>
      <c r="G72" s="30">
        <v>666</v>
      </c>
      <c r="H72" s="10">
        <v>9990</v>
      </c>
      <c r="I72" s="30">
        <v>1000</v>
      </c>
      <c r="J72" s="30">
        <v>4000</v>
      </c>
      <c r="K72" s="30">
        <v>128711.08</v>
      </c>
      <c r="L72" s="30"/>
      <c r="M72" s="10"/>
      <c r="N72" s="31"/>
    </row>
    <row r="73" ht="20" customHeight="1" spans="1:14">
      <c r="A73" s="30">
        <v>18</v>
      </c>
      <c r="B73" s="11" t="s">
        <v>270</v>
      </c>
      <c r="C73" s="10" t="s">
        <v>271</v>
      </c>
      <c r="D73" s="31" t="s">
        <v>272</v>
      </c>
      <c r="E73" s="220" t="s">
        <v>273</v>
      </c>
      <c r="F73" s="10">
        <v>4901</v>
      </c>
      <c r="G73" s="30">
        <v>568</v>
      </c>
      <c r="H73" s="10">
        <v>8520</v>
      </c>
      <c r="I73" s="30">
        <v>1000</v>
      </c>
      <c r="J73" s="30">
        <v>4000</v>
      </c>
      <c r="K73" s="30">
        <v>18421</v>
      </c>
      <c r="L73" s="30"/>
      <c r="M73" s="10"/>
      <c r="N73" s="31"/>
    </row>
    <row r="74" ht="20" customHeight="1" spans="1:14">
      <c r="A74" s="30">
        <v>19</v>
      </c>
      <c r="B74" s="11" t="s">
        <v>274</v>
      </c>
      <c r="C74" s="10" t="s">
        <v>275</v>
      </c>
      <c r="D74" s="31" t="s">
        <v>276</v>
      </c>
      <c r="E74" s="31"/>
      <c r="F74" s="10">
        <v>4561</v>
      </c>
      <c r="G74" s="30" t="s">
        <v>277</v>
      </c>
      <c r="H74" s="10">
        <v>9385</v>
      </c>
      <c r="I74" s="30">
        <v>1000</v>
      </c>
      <c r="J74" s="30">
        <v>4000</v>
      </c>
      <c r="K74" s="30">
        <v>18946</v>
      </c>
      <c r="L74" s="30"/>
      <c r="M74" s="10"/>
      <c r="N74" s="31"/>
    </row>
    <row r="75" ht="20" customHeight="1" spans="1:14">
      <c r="A75" s="30">
        <v>20</v>
      </c>
      <c r="B75" s="11" t="s">
        <v>278</v>
      </c>
      <c r="C75" s="10" t="s">
        <v>279</v>
      </c>
      <c r="D75" s="31" t="s">
        <v>280</v>
      </c>
      <c r="E75" s="220" t="s">
        <v>281</v>
      </c>
      <c r="F75" s="10">
        <v>5016</v>
      </c>
      <c r="G75" s="30">
        <v>160</v>
      </c>
      <c r="H75" s="10">
        <v>2400</v>
      </c>
      <c r="I75" s="30">
        <v>1000</v>
      </c>
      <c r="J75" s="30">
        <v>4000</v>
      </c>
      <c r="K75" s="30">
        <v>12416</v>
      </c>
      <c r="L75" s="30"/>
      <c r="M75" s="10"/>
      <c r="N75" s="31"/>
    </row>
    <row r="76" ht="20" customHeight="1" spans="1:14">
      <c r="A76" s="30">
        <v>21</v>
      </c>
      <c r="B76" s="11" t="s">
        <v>282</v>
      </c>
      <c r="C76" s="10" t="s">
        <v>283</v>
      </c>
      <c r="D76" s="31" t="s">
        <v>284</v>
      </c>
      <c r="E76" s="220" t="s">
        <v>285</v>
      </c>
      <c r="F76" s="10">
        <v>4453</v>
      </c>
      <c r="G76" s="30">
        <v>153</v>
      </c>
      <c r="H76" s="10">
        <v>2295</v>
      </c>
      <c r="I76" s="30">
        <v>1000</v>
      </c>
      <c r="J76" s="30">
        <v>4000</v>
      </c>
      <c r="K76" s="30">
        <v>11748</v>
      </c>
      <c r="L76" s="30"/>
      <c r="M76" s="10"/>
      <c r="N76" s="31"/>
    </row>
    <row r="77" ht="20" customHeight="1" spans="1:14">
      <c r="A77" s="30">
        <v>22</v>
      </c>
      <c r="B77" s="11" t="s">
        <v>286</v>
      </c>
      <c r="C77" s="10" t="s">
        <v>287</v>
      </c>
      <c r="D77" s="31" t="s">
        <v>288</v>
      </c>
      <c r="E77" s="220" t="s">
        <v>289</v>
      </c>
      <c r="F77" s="10">
        <v>3269</v>
      </c>
      <c r="G77" s="30">
        <v>46</v>
      </c>
      <c r="H77" s="10">
        <v>690</v>
      </c>
      <c r="I77" s="30">
        <v>1000</v>
      </c>
      <c r="J77" s="30">
        <v>4000</v>
      </c>
      <c r="K77" s="30">
        <v>8959</v>
      </c>
      <c r="L77" s="30"/>
      <c r="M77" s="10"/>
      <c r="N77" s="31"/>
    </row>
    <row r="78" ht="20" customHeight="1" spans="1:14">
      <c r="A78" s="30">
        <v>23</v>
      </c>
      <c r="B78" s="11" t="s">
        <v>290</v>
      </c>
      <c r="C78" s="10" t="s">
        <v>291</v>
      </c>
      <c r="D78" s="31" t="s">
        <v>292</v>
      </c>
      <c r="E78" s="31">
        <v>80661</v>
      </c>
      <c r="F78" s="10">
        <v>5915</v>
      </c>
      <c r="G78" s="30">
        <v>0</v>
      </c>
      <c r="H78" s="10">
        <v>0</v>
      </c>
      <c r="I78" s="30">
        <v>1000</v>
      </c>
      <c r="J78" s="30">
        <v>4000</v>
      </c>
      <c r="K78" s="30">
        <v>10915</v>
      </c>
      <c r="L78" s="30"/>
      <c r="M78" s="10"/>
      <c r="N78" s="31"/>
    </row>
    <row r="79" ht="20" customHeight="1" spans="1:14">
      <c r="A79" s="30">
        <v>24</v>
      </c>
      <c r="B79" s="11" t="s">
        <v>293</v>
      </c>
      <c r="C79" s="10" t="s">
        <v>294</v>
      </c>
      <c r="D79" s="31" t="s">
        <v>295</v>
      </c>
      <c r="E79" s="31">
        <v>80652</v>
      </c>
      <c r="F79" s="10">
        <v>2474</v>
      </c>
      <c r="G79" s="30">
        <v>85</v>
      </c>
      <c r="H79" s="10">
        <v>1275</v>
      </c>
      <c r="I79" s="30">
        <v>1000</v>
      </c>
      <c r="J79" s="30">
        <v>4000</v>
      </c>
      <c r="K79" s="30">
        <v>8749</v>
      </c>
      <c r="L79" s="30"/>
      <c r="M79" s="10"/>
      <c r="N79" s="31"/>
    </row>
    <row r="80" ht="20" customHeight="1" spans="1:14">
      <c r="A80" s="30">
        <v>25</v>
      </c>
      <c r="B80" s="11" t="s">
        <v>296</v>
      </c>
      <c r="C80" s="10" t="s">
        <v>297</v>
      </c>
      <c r="D80" s="31" t="s">
        <v>298</v>
      </c>
      <c r="E80" s="220" t="s">
        <v>299</v>
      </c>
      <c r="F80" s="10">
        <v>44706.53</v>
      </c>
      <c r="G80" s="30">
        <v>606</v>
      </c>
      <c r="H80" s="10">
        <v>9090</v>
      </c>
      <c r="I80" s="30">
        <v>1000</v>
      </c>
      <c r="J80" s="30">
        <v>4000</v>
      </c>
      <c r="K80" s="30">
        <v>58796.53</v>
      </c>
      <c r="L80" s="30"/>
      <c r="M80" s="10"/>
      <c r="N80" s="31"/>
    </row>
    <row r="81" ht="20" customHeight="1" spans="1:14">
      <c r="A81" s="30">
        <v>26</v>
      </c>
      <c r="B81" s="11" t="s">
        <v>300</v>
      </c>
      <c r="C81" s="10" t="s">
        <v>301</v>
      </c>
      <c r="D81" s="31" t="s">
        <v>302</v>
      </c>
      <c r="E81" s="31">
        <v>80667</v>
      </c>
      <c r="F81" s="10">
        <v>4189</v>
      </c>
      <c r="G81" s="30">
        <v>71</v>
      </c>
      <c r="H81" s="10">
        <v>1065</v>
      </c>
      <c r="I81" s="30">
        <v>1000</v>
      </c>
      <c r="J81" s="30">
        <v>4000</v>
      </c>
      <c r="K81" s="30">
        <v>10254</v>
      </c>
      <c r="L81" s="30"/>
      <c r="M81" s="10"/>
      <c r="N81" s="31"/>
    </row>
    <row r="82" ht="20" customHeight="1" spans="1:14">
      <c r="A82" s="30">
        <v>27</v>
      </c>
      <c r="B82" s="11" t="s">
        <v>303</v>
      </c>
      <c r="C82" s="10" t="s">
        <v>304</v>
      </c>
      <c r="D82" s="31" t="s">
        <v>305</v>
      </c>
      <c r="E82" s="220" t="s">
        <v>306</v>
      </c>
      <c r="F82" s="10">
        <v>6007</v>
      </c>
      <c r="G82" s="30">
        <v>666</v>
      </c>
      <c r="H82" s="10">
        <v>9990</v>
      </c>
      <c r="I82" s="30">
        <v>1000</v>
      </c>
      <c r="J82" s="30">
        <v>4000</v>
      </c>
      <c r="K82" s="30">
        <v>20997</v>
      </c>
      <c r="L82" s="30"/>
      <c r="M82" s="10"/>
      <c r="N82" s="31"/>
    </row>
    <row r="83" ht="20" customHeight="1" spans="1:14">
      <c r="A83" s="30">
        <v>28</v>
      </c>
      <c r="B83" s="11" t="s">
        <v>307</v>
      </c>
      <c r="C83" s="10" t="s">
        <v>308</v>
      </c>
      <c r="D83" s="31" t="s">
        <v>309</v>
      </c>
      <c r="E83" s="220" t="s">
        <v>310</v>
      </c>
      <c r="F83" s="10">
        <v>12972</v>
      </c>
      <c r="G83" s="30">
        <v>666</v>
      </c>
      <c r="H83" s="10">
        <v>9990</v>
      </c>
      <c r="I83" s="30">
        <v>0</v>
      </c>
      <c r="J83" s="30">
        <v>0</v>
      </c>
      <c r="K83" s="30">
        <v>23962</v>
      </c>
      <c r="L83" s="30"/>
      <c r="M83" s="10"/>
      <c r="N83" s="31"/>
    </row>
    <row r="84" ht="20" customHeight="1" spans="1:14">
      <c r="A84" s="30">
        <v>29</v>
      </c>
      <c r="B84" s="11" t="s">
        <v>311</v>
      </c>
      <c r="C84" s="10" t="s">
        <v>312</v>
      </c>
      <c r="D84" s="31" t="s">
        <v>313</v>
      </c>
      <c r="E84" s="220" t="s">
        <v>314</v>
      </c>
      <c r="F84" s="10">
        <v>2995</v>
      </c>
      <c r="G84" s="30">
        <v>40</v>
      </c>
      <c r="H84" s="10">
        <v>600</v>
      </c>
      <c r="I84" s="30">
        <v>1000</v>
      </c>
      <c r="J84" s="30">
        <v>4000</v>
      </c>
      <c r="K84" s="30">
        <v>8595</v>
      </c>
      <c r="L84" s="30"/>
      <c r="M84" s="10"/>
      <c r="N84" s="31"/>
    </row>
    <row r="85" ht="20" customHeight="1" spans="1:14">
      <c r="A85" s="30">
        <v>30</v>
      </c>
      <c r="B85" s="11" t="s">
        <v>315</v>
      </c>
      <c r="C85" s="10" t="s">
        <v>316</v>
      </c>
      <c r="D85" s="31" t="s">
        <v>317</v>
      </c>
      <c r="E85" s="31">
        <v>80156</v>
      </c>
      <c r="F85" s="10">
        <v>4880</v>
      </c>
      <c r="G85" s="30" t="s">
        <v>318</v>
      </c>
      <c r="H85" s="10">
        <v>2285</v>
      </c>
      <c r="I85" s="30">
        <v>1000</v>
      </c>
      <c r="J85" s="30">
        <v>4000</v>
      </c>
      <c r="K85" s="30">
        <v>12165</v>
      </c>
      <c r="L85" s="30"/>
      <c r="M85" s="10"/>
      <c r="N85" s="31"/>
    </row>
    <row r="86" ht="20" customHeight="1" spans="1:14">
      <c r="A86" s="30">
        <v>31</v>
      </c>
      <c r="B86" s="11" t="s">
        <v>319</v>
      </c>
      <c r="C86" s="10" t="s">
        <v>320</v>
      </c>
      <c r="D86" s="31" t="s">
        <v>321</v>
      </c>
      <c r="E86" s="220" t="s">
        <v>322</v>
      </c>
      <c r="F86" s="10">
        <v>6633</v>
      </c>
      <c r="G86" s="30">
        <v>240</v>
      </c>
      <c r="H86" s="10">
        <v>3600</v>
      </c>
      <c r="I86" s="30">
        <v>1000</v>
      </c>
      <c r="J86" s="30">
        <v>4000</v>
      </c>
      <c r="K86" s="30">
        <v>15233</v>
      </c>
      <c r="L86" s="30"/>
      <c r="M86" s="10"/>
      <c r="N86" s="31"/>
    </row>
    <row r="87" ht="20" customHeight="1" spans="1:14">
      <c r="A87" s="30">
        <v>32</v>
      </c>
      <c r="B87" s="11" t="s">
        <v>323</v>
      </c>
      <c r="C87" s="10" t="s">
        <v>324</v>
      </c>
      <c r="D87" s="31" t="s">
        <v>325</v>
      </c>
      <c r="E87" s="220" t="s">
        <v>326</v>
      </c>
      <c r="F87" s="10">
        <v>4258</v>
      </c>
      <c r="G87" s="30">
        <v>666</v>
      </c>
      <c r="H87" s="10">
        <v>9990</v>
      </c>
      <c r="I87" s="30">
        <v>1000</v>
      </c>
      <c r="J87" s="30">
        <v>4000</v>
      </c>
      <c r="K87" s="30">
        <v>19248</v>
      </c>
      <c r="L87" s="30"/>
      <c r="M87" s="10"/>
      <c r="N87" s="31"/>
    </row>
    <row r="88" ht="20" customHeight="1" spans="1:14">
      <c r="A88" s="30">
        <v>33</v>
      </c>
      <c r="B88" s="11" t="s">
        <v>327</v>
      </c>
      <c r="C88" s="10" t="s">
        <v>328</v>
      </c>
      <c r="D88" s="31" t="s">
        <v>329</v>
      </c>
      <c r="E88" s="220" t="s">
        <v>330</v>
      </c>
      <c r="F88" s="10">
        <v>26812</v>
      </c>
      <c r="G88" s="30">
        <v>666</v>
      </c>
      <c r="H88" s="10">
        <v>9990</v>
      </c>
      <c r="I88" s="30">
        <v>1000</v>
      </c>
      <c r="J88" s="30">
        <v>4000</v>
      </c>
      <c r="K88" s="30">
        <v>41802</v>
      </c>
      <c r="L88" s="30"/>
      <c r="M88" s="10"/>
      <c r="N88" s="31"/>
    </row>
    <row r="89" ht="20" customHeight="1" spans="1:14">
      <c r="A89" s="30">
        <v>34</v>
      </c>
      <c r="B89" s="11" t="s">
        <v>331</v>
      </c>
      <c r="C89" s="10" t="s">
        <v>332</v>
      </c>
      <c r="D89" s="31" t="s">
        <v>333</v>
      </c>
      <c r="E89" s="220" t="s">
        <v>334</v>
      </c>
      <c r="F89" s="10">
        <v>23406</v>
      </c>
      <c r="G89" s="30">
        <v>630</v>
      </c>
      <c r="H89" s="10">
        <v>9450</v>
      </c>
      <c r="I89" s="30">
        <v>1000</v>
      </c>
      <c r="J89" s="30">
        <v>4000</v>
      </c>
      <c r="K89" s="30">
        <v>37856</v>
      </c>
      <c r="L89" s="30"/>
      <c r="M89" s="10"/>
      <c r="N89" s="31"/>
    </row>
    <row r="90" ht="20" customHeight="1" spans="1:14">
      <c r="A90" s="30">
        <v>35</v>
      </c>
      <c r="B90" s="11" t="s">
        <v>335</v>
      </c>
      <c r="C90" s="10" t="s">
        <v>336</v>
      </c>
      <c r="D90" s="31" t="s">
        <v>337</v>
      </c>
      <c r="E90" s="220" t="s">
        <v>338</v>
      </c>
      <c r="F90" s="10">
        <v>5791</v>
      </c>
      <c r="G90" s="30">
        <v>654</v>
      </c>
      <c r="H90" s="10">
        <v>9810</v>
      </c>
      <c r="I90" s="30">
        <v>1000</v>
      </c>
      <c r="J90" s="30">
        <v>4000</v>
      </c>
      <c r="K90" s="30">
        <v>20601</v>
      </c>
      <c r="L90" s="30"/>
      <c r="M90" s="10"/>
      <c r="N90" s="31"/>
    </row>
    <row r="91" ht="20" customHeight="1" spans="1:14">
      <c r="A91" s="30">
        <v>36</v>
      </c>
      <c r="B91" s="11" t="s">
        <v>339</v>
      </c>
      <c r="C91" s="10" t="s">
        <v>340</v>
      </c>
      <c r="D91" s="31" t="s">
        <v>341</v>
      </c>
      <c r="E91" s="220" t="s">
        <v>342</v>
      </c>
      <c r="F91" s="36">
        <v>163290.08</v>
      </c>
      <c r="G91" s="30">
        <v>666</v>
      </c>
      <c r="H91" s="10">
        <v>9990</v>
      </c>
      <c r="I91" s="30">
        <v>1000</v>
      </c>
      <c r="J91" s="30">
        <v>4000</v>
      </c>
      <c r="K91" s="30">
        <v>178280.08</v>
      </c>
      <c r="L91" s="30"/>
      <c r="M91" s="10"/>
      <c r="N91" s="31"/>
    </row>
    <row r="92" ht="20" customHeight="1" spans="1:14">
      <c r="A92" s="30">
        <v>37</v>
      </c>
      <c r="B92" s="11" t="s">
        <v>343</v>
      </c>
      <c r="C92" s="10" t="s">
        <v>344</v>
      </c>
      <c r="D92" s="31" t="s">
        <v>345</v>
      </c>
      <c r="E92" s="220" t="s">
        <v>346</v>
      </c>
      <c r="F92" s="10">
        <v>9931</v>
      </c>
      <c r="G92" s="30">
        <v>666</v>
      </c>
      <c r="H92" s="10">
        <v>9990</v>
      </c>
      <c r="I92" s="30">
        <v>1000</v>
      </c>
      <c r="J92" s="30">
        <v>4000</v>
      </c>
      <c r="K92" s="30">
        <v>24921</v>
      </c>
      <c r="L92" s="30"/>
      <c r="M92" s="10"/>
      <c r="N92" s="31"/>
    </row>
    <row r="93" ht="20" customHeight="1" spans="1:14">
      <c r="A93" s="30">
        <v>38</v>
      </c>
      <c r="B93" s="11" t="s">
        <v>347</v>
      </c>
      <c r="C93" s="10" t="s">
        <v>348</v>
      </c>
      <c r="D93" s="31" t="s">
        <v>349</v>
      </c>
      <c r="E93" s="220" t="s">
        <v>350</v>
      </c>
      <c r="F93" s="10">
        <v>10787</v>
      </c>
      <c r="G93" s="30">
        <v>666</v>
      </c>
      <c r="H93" s="10">
        <v>9990</v>
      </c>
      <c r="I93" s="30">
        <v>1000</v>
      </c>
      <c r="J93" s="30">
        <v>4000</v>
      </c>
      <c r="K93" s="30">
        <v>25777</v>
      </c>
      <c r="L93" s="30"/>
      <c r="M93" s="10"/>
      <c r="N93" s="31"/>
    </row>
    <row r="94" ht="20" customHeight="1" spans="1:14">
      <c r="A94" s="30">
        <v>39</v>
      </c>
      <c r="B94" s="11" t="s">
        <v>351</v>
      </c>
      <c r="C94" s="10" t="s">
        <v>352</v>
      </c>
      <c r="D94" s="31" t="s">
        <v>353</v>
      </c>
      <c r="E94" s="31">
        <v>80639</v>
      </c>
      <c r="F94" s="10">
        <v>17552</v>
      </c>
      <c r="G94" s="30">
        <v>592</v>
      </c>
      <c r="H94" s="10">
        <v>8880</v>
      </c>
      <c r="I94" s="30">
        <v>1000</v>
      </c>
      <c r="J94" s="30">
        <v>4000</v>
      </c>
      <c r="K94" s="30">
        <v>31432</v>
      </c>
      <c r="L94" s="30"/>
      <c r="M94" s="10"/>
      <c r="N94" s="31"/>
    </row>
    <row r="95" ht="20" customHeight="1" spans="1:14">
      <c r="A95" s="30">
        <v>40</v>
      </c>
      <c r="B95" s="11" t="s">
        <v>354</v>
      </c>
      <c r="C95" s="10" t="s">
        <v>355</v>
      </c>
      <c r="D95" s="31" t="s">
        <v>356</v>
      </c>
      <c r="E95" s="220" t="s">
        <v>357</v>
      </c>
      <c r="F95" s="10">
        <v>43130</v>
      </c>
      <c r="G95" s="30">
        <v>115</v>
      </c>
      <c r="H95" s="10">
        <v>1725</v>
      </c>
      <c r="I95" s="30">
        <v>1000</v>
      </c>
      <c r="J95" s="30">
        <v>4000</v>
      </c>
      <c r="K95" s="30">
        <v>49855</v>
      </c>
      <c r="L95" s="30"/>
      <c r="M95" s="10"/>
      <c r="N95" s="31"/>
    </row>
    <row r="96" ht="20" customHeight="1" spans="1:14">
      <c r="A96" s="30">
        <v>41</v>
      </c>
      <c r="B96" s="11" t="s">
        <v>358</v>
      </c>
      <c r="C96" s="10" t="s">
        <v>359</v>
      </c>
      <c r="D96" s="31" t="s">
        <v>360</v>
      </c>
      <c r="E96" s="220" t="s">
        <v>361</v>
      </c>
      <c r="F96" s="10">
        <v>5538</v>
      </c>
      <c r="G96" s="31">
        <v>565</v>
      </c>
      <c r="H96" s="10">
        <v>8475</v>
      </c>
      <c r="I96" s="30">
        <v>1000</v>
      </c>
      <c r="J96" s="30">
        <v>4000</v>
      </c>
      <c r="K96" s="31">
        <v>19013</v>
      </c>
      <c r="L96" s="31"/>
      <c r="M96" s="10"/>
      <c r="N96" s="31"/>
    </row>
    <row r="97" ht="20" customHeight="1" spans="1:14">
      <c r="A97" s="30">
        <v>42</v>
      </c>
      <c r="B97" s="11" t="s">
        <v>362</v>
      </c>
      <c r="C97" s="10" t="s">
        <v>363</v>
      </c>
      <c r="D97" s="31" t="s">
        <v>364</v>
      </c>
      <c r="E97" s="220" t="s">
        <v>365</v>
      </c>
      <c r="F97" s="10">
        <v>2795</v>
      </c>
      <c r="G97" s="31">
        <v>403</v>
      </c>
      <c r="H97" s="10">
        <v>6045</v>
      </c>
      <c r="I97" s="30">
        <v>1000</v>
      </c>
      <c r="J97" s="30">
        <v>4000</v>
      </c>
      <c r="K97" s="31">
        <v>13840</v>
      </c>
      <c r="L97" s="31"/>
      <c r="M97" s="10"/>
      <c r="N97" s="31"/>
    </row>
    <row r="98" ht="20" customHeight="1" spans="1:14">
      <c r="A98" s="30">
        <v>43</v>
      </c>
      <c r="B98" s="11" t="s">
        <v>366</v>
      </c>
      <c r="C98" s="10" t="s">
        <v>367</v>
      </c>
      <c r="D98" s="31" t="s">
        <v>368</v>
      </c>
      <c r="E98" s="220" t="s">
        <v>369</v>
      </c>
      <c r="F98" s="10">
        <v>4203</v>
      </c>
      <c r="G98" s="31">
        <v>304</v>
      </c>
      <c r="H98" s="10">
        <v>4560</v>
      </c>
      <c r="I98" s="30">
        <v>1000</v>
      </c>
      <c r="J98" s="30">
        <v>4000</v>
      </c>
      <c r="K98" s="31">
        <v>13763</v>
      </c>
      <c r="L98" s="31"/>
      <c r="M98" s="10"/>
      <c r="N98" s="31"/>
    </row>
    <row r="99" ht="20" customHeight="1" spans="1:14">
      <c r="A99" s="30">
        <v>44</v>
      </c>
      <c r="B99" s="11" t="s">
        <v>370</v>
      </c>
      <c r="C99" s="10" t="s">
        <v>371</v>
      </c>
      <c r="D99" s="31" t="s">
        <v>372</v>
      </c>
      <c r="E99" s="220" t="s">
        <v>373</v>
      </c>
      <c r="F99" s="10">
        <v>7480</v>
      </c>
      <c r="G99" s="31">
        <v>75</v>
      </c>
      <c r="H99" s="10">
        <v>1125</v>
      </c>
      <c r="I99" s="30">
        <v>1000</v>
      </c>
      <c r="J99" s="30">
        <v>4000</v>
      </c>
      <c r="K99" s="31">
        <v>13605</v>
      </c>
      <c r="L99" s="31"/>
      <c r="M99" s="10"/>
      <c r="N99" s="31"/>
    </row>
    <row r="100" ht="20" customHeight="1" spans="1:14">
      <c r="A100" s="30">
        <v>45</v>
      </c>
      <c r="B100" s="11" t="s">
        <v>374</v>
      </c>
      <c r="C100" s="10" t="s">
        <v>375</v>
      </c>
      <c r="D100" s="31" t="s">
        <v>376</v>
      </c>
      <c r="E100" s="220" t="s">
        <v>377</v>
      </c>
      <c r="F100" s="10">
        <v>3255</v>
      </c>
      <c r="G100" s="31">
        <v>0</v>
      </c>
      <c r="H100" s="10">
        <v>0</v>
      </c>
      <c r="I100" s="30">
        <v>1000</v>
      </c>
      <c r="J100" s="30">
        <v>4000</v>
      </c>
      <c r="K100" s="31">
        <v>8255</v>
      </c>
      <c r="L100" s="31"/>
      <c r="M100" s="10"/>
      <c r="N100" s="31"/>
    </row>
    <row r="101" ht="20" customHeight="1" spans="1:14">
      <c r="A101" s="30">
        <v>46</v>
      </c>
      <c r="B101" s="11" t="s">
        <v>378</v>
      </c>
      <c r="C101" s="10" t="s">
        <v>379</v>
      </c>
      <c r="D101" s="31" t="s">
        <v>380</v>
      </c>
      <c r="E101" s="220" t="s">
        <v>381</v>
      </c>
      <c r="F101" s="10">
        <v>6142</v>
      </c>
      <c r="G101" s="31">
        <v>604</v>
      </c>
      <c r="H101" s="10">
        <v>9060</v>
      </c>
      <c r="I101" s="31">
        <v>0</v>
      </c>
      <c r="J101" s="31">
        <v>0</v>
      </c>
      <c r="K101" s="31">
        <v>15202</v>
      </c>
      <c r="L101" s="31"/>
      <c r="M101" s="10"/>
      <c r="N101" s="31"/>
    </row>
    <row r="102" ht="20" customHeight="1" spans="1:14">
      <c r="A102" s="30">
        <v>47</v>
      </c>
      <c r="B102" s="19" t="s">
        <v>382</v>
      </c>
      <c r="C102" s="10" t="s">
        <v>383</v>
      </c>
      <c r="D102" s="31" t="s">
        <v>384</v>
      </c>
      <c r="E102" s="220" t="s">
        <v>385</v>
      </c>
      <c r="F102" s="31">
        <v>4498</v>
      </c>
      <c r="G102" s="31">
        <v>586</v>
      </c>
      <c r="H102" s="31">
        <v>8790</v>
      </c>
      <c r="I102" s="31">
        <v>0</v>
      </c>
      <c r="J102" s="31">
        <v>0</v>
      </c>
      <c r="K102" s="31">
        <v>13288</v>
      </c>
      <c r="L102" s="31"/>
      <c r="M102" s="10"/>
      <c r="N102" s="31"/>
    </row>
    <row r="103" ht="20" customHeight="1" spans="1:14">
      <c r="A103" s="31"/>
      <c r="B103" s="11" t="s">
        <v>9</v>
      </c>
      <c r="C103" s="10"/>
      <c r="D103" s="31"/>
      <c r="E103" s="31"/>
      <c r="F103" s="10">
        <v>994264.15</v>
      </c>
      <c r="G103" s="31" t="s">
        <v>386</v>
      </c>
      <c r="H103" s="10">
        <v>305820</v>
      </c>
      <c r="I103" s="31">
        <v>44000</v>
      </c>
      <c r="J103" s="31">
        <v>176000</v>
      </c>
      <c r="K103" s="50">
        <v>1520084.15</v>
      </c>
      <c r="L103" s="31"/>
      <c r="M103" s="31"/>
      <c r="N103" s="31"/>
    </row>
    <row r="104" ht="20" customHeight="1" spans="1:14">
      <c r="A104" s="32" t="s">
        <v>387</v>
      </c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</row>
    <row r="105" ht="20" customHeight="1" spans="1:15">
      <c r="A105" s="37" t="s">
        <v>388</v>
      </c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51"/>
      <c r="O105" s="52"/>
    </row>
    <row r="106" ht="20" customHeight="1" spans="1:14">
      <c r="A106" s="30" t="s">
        <v>2</v>
      </c>
      <c r="B106" s="19" t="s">
        <v>202</v>
      </c>
      <c r="C106" s="21" t="s">
        <v>4</v>
      </c>
      <c r="D106" s="38" t="s">
        <v>5</v>
      </c>
      <c r="E106" s="39"/>
      <c r="F106" s="40"/>
      <c r="G106" s="41" t="s">
        <v>6</v>
      </c>
      <c r="H106" s="42"/>
      <c r="I106" s="30" t="s">
        <v>203</v>
      </c>
      <c r="J106" s="30" t="s">
        <v>204</v>
      </c>
      <c r="K106" s="53" t="s">
        <v>9</v>
      </c>
      <c r="L106" s="31" t="s">
        <v>10</v>
      </c>
      <c r="M106" s="31"/>
      <c r="N106" s="31" t="s">
        <v>11</v>
      </c>
    </row>
    <row r="107" ht="20" customHeight="1" spans="1:14">
      <c r="A107" s="30"/>
      <c r="B107" s="19"/>
      <c r="C107" s="22"/>
      <c r="D107" s="31" t="s">
        <v>12</v>
      </c>
      <c r="E107" s="31" t="s">
        <v>13</v>
      </c>
      <c r="F107" s="30" t="s">
        <v>205</v>
      </c>
      <c r="G107" s="30" t="s">
        <v>15</v>
      </c>
      <c r="H107" s="30" t="s">
        <v>16</v>
      </c>
      <c r="I107" s="30"/>
      <c r="J107" s="30"/>
      <c r="K107" s="33"/>
      <c r="L107" s="31" t="s">
        <v>17</v>
      </c>
      <c r="M107" s="31" t="s">
        <v>18</v>
      </c>
      <c r="N107" s="44"/>
    </row>
    <row r="108" ht="20" customHeight="1" spans="1:14">
      <c r="A108" s="16">
        <v>1</v>
      </c>
      <c r="B108" s="43" t="s">
        <v>389</v>
      </c>
      <c r="C108" s="21" t="s">
        <v>390</v>
      </c>
      <c r="D108" s="31" t="s">
        <v>391</v>
      </c>
      <c r="E108" s="31">
        <v>80508</v>
      </c>
      <c r="F108" s="31">
        <v>32110</v>
      </c>
      <c r="G108" s="44">
        <v>26</v>
      </c>
      <c r="H108" s="44">
        <v>390</v>
      </c>
      <c r="I108" s="44">
        <v>1000</v>
      </c>
      <c r="J108" s="44">
        <v>4000</v>
      </c>
      <c r="K108" s="44">
        <v>41355</v>
      </c>
      <c r="L108" s="31"/>
      <c r="M108" s="38"/>
      <c r="N108" s="31"/>
    </row>
    <row r="109" ht="20" customHeight="1" spans="1:14">
      <c r="A109" s="23"/>
      <c r="B109" s="45"/>
      <c r="C109" s="22"/>
      <c r="D109" s="31" t="s">
        <v>392</v>
      </c>
      <c r="E109" s="31"/>
      <c r="F109" s="31">
        <v>3855</v>
      </c>
      <c r="G109" s="34"/>
      <c r="H109" s="34"/>
      <c r="I109" s="34"/>
      <c r="J109" s="34"/>
      <c r="K109" s="34"/>
      <c r="L109" s="31"/>
      <c r="M109" s="31"/>
      <c r="N109" s="34"/>
    </row>
    <row r="110" ht="20" customHeight="1" spans="1:14">
      <c r="A110" s="16">
        <v>2</v>
      </c>
      <c r="B110" s="43" t="s">
        <v>393</v>
      </c>
      <c r="C110" s="21" t="s">
        <v>394</v>
      </c>
      <c r="D110" s="31" t="s">
        <v>395</v>
      </c>
      <c r="E110" s="31"/>
      <c r="F110" s="31">
        <v>4386</v>
      </c>
      <c r="G110" s="44"/>
      <c r="H110" s="44"/>
      <c r="I110" s="44">
        <v>1000</v>
      </c>
      <c r="J110" s="44">
        <v>4000</v>
      </c>
      <c r="K110" s="44">
        <v>10917</v>
      </c>
      <c r="L110" s="31"/>
      <c r="M110" s="31"/>
      <c r="N110" s="31"/>
    </row>
    <row r="111" ht="20" customHeight="1" spans="1:14">
      <c r="A111" s="23"/>
      <c r="B111" s="45"/>
      <c r="C111" s="22"/>
      <c r="D111" s="31" t="s">
        <v>396</v>
      </c>
      <c r="E111" s="31"/>
      <c r="F111" s="31">
        <v>1531</v>
      </c>
      <c r="G111" s="34"/>
      <c r="H111" s="34"/>
      <c r="I111" s="34"/>
      <c r="J111" s="34"/>
      <c r="K111" s="34"/>
      <c r="L111" s="31"/>
      <c r="M111" s="31"/>
      <c r="N111" s="31"/>
    </row>
    <row r="112" ht="20" customHeight="1" spans="1:14">
      <c r="A112" s="16">
        <v>3</v>
      </c>
      <c r="B112" s="43" t="s">
        <v>397</v>
      </c>
      <c r="C112" s="21" t="s">
        <v>398</v>
      </c>
      <c r="D112" s="31" t="s">
        <v>399</v>
      </c>
      <c r="E112" s="46" t="s">
        <v>400</v>
      </c>
      <c r="F112" s="31">
        <v>13955</v>
      </c>
      <c r="G112" s="44">
        <v>202</v>
      </c>
      <c r="H112" s="44">
        <v>3030</v>
      </c>
      <c r="I112" s="44">
        <v>1000</v>
      </c>
      <c r="J112" s="44">
        <v>4000</v>
      </c>
      <c r="K112" s="44">
        <v>28856</v>
      </c>
      <c r="L112" s="31"/>
      <c r="M112" s="31"/>
      <c r="N112" s="31"/>
    </row>
    <row r="113" ht="20" customHeight="1" spans="1:14">
      <c r="A113" s="35"/>
      <c r="B113" s="47"/>
      <c r="C113" s="48"/>
      <c r="D113" s="31" t="s">
        <v>401</v>
      </c>
      <c r="E113" s="46"/>
      <c r="F113" s="31">
        <v>4168</v>
      </c>
      <c r="G113" s="49"/>
      <c r="H113" s="49"/>
      <c r="I113" s="49"/>
      <c r="J113" s="49"/>
      <c r="K113" s="49"/>
      <c r="L113" s="31"/>
      <c r="M113" s="31"/>
      <c r="N113" s="31"/>
    </row>
    <row r="114" ht="20" customHeight="1" spans="1:14">
      <c r="A114" s="23"/>
      <c r="B114" s="45"/>
      <c r="C114" s="22"/>
      <c r="D114" s="31" t="s">
        <v>402</v>
      </c>
      <c r="E114" s="46"/>
      <c r="F114" s="31">
        <v>2703</v>
      </c>
      <c r="G114" s="34"/>
      <c r="H114" s="34"/>
      <c r="I114" s="34"/>
      <c r="J114" s="34"/>
      <c r="K114" s="34"/>
      <c r="L114" s="31"/>
      <c r="M114" s="31"/>
      <c r="N114" s="31"/>
    </row>
    <row r="115" ht="20" customHeight="1" spans="1:14">
      <c r="A115" s="16">
        <v>4</v>
      </c>
      <c r="B115" s="43" t="s">
        <v>403</v>
      </c>
      <c r="C115" s="21" t="s">
        <v>404</v>
      </c>
      <c r="D115" s="31" t="s">
        <v>405</v>
      </c>
      <c r="E115" s="31">
        <v>80480</v>
      </c>
      <c r="F115" s="31">
        <v>21946</v>
      </c>
      <c r="G115" s="44">
        <v>43</v>
      </c>
      <c r="H115" s="44">
        <v>645</v>
      </c>
      <c r="I115" s="44">
        <v>1000</v>
      </c>
      <c r="J115" s="44">
        <v>4000</v>
      </c>
      <c r="K115" s="44">
        <v>36946</v>
      </c>
      <c r="L115" s="31"/>
      <c r="M115" s="31"/>
      <c r="N115" s="31"/>
    </row>
    <row r="116" ht="20" customHeight="1" spans="1:14">
      <c r="A116" s="35"/>
      <c r="B116" s="47"/>
      <c r="C116" s="48"/>
      <c r="D116" s="31" t="s">
        <v>406</v>
      </c>
      <c r="E116" s="31"/>
      <c r="F116" s="31">
        <v>1243</v>
      </c>
      <c r="G116" s="49"/>
      <c r="H116" s="49"/>
      <c r="I116" s="49"/>
      <c r="J116" s="49"/>
      <c r="K116" s="49"/>
      <c r="L116" s="31"/>
      <c r="M116" s="31"/>
      <c r="N116" s="31"/>
    </row>
    <row r="117" ht="20" customHeight="1" spans="1:14">
      <c r="A117" s="35"/>
      <c r="B117" s="47"/>
      <c r="C117" s="48"/>
      <c r="D117" s="31" t="s">
        <v>407</v>
      </c>
      <c r="E117" s="31"/>
      <c r="F117" s="31">
        <v>3591</v>
      </c>
      <c r="G117" s="49"/>
      <c r="H117" s="49"/>
      <c r="I117" s="49"/>
      <c r="J117" s="49"/>
      <c r="K117" s="49"/>
      <c r="L117" s="31"/>
      <c r="M117" s="31"/>
      <c r="N117" s="31"/>
    </row>
    <row r="118" ht="20" customHeight="1" spans="1:14">
      <c r="A118" s="23"/>
      <c r="B118" s="45"/>
      <c r="C118" s="22"/>
      <c r="D118" s="31" t="s">
        <v>408</v>
      </c>
      <c r="E118" s="31"/>
      <c r="F118" s="31">
        <v>4521</v>
      </c>
      <c r="G118" s="34"/>
      <c r="H118" s="34"/>
      <c r="I118" s="34"/>
      <c r="J118" s="34"/>
      <c r="K118" s="34"/>
      <c r="L118" s="31"/>
      <c r="M118" s="31"/>
      <c r="N118" s="31"/>
    </row>
    <row r="119" ht="20" customHeight="1" spans="1:14">
      <c r="A119" s="16">
        <v>5</v>
      </c>
      <c r="B119" s="43" t="s">
        <v>409</v>
      </c>
      <c r="C119" s="21" t="s">
        <v>410</v>
      </c>
      <c r="D119" s="31" t="s">
        <v>411</v>
      </c>
      <c r="E119" s="31">
        <v>80495</v>
      </c>
      <c r="F119" s="31">
        <v>1512</v>
      </c>
      <c r="G119" s="44">
        <v>650</v>
      </c>
      <c r="H119" s="44">
        <v>9750</v>
      </c>
      <c r="I119" s="44">
        <v>1000</v>
      </c>
      <c r="J119" s="44">
        <v>4000</v>
      </c>
      <c r="K119" s="44">
        <v>22981</v>
      </c>
      <c r="L119" s="31"/>
      <c r="M119" s="31"/>
      <c r="N119" s="31"/>
    </row>
    <row r="120" ht="20" customHeight="1" spans="1:14">
      <c r="A120" s="23"/>
      <c r="B120" s="45"/>
      <c r="C120" s="22"/>
      <c r="D120" s="31" t="s">
        <v>412</v>
      </c>
      <c r="E120" s="31"/>
      <c r="F120" s="31">
        <v>6719</v>
      </c>
      <c r="G120" s="34"/>
      <c r="H120" s="34"/>
      <c r="I120" s="34"/>
      <c r="J120" s="34"/>
      <c r="K120" s="34"/>
      <c r="L120" s="31"/>
      <c r="M120" s="31"/>
      <c r="N120" s="31"/>
    </row>
    <row r="121" ht="20" customHeight="1" spans="1:14">
      <c r="A121" s="10">
        <v>6</v>
      </c>
      <c r="B121" s="8" t="s">
        <v>413</v>
      </c>
      <c r="C121" s="10" t="s">
        <v>414</v>
      </c>
      <c r="D121" s="31" t="s">
        <v>415</v>
      </c>
      <c r="E121" s="31">
        <v>80918</v>
      </c>
      <c r="F121" s="31">
        <v>7242</v>
      </c>
      <c r="G121" s="31">
        <v>131</v>
      </c>
      <c r="H121" s="31">
        <v>1965</v>
      </c>
      <c r="I121" s="31">
        <v>1000</v>
      </c>
      <c r="J121" s="31">
        <v>4000</v>
      </c>
      <c r="K121" s="31">
        <f t="shared" ref="K121:K123" si="5">F121+H121+I121+J121</f>
        <v>14207</v>
      </c>
      <c r="L121" s="31"/>
      <c r="M121" s="31"/>
      <c r="N121" s="31"/>
    </row>
    <row r="122" ht="20" customHeight="1" spans="1:14">
      <c r="A122" s="10">
        <v>7</v>
      </c>
      <c r="B122" s="8" t="s">
        <v>416</v>
      </c>
      <c r="C122" s="10" t="s">
        <v>417</v>
      </c>
      <c r="D122" s="31" t="s">
        <v>418</v>
      </c>
      <c r="E122" s="31">
        <v>80552</v>
      </c>
      <c r="F122" s="31">
        <v>8190</v>
      </c>
      <c r="G122" s="31">
        <v>123</v>
      </c>
      <c r="H122" s="31">
        <v>1845</v>
      </c>
      <c r="I122" s="31">
        <v>1000</v>
      </c>
      <c r="J122" s="31">
        <v>4000</v>
      </c>
      <c r="K122" s="31">
        <f t="shared" si="5"/>
        <v>15035</v>
      </c>
      <c r="L122" s="31"/>
      <c r="M122" s="31"/>
      <c r="N122" s="31"/>
    </row>
    <row r="123" ht="20" customHeight="1" spans="1:14">
      <c r="A123" s="10">
        <v>8</v>
      </c>
      <c r="B123" s="8" t="s">
        <v>419</v>
      </c>
      <c r="C123" s="10" t="s">
        <v>420</v>
      </c>
      <c r="D123" s="31" t="s">
        <v>421</v>
      </c>
      <c r="E123" s="31">
        <v>80472</v>
      </c>
      <c r="F123" s="31">
        <v>7706</v>
      </c>
      <c r="G123" s="31">
        <v>21</v>
      </c>
      <c r="H123" s="31">
        <v>315</v>
      </c>
      <c r="I123" s="31">
        <v>1000</v>
      </c>
      <c r="J123" s="31">
        <v>4000</v>
      </c>
      <c r="K123" s="31">
        <f t="shared" si="5"/>
        <v>13021</v>
      </c>
      <c r="L123" s="31"/>
      <c r="M123" s="31"/>
      <c r="N123" s="31"/>
    </row>
    <row r="124" ht="20" customHeight="1" spans="1:14">
      <c r="A124" s="16">
        <v>9</v>
      </c>
      <c r="B124" s="43" t="s">
        <v>422</v>
      </c>
      <c r="C124" s="21" t="s">
        <v>423</v>
      </c>
      <c r="D124" s="31" t="s">
        <v>424</v>
      </c>
      <c r="E124" s="31">
        <v>80492</v>
      </c>
      <c r="F124" s="31">
        <v>4977</v>
      </c>
      <c r="G124" s="44">
        <v>662</v>
      </c>
      <c r="H124" s="44">
        <v>9930</v>
      </c>
      <c r="I124" s="44">
        <v>1000</v>
      </c>
      <c r="J124" s="44">
        <v>4000</v>
      </c>
      <c r="K124" s="44">
        <v>30882</v>
      </c>
      <c r="L124" s="31"/>
      <c r="M124" s="31"/>
      <c r="N124" s="31"/>
    </row>
    <row r="125" ht="20" customHeight="1" spans="1:14">
      <c r="A125" s="35"/>
      <c r="B125" s="47"/>
      <c r="C125" s="48"/>
      <c r="D125" s="31" t="s">
        <v>425</v>
      </c>
      <c r="E125" s="31"/>
      <c r="F125" s="31">
        <v>6731</v>
      </c>
      <c r="G125" s="49"/>
      <c r="H125" s="49"/>
      <c r="I125" s="49"/>
      <c r="J125" s="49"/>
      <c r="K125" s="49"/>
      <c r="L125" s="31"/>
      <c r="M125" s="31"/>
      <c r="N125" s="31"/>
    </row>
    <row r="126" ht="20" customHeight="1" spans="1:14">
      <c r="A126" s="23"/>
      <c r="B126" s="45"/>
      <c r="C126" s="22"/>
      <c r="D126" s="31" t="s">
        <v>426</v>
      </c>
      <c r="E126" s="31"/>
      <c r="F126" s="31">
        <v>4244</v>
      </c>
      <c r="G126" s="34"/>
      <c r="H126" s="34"/>
      <c r="I126" s="34"/>
      <c r="J126" s="34"/>
      <c r="K126" s="34"/>
      <c r="L126" s="31"/>
      <c r="M126" s="31"/>
      <c r="N126" s="31"/>
    </row>
    <row r="127" ht="20" customHeight="1" spans="1:14">
      <c r="A127" s="10">
        <v>10</v>
      </c>
      <c r="B127" s="8" t="s">
        <v>427</v>
      </c>
      <c r="C127" s="10" t="s">
        <v>428</v>
      </c>
      <c r="D127" s="31" t="s">
        <v>429</v>
      </c>
      <c r="E127" s="31">
        <v>80523</v>
      </c>
      <c r="F127" s="31">
        <v>3836</v>
      </c>
      <c r="G127" s="31">
        <v>81</v>
      </c>
      <c r="H127" s="31">
        <v>1215</v>
      </c>
      <c r="I127" s="31">
        <v>1000</v>
      </c>
      <c r="J127" s="31">
        <v>4000</v>
      </c>
      <c r="K127" s="31">
        <f>F127+H127+I127+J127</f>
        <v>10051</v>
      </c>
      <c r="L127" s="31"/>
      <c r="M127" s="31"/>
      <c r="N127" s="31" t="s">
        <v>430</v>
      </c>
    </row>
    <row r="128" ht="20" customHeight="1" spans="1:14">
      <c r="A128" s="16">
        <v>11</v>
      </c>
      <c r="B128" s="43" t="s">
        <v>431</v>
      </c>
      <c r="C128" s="21" t="s">
        <v>432</v>
      </c>
      <c r="D128" s="31" t="s">
        <v>433</v>
      </c>
      <c r="E128" s="31">
        <v>80502</v>
      </c>
      <c r="F128" s="31">
        <v>30507</v>
      </c>
      <c r="G128" s="44">
        <v>666</v>
      </c>
      <c r="H128" s="44">
        <v>9990</v>
      </c>
      <c r="I128" s="44">
        <v>1000</v>
      </c>
      <c r="J128" s="44">
        <v>4000</v>
      </c>
      <c r="K128" s="44">
        <v>80315</v>
      </c>
      <c r="L128" s="31"/>
      <c r="M128" s="31"/>
      <c r="N128" s="31"/>
    </row>
    <row r="129" ht="20" customHeight="1" spans="1:14">
      <c r="A129" s="35"/>
      <c r="B129" s="47"/>
      <c r="C129" s="48"/>
      <c r="D129" s="31" t="s">
        <v>434</v>
      </c>
      <c r="E129" s="31"/>
      <c r="F129" s="31">
        <v>27064</v>
      </c>
      <c r="G129" s="49"/>
      <c r="H129" s="49"/>
      <c r="I129" s="49"/>
      <c r="J129" s="49"/>
      <c r="K129" s="49"/>
      <c r="L129" s="31"/>
      <c r="M129" s="31"/>
      <c r="N129" s="31"/>
    </row>
    <row r="130" ht="20" customHeight="1" spans="1:14">
      <c r="A130" s="23"/>
      <c r="B130" s="45"/>
      <c r="C130" s="22"/>
      <c r="D130" s="31" t="s">
        <v>435</v>
      </c>
      <c r="E130" s="31"/>
      <c r="F130" s="31">
        <v>7754</v>
      </c>
      <c r="G130" s="34"/>
      <c r="H130" s="34"/>
      <c r="I130" s="34"/>
      <c r="J130" s="34"/>
      <c r="K130" s="34"/>
      <c r="L130" s="31"/>
      <c r="M130" s="31"/>
      <c r="N130" s="31"/>
    </row>
    <row r="131" ht="20" customHeight="1" spans="1:14">
      <c r="A131" s="16">
        <v>12</v>
      </c>
      <c r="B131" s="43" t="s">
        <v>436</v>
      </c>
      <c r="C131" s="21" t="s">
        <v>437</v>
      </c>
      <c r="D131" s="31" t="s">
        <v>438</v>
      </c>
      <c r="E131" s="31"/>
      <c r="F131" s="31">
        <v>3746</v>
      </c>
      <c r="G131" s="44"/>
      <c r="H131" s="44"/>
      <c r="I131" s="44">
        <v>1000</v>
      </c>
      <c r="J131" s="44">
        <v>4000</v>
      </c>
      <c r="K131" s="44">
        <v>10384</v>
      </c>
      <c r="L131" s="31"/>
      <c r="M131" s="31"/>
      <c r="N131" s="31"/>
    </row>
    <row r="132" ht="20" customHeight="1" spans="1:14">
      <c r="A132" s="23"/>
      <c r="B132" s="45"/>
      <c r="C132" s="22"/>
      <c r="D132" s="31" t="s">
        <v>439</v>
      </c>
      <c r="E132" s="31"/>
      <c r="F132" s="31">
        <v>1638</v>
      </c>
      <c r="G132" s="34"/>
      <c r="H132" s="34"/>
      <c r="I132" s="34"/>
      <c r="J132" s="34"/>
      <c r="K132" s="34"/>
      <c r="L132" s="31"/>
      <c r="M132" s="31"/>
      <c r="N132" s="31"/>
    </row>
    <row r="133" ht="20" customHeight="1" spans="1:14">
      <c r="A133" s="16">
        <v>13</v>
      </c>
      <c r="B133" s="43" t="s">
        <v>440</v>
      </c>
      <c r="C133" s="21" t="s">
        <v>441</v>
      </c>
      <c r="D133" s="31" t="s">
        <v>442</v>
      </c>
      <c r="E133" s="31"/>
      <c r="F133" s="31">
        <v>7809</v>
      </c>
      <c r="G133" s="44">
        <v>666</v>
      </c>
      <c r="H133" s="44">
        <v>9990</v>
      </c>
      <c r="I133" s="44">
        <v>1000</v>
      </c>
      <c r="J133" s="44">
        <v>4000</v>
      </c>
      <c r="K133" s="44">
        <v>58458</v>
      </c>
      <c r="L133" s="31"/>
      <c r="M133" s="31"/>
      <c r="N133" s="31"/>
    </row>
    <row r="134" ht="20" customHeight="1" spans="1:14">
      <c r="A134" s="35"/>
      <c r="B134" s="47"/>
      <c r="C134" s="48"/>
      <c r="D134" s="31" t="s">
        <v>443</v>
      </c>
      <c r="E134" s="31"/>
      <c r="F134" s="31">
        <v>30331</v>
      </c>
      <c r="G134" s="49"/>
      <c r="H134" s="49"/>
      <c r="I134" s="49"/>
      <c r="J134" s="49"/>
      <c r="K134" s="49"/>
      <c r="L134" s="31"/>
      <c r="M134" s="31"/>
      <c r="N134" s="31"/>
    </row>
    <row r="135" ht="20" customHeight="1" spans="1:14">
      <c r="A135" s="23"/>
      <c r="B135" s="45"/>
      <c r="C135" s="22"/>
      <c r="D135" s="31" t="s">
        <v>444</v>
      </c>
      <c r="E135" s="31"/>
      <c r="F135" s="31">
        <v>5328</v>
      </c>
      <c r="G135" s="34"/>
      <c r="H135" s="34"/>
      <c r="I135" s="34"/>
      <c r="J135" s="34"/>
      <c r="K135" s="34"/>
      <c r="L135" s="31"/>
      <c r="M135" s="31"/>
      <c r="N135" s="31"/>
    </row>
    <row r="136" ht="20" customHeight="1" spans="1:14">
      <c r="A136" s="16">
        <v>14</v>
      </c>
      <c r="B136" s="43" t="s">
        <v>445</v>
      </c>
      <c r="C136" s="21" t="s">
        <v>446</v>
      </c>
      <c r="D136" s="31" t="s">
        <v>447</v>
      </c>
      <c r="E136" s="31">
        <v>80483</v>
      </c>
      <c r="F136" s="31">
        <v>13568</v>
      </c>
      <c r="G136" s="44">
        <v>56</v>
      </c>
      <c r="H136" s="44">
        <v>840</v>
      </c>
      <c r="I136" s="44">
        <v>1000</v>
      </c>
      <c r="J136" s="44">
        <v>4000</v>
      </c>
      <c r="K136" s="44">
        <v>23511</v>
      </c>
      <c r="L136" s="31"/>
      <c r="M136" s="31"/>
      <c r="N136" s="31"/>
    </row>
    <row r="137" ht="20" customHeight="1" spans="1:14">
      <c r="A137" s="23"/>
      <c r="B137" s="45"/>
      <c r="C137" s="22"/>
      <c r="D137" s="31" t="s">
        <v>448</v>
      </c>
      <c r="E137" s="31"/>
      <c r="F137" s="31">
        <v>4103</v>
      </c>
      <c r="G137" s="34"/>
      <c r="H137" s="34"/>
      <c r="I137" s="34"/>
      <c r="J137" s="34"/>
      <c r="K137" s="34"/>
      <c r="L137" s="31"/>
      <c r="M137" s="31"/>
      <c r="N137" s="31"/>
    </row>
    <row r="138" ht="20" customHeight="1" spans="1:14">
      <c r="A138" s="16">
        <v>15</v>
      </c>
      <c r="B138" s="43" t="s">
        <v>449</v>
      </c>
      <c r="C138" s="21" t="s">
        <v>450</v>
      </c>
      <c r="D138" s="31" t="s">
        <v>451</v>
      </c>
      <c r="E138" s="31">
        <v>80105</v>
      </c>
      <c r="F138" s="31">
        <v>138155</v>
      </c>
      <c r="G138" s="44">
        <v>666</v>
      </c>
      <c r="H138" s="44">
        <v>9990</v>
      </c>
      <c r="I138" s="44">
        <v>1000</v>
      </c>
      <c r="J138" s="44">
        <v>4000</v>
      </c>
      <c r="K138" s="44">
        <v>202610</v>
      </c>
      <c r="L138" s="31"/>
      <c r="M138" s="31"/>
      <c r="N138" s="31"/>
    </row>
    <row r="139" ht="20" customHeight="1" spans="1:14">
      <c r="A139" s="35"/>
      <c r="B139" s="47"/>
      <c r="C139" s="48"/>
      <c r="D139" s="31" t="s">
        <v>452</v>
      </c>
      <c r="E139" s="31"/>
      <c r="F139" s="31">
        <v>44827</v>
      </c>
      <c r="G139" s="49"/>
      <c r="H139" s="49"/>
      <c r="I139" s="49"/>
      <c r="J139" s="49"/>
      <c r="K139" s="49"/>
      <c r="L139" s="31"/>
      <c r="M139" s="31"/>
      <c r="N139" s="31"/>
    </row>
    <row r="140" ht="20" customHeight="1" spans="1:14">
      <c r="A140" s="23"/>
      <c r="B140" s="45"/>
      <c r="C140" s="22"/>
      <c r="D140" s="31" t="s">
        <v>453</v>
      </c>
      <c r="E140" s="31"/>
      <c r="F140" s="31">
        <v>4638</v>
      </c>
      <c r="G140" s="34"/>
      <c r="H140" s="34"/>
      <c r="I140" s="34"/>
      <c r="J140" s="34"/>
      <c r="K140" s="34"/>
      <c r="L140" s="31"/>
      <c r="M140" s="31"/>
      <c r="N140" s="31"/>
    </row>
    <row r="141" ht="20" customHeight="1" spans="1:14">
      <c r="A141" s="16">
        <v>16</v>
      </c>
      <c r="B141" s="43" t="s">
        <v>454</v>
      </c>
      <c r="C141" s="21" t="s">
        <v>455</v>
      </c>
      <c r="D141" s="31" t="s">
        <v>456</v>
      </c>
      <c r="E141" s="31">
        <v>80471</v>
      </c>
      <c r="F141" s="31">
        <v>4237</v>
      </c>
      <c r="G141" s="44">
        <v>332</v>
      </c>
      <c r="H141" s="44">
        <v>4980</v>
      </c>
      <c r="I141" s="44">
        <v>1000</v>
      </c>
      <c r="J141" s="44">
        <v>4000</v>
      </c>
      <c r="K141" s="44">
        <v>30609</v>
      </c>
      <c r="L141" s="31"/>
      <c r="M141" s="31"/>
      <c r="N141" s="31"/>
    </row>
    <row r="142" ht="20" customHeight="1" spans="1:14">
      <c r="A142" s="35"/>
      <c r="B142" s="47"/>
      <c r="C142" s="48"/>
      <c r="D142" s="31" t="s">
        <v>457</v>
      </c>
      <c r="E142" s="31"/>
      <c r="F142" s="31">
        <v>1527</v>
      </c>
      <c r="G142" s="49"/>
      <c r="H142" s="49"/>
      <c r="I142" s="49"/>
      <c r="J142" s="49"/>
      <c r="K142" s="49"/>
      <c r="L142" s="31"/>
      <c r="M142" s="31"/>
      <c r="N142" s="31"/>
    </row>
    <row r="143" ht="20" customHeight="1" spans="1:14">
      <c r="A143" s="35"/>
      <c r="B143" s="47"/>
      <c r="C143" s="48"/>
      <c r="D143" s="31" t="s">
        <v>458</v>
      </c>
      <c r="E143" s="31"/>
      <c r="F143" s="31">
        <v>7340</v>
      </c>
      <c r="G143" s="49"/>
      <c r="H143" s="49"/>
      <c r="I143" s="49"/>
      <c r="J143" s="49"/>
      <c r="K143" s="49"/>
      <c r="L143" s="31"/>
      <c r="M143" s="31"/>
      <c r="N143" s="31"/>
    </row>
    <row r="144" ht="20" customHeight="1" spans="1:14">
      <c r="A144" s="23"/>
      <c r="B144" s="45"/>
      <c r="C144" s="22"/>
      <c r="D144" s="31" t="s">
        <v>459</v>
      </c>
      <c r="E144" s="31"/>
      <c r="F144" s="31">
        <v>7525</v>
      </c>
      <c r="G144" s="34"/>
      <c r="H144" s="34"/>
      <c r="I144" s="34"/>
      <c r="J144" s="34"/>
      <c r="K144" s="34"/>
      <c r="L144" s="31"/>
      <c r="M144" s="31"/>
      <c r="N144" s="31"/>
    </row>
    <row r="145" ht="20" customHeight="1" spans="1:14">
      <c r="A145" s="16">
        <v>17</v>
      </c>
      <c r="B145" s="43" t="s">
        <v>460</v>
      </c>
      <c r="C145" s="21" t="s">
        <v>461</v>
      </c>
      <c r="D145" s="31" t="s">
        <v>462</v>
      </c>
      <c r="E145" s="31">
        <v>80475</v>
      </c>
      <c r="F145" s="31">
        <v>5126</v>
      </c>
      <c r="G145" s="44">
        <v>411</v>
      </c>
      <c r="H145" s="44">
        <v>6165</v>
      </c>
      <c r="I145" s="44">
        <v>1000</v>
      </c>
      <c r="J145" s="44">
        <v>4000</v>
      </c>
      <c r="K145" s="44">
        <v>17364</v>
      </c>
      <c r="L145" s="31"/>
      <c r="M145" s="31"/>
      <c r="N145" s="31"/>
    </row>
    <row r="146" ht="20" customHeight="1" spans="1:14">
      <c r="A146" s="23"/>
      <c r="B146" s="45"/>
      <c r="C146" s="22"/>
      <c r="D146" s="31" t="s">
        <v>463</v>
      </c>
      <c r="E146" s="31"/>
      <c r="F146" s="31">
        <v>1073</v>
      </c>
      <c r="G146" s="34"/>
      <c r="H146" s="34"/>
      <c r="I146" s="34"/>
      <c r="J146" s="34"/>
      <c r="K146" s="34"/>
      <c r="L146" s="31"/>
      <c r="M146" s="31"/>
      <c r="N146" s="31"/>
    </row>
    <row r="147" ht="20" customHeight="1" spans="1:14">
      <c r="A147" s="16">
        <v>18</v>
      </c>
      <c r="B147" s="43" t="s">
        <v>464</v>
      </c>
      <c r="C147" s="21" t="s">
        <v>465</v>
      </c>
      <c r="D147" s="31" t="s">
        <v>466</v>
      </c>
      <c r="E147" s="31">
        <v>80476</v>
      </c>
      <c r="F147" s="31">
        <v>5586</v>
      </c>
      <c r="G147" s="44">
        <v>435</v>
      </c>
      <c r="H147" s="44">
        <v>6525</v>
      </c>
      <c r="I147" s="44">
        <v>1000</v>
      </c>
      <c r="J147" s="44">
        <v>4000</v>
      </c>
      <c r="K147" s="44">
        <v>24324</v>
      </c>
      <c r="L147" s="31"/>
      <c r="M147" s="31"/>
      <c r="N147" s="31"/>
    </row>
    <row r="148" ht="20" customHeight="1" spans="1:14">
      <c r="A148" s="35"/>
      <c r="B148" s="47"/>
      <c r="C148" s="48"/>
      <c r="D148" s="31" t="s">
        <v>467</v>
      </c>
      <c r="E148" s="31"/>
      <c r="F148" s="31">
        <v>5738</v>
      </c>
      <c r="G148" s="49"/>
      <c r="H148" s="49"/>
      <c r="I148" s="49"/>
      <c r="J148" s="49"/>
      <c r="K148" s="49"/>
      <c r="L148" s="31"/>
      <c r="M148" s="31"/>
      <c r="N148" s="31"/>
    </row>
    <row r="149" ht="20" customHeight="1" spans="1:14">
      <c r="A149" s="23"/>
      <c r="B149" s="45"/>
      <c r="C149" s="22"/>
      <c r="D149" s="31" t="s">
        <v>468</v>
      </c>
      <c r="E149" s="31"/>
      <c r="F149" s="31">
        <v>1475</v>
      </c>
      <c r="G149" s="34"/>
      <c r="H149" s="34"/>
      <c r="I149" s="34"/>
      <c r="J149" s="34"/>
      <c r="K149" s="34"/>
      <c r="L149" s="31"/>
      <c r="M149" s="31"/>
      <c r="N149" s="31"/>
    </row>
    <row r="150" ht="20" customHeight="1" spans="1:14">
      <c r="A150" s="10">
        <v>19</v>
      </c>
      <c r="B150" s="8" t="s">
        <v>469</v>
      </c>
      <c r="C150" s="10" t="s">
        <v>470</v>
      </c>
      <c r="D150" s="31" t="s">
        <v>471</v>
      </c>
      <c r="E150" s="31"/>
      <c r="F150" s="31">
        <v>4914</v>
      </c>
      <c r="G150" s="31"/>
      <c r="H150" s="31"/>
      <c r="I150" s="31">
        <v>1000</v>
      </c>
      <c r="J150" s="31">
        <v>4000</v>
      </c>
      <c r="K150" s="31">
        <f>F150+H150+I150+J150</f>
        <v>9914</v>
      </c>
      <c r="L150" s="31"/>
      <c r="M150" s="31"/>
      <c r="N150" s="31"/>
    </row>
    <row r="151" ht="20" customHeight="1" spans="1:14">
      <c r="A151" s="10">
        <v>20</v>
      </c>
      <c r="B151" s="8" t="s">
        <v>472</v>
      </c>
      <c r="C151" s="10" t="s">
        <v>473</v>
      </c>
      <c r="D151" s="31" t="s">
        <v>474</v>
      </c>
      <c r="E151" s="31"/>
      <c r="F151" s="31">
        <v>73476</v>
      </c>
      <c r="G151" s="31">
        <v>666</v>
      </c>
      <c r="H151" s="31">
        <v>9990</v>
      </c>
      <c r="I151" s="31">
        <v>1000</v>
      </c>
      <c r="J151" s="31">
        <v>4000</v>
      </c>
      <c r="K151" s="31">
        <f>F151+H151+I151+J151</f>
        <v>88466</v>
      </c>
      <c r="L151" s="31"/>
      <c r="M151" s="31"/>
      <c r="N151" s="31"/>
    </row>
    <row r="152" ht="20" customHeight="1" spans="1:14">
      <c r="A152" s="16">
        <v>21</v>
      </c>
      <c r="B152" s="43" t="s">
        <v>475</v>
      </c>
      <c r="C152" s="21" t="s">
        <v>476</v>
      </c>
      <c r="D152" s="31" t="s">
        <v>477</v>
      </c>
      <c r="E152" s="31">
        <v>80528</v>
      </c>
      <c r="F152" s="31">
        <v>41106</v>
      </c>
      <c r="G152" s="44">
        <v>650</v>
      </c>
      <c r="H152" s="44">
        <v>9750</v>
      </c>
      <c r="I152" s="44">
        <v>1000</v>
      </c>
      <c r="J152" s="44">
        <v>4000</v>
      </c>
      <c r="K152" s="44">
        <v>114773</v>
      </c>
      <c r="L152" s="31"/>
      <c r="M152" s="31"/>
      <c r="N152" s="31"/>
    </row>
    <row r="153" ht="20" customHeight="1" spans="1:14">
      <c r="A153" s="35"/>
      <c r="B153" s="47"/>
      <c r="C153" s="48"/>
      <c r="D153" s="31" t="s">
        <v>478</v>
      </c>
      <c r="E153" s="31"/>
      <c r="F153" s="31">
        <v>11806</v>
      </c>
      <c r="G153" s="49"/>
      <c r="H153" s="49"/>
      <c r="I153" s="49"/>
      <c r="J153" s="49"/>
      <c r="K153" s="49"/>
      <c r="L153" s="31"/>
      <c r="M153" s="31"/>
      <c r="N153" s="31"/>
    </row>
    <row r="154" ht="20" customHeight="1" spans="1:14">
      <c r="A154" s="35"/>
      <c r="B154" s="47"/>
      <c r="C154" s="48"/>
      <c r="D154" s="31" t="s">
        <v>479</v>
      </c>
      <c r="E154" s="31"/>
      <c r="F154" s="31">
        <v>6015</v>
      </c>
      <c r="G154" s="49"/>
      <c r="H154" s="49"/>
      <c r="I154" s="49"/>
      <c r="J154" s="49"/>
      <c r="K154" s="49"/>
      <c r="L154" s="31"/>
      <c r="M154" s="31"/>
      <c r="N154" s="31"/>
    </row>
    <row r="155" ht="20" customHeight="1" spans="1:14">
      <c r="A155" s="35"/>
      <c r="B155" s="47"/>
      <c r="C155" s="48"/>
      <c r="D155" s="31" t="s">
        <v>480</v>
      </c>
      <c r="E155" s="31"/>
      <c r="F155" s="31">
        <v>10656</v>
      </c>
      <c r="G155" s="49"/>
      <c r="H155" s="49"/>
      <c r="I155" s="49"/>
      <c r="J155" s="49"/>
      <c r="K155" s="49"/>
      <c r="L155" s="31"/>
      <c r="M155" s="31"/>
      <c r="N155" s="31"/>
    </row>
    <row r="156" ht="20" customHeight="1" spans="1:14">
      <c r="A156" s="35"/>
      <c r="B156" s="47"/>
      <c r="C156" s="48"/>
      <c r="D156" s="31" t="s">
        <v>481</v>
      </c>
      <c r="E156" s="31"/>
      <c r="F156" s="31">
        <v>28825</v>
      </c>
      <c r="G156" s="49"/>
      <c r="H156" s="49"/>
      <c r="I156" s="49"/>
      <c r="J156" s="49"/>
      <c r="K156" s="49"/>
      <c r="L156" s="31"/>
      <c r="M156" s="31"/>
      <c r="N156" s="31"/>
    </row>
    <row r="157" ht="20" customHeight="1" spans="1:14">
      <c r="A157" s="23"/>
      <c r="B157" s="45"/>
      <c r="C157" s="22"/>
      <c r="D157" s="31" t="s">
        <v>482</v>
      </c>
      <c r="E157" s="31"/>
      <c r="F157" s="31">
        <v>1615</v>
      </c>
      <c r="G157" s="34"/>
      <c r="H157" s="34"/>
      <c r="I157" s="34"/>
      <c r="J157" s="34"/>
      <c r="K157" s="34"/>
      <c r="L157" s="31"/>
      <c r="M157" s="31"/>
      <c r="N157" s="31"/>
    </row>
    <row r="158" ht="20" customHeight="1" spans="1:14">
      <c r="A158" s="16">
        <v>22</v>
      </c>
      <c r="B158" s="43" t="s">
        <v>483</v>
      </c>
      <c r="C158" s="21" t="s">
        <v>484</v>
      </c>
      <c r="D158" s="31" t="s">
        <v>485</v>
      </c>
      <c r="E158" s="31">
        <v>80500</v>
      </c>
      <c r="F158" s="31">
        <v>6236</v>
      </c>
      <c r="G158" s="44">
        <v>260</v>
      </c>
      <c r="H158" s="44">
        <v>3900</v>
      </c>
      <c r="I158" s="44">
        <v>1000</v>
      </c>
      <c r="J158" s="44">
        <v>4000</v>
      </c>
      <c r="K158" s="44">
        <v>17127</v>
      </c>
      <c r="L158" s="31"/>
      <c r="M158" s="31"/>
      <c r="N158" s="31"/>
    </row>
    <row r="159" ht="20" customHeight="1" spans="1:14">
      <c r="A159" s="23"/>
      <c r="B159" s="45"/>
      <c r="C159" s="22"/>
      <c r="D159" s="31"/>
      <c r="E159" s="31"/>
      <c r="F159" s="31">
        <v>1991</v>
      </c>
      <c r="G159" s="34"/>
      <c r="H159" s="34"/>
      <c r="I159" s="34"/>
      <c r="J159" s="34"/>
      <c r="K159" s="34"/>
      <c r="L159" s="31"/>
      <c r="M159" s="31"/>
      <c r="N159" s="31"/>
    </row>
    <row r="160" ht="20" customHeight="1" spans="1:14">
      <c r="A160" s="16">
        <v>23</v>
      </c>
      <c r="B160" s="43" t="s">
        <v>486</v>
      </c>
      <c r="C160" s="21" t="s">
        <v>487</v>
      </c>
      <c r="D160" s="31" t="s">
        <v>488</v>
      </c>
      <c r="E160" s="31">
        <v>80493</v>
      </c>
      <c r="F160" s="31">
        <v>3767</v>
      </c>
      <c r="G160" s="44">
        <v>295</v>
      </c>
      <c r="H160" s="44">
        <v>4425</v>
      </c>
      <c r="I160" s="44">
        <v>1000</v>
      </c>
      <c r="J160" s="44">
        <v>4000</v>
      </c>
      <c r="K160" s="44">
        <v>16886</v>
      </c>
      <c r="L160" s="31"/>
      <c r="M160" s="31"/>
      <c r="N160" s="31"/>
    </row>
    <row r="161" ht="20" customHeight="1" spans="1:14">
      <c r="A161" s="23"/>
      <c r="B161" s="45"/>
      <c r="C161" s="22"/>
      <c r="D161" s="31" t="s">
        <v>489</v>
      </c>
      <c r="E161" s="31"/>
      <c r="F161" s="31">
        <v>3694</v>
      </c>
      <c r="G161" s="34"/>
      <c r="H161" s="34"/>
      <c r="I161" s="34"/>
      <c r="J161" s="34"/>
      <c r="K161" s="34"/>
      <c r="L161" s="31"/>
      <c r="M161" s="31"/>
      <c r="N161" s="31"/>
    </row>
    <row r="162" ht="20" customHeight="1" spans="1:14">
      <c r="A162" s="16">
        <v>24</v>
      </c>
      <c r="B162" s="43" t="s">
        <v>490</v>
      </c>
      <c r="C162" s="21" t="s">
        <v>491</v>
      </c>
      <c r="D162" s="31" t="s">
        <v>492</v>
      </c>
      <c r="E162" s="31">
        <v>80505</v>
      </c>
      <c r="F162" s="31">
        <v>7686</v>
      </c>
      <c r="G162" s="44">
        <v>255</v>
      </c>
      <c r="H162" s="44">
        <v>6065</v>
      </c>
      <c r="I162" s="44">
        <v>1000</v>
      </c>
      <c r="J162" s="44">
        <v>4000</v>
      </c>
      <c r="K162" s="44">
        <v>29959</v>
      </c>
      <c r="L162" s="31"/>
      <c r="M162" s="31"/>
      <c r="N162" s="44" t="s">
        <v>493</v>
      </c>
    </row>
    <row r="163" ht="20" customHeight="1" spans="1:14">
      <c r="A163" s="35"/>
      <c r="B163" s="47"/>
      <c r="C163" s="48"/>
      <c r="D163" s="31" t="s">
        <v>494</v>
      </c>
      <c r="E163" s="31"/>
      <c r="F163" s="31">
        <v>6723</v>
      </c>
      <c r="G163" s="49"/>
      <c r="H163" s="49"/>
      <c r="I163" s="49"/>
      <c r="J163" s="49"/>
      <c r="K163" s="49"/>
      <c r="L163" s="31"/>
      <c r="M163" s="31"/>
      <c r="N163" s="49"/>
    </row>
    <row r="164" ht="20" customHeight="1" spans="1:14">
      <c r="A164" s="23"/>
      <c r="B164" s="45"/>
      <c r="C164" s="22"/>
      <c r="D164" s="31" t="s">
        <v>495</v>
      </c>
      <c r="E164" s="31"/>
      <c r="F164" s="31">
        <v>4485</v>
      </c>
      <c r="G164" s="34"/>
      <c r="H164" s="34"/>
      <c r="I164" s="34"/>
      <c r="J164" s="34"/>
      <c r="K164" s="34"/>
      <c r="L164" s="31"/>
      <c r="M164" s="31"/>
      <c r="N164" s="34"/>
    </row>
    <row r="165" ht="20" customHeight="1" spans="1:14">
      <c r="A165" s="16">
        <v>25</v>
      </c>
      <c r="B165" s="43" t="s">
        <v>496</v>
      </c>
      <c r="C165" s="21" t="s">
        <v>497</v>
      </c>
      <c r="D165" s="31" t="s">
        <v>498</v>
      </c>
      <c r="E165" s="31"/>
      <c r="F165" s="31">
        <v>3633</v>
      </c>
      <c r="G165" s="44"/>
      <c r="H165" s="44"/>
      <c r="I165" s="44">
        <v>1000</v>
      </c>
      <c r="J165" s="44">
        <v>4000</v>
      </c>
      <c r="K165" s="44">
        <v>9873</v>
      </c>
      <c r="L165" s="31"/>
      <c r="M165" s="31"/>
      <c r="N165" s="31"/>
    </row>
    <row r="166" ht="20" customHeight="1" spans="1:14">
      <c r="A166" s="23"/>
      <c r="B166" s="45"/>
      <c r="C166" s="22"/>
      <c r="D166" s="31" t="s">
        <v>499</v>
      </c>
      <c r="E166" s="31"/>
      <c r="F166" s="31">
        <v>1240</v>
      </c>
      <c r="G166" s="34"/>
      <c r="H166" s="34"/>
      <c r="I166" s="34"/>
      <c r="J166" s="34"/>
      <c r="K166" s="34"/>
      <c r="L166" s="31"/>
      <c r="M166" s="31"/>
      <c r="N166" s="31"/>
    </row>
    <row r="167" ht="20" customHeight="1" spans="1:14">
      <c r="A167" s="16">
        <v>26</v>
      </c>
      <c r="B167" s="43" t="s">
        <v>500</v>
      </c>
      <c r="C167" s="21" t="s">
        <v>501</v>
      </c>
      <c r="D167" s="31" t="s">
        <v>502</v>
      </c>
      <c r="E167" s="31">
        <v>80494</v>
      </c>
      <c r="F167" s="31">
        <v>25750</v>
      </c>
      <c r="G167" s="44">
        <v>652</v>
      </c>
      <c r="H167" s="44">
        <v>9780</v>
      </c>
      <c r="I167" s="44">
        <v>1000</v>
      </c>
      <c r="J167" s="44">
        <v>4000</v>
      </c>
      <c r="K167" s="44">
        <v>46780</v>
      </c>
      <c r="L167" s="31"/>
      <c r="M167" s="31"/>
      <c r="N167" s="31"/>
    </row>
    <row r="168" ht="20" customHeight="1" spans="1:14">
      <c r="A168" s="35"/>
      <c r="B168" s="47"/>
      <c r="C168" s="48"/>
      <c r="D168" s="31" t="s">
        <v>503</v>
      </c>
      <c r="E168" s="31"/>
      <c r="F168" s="31">
        <v>4443</v>
      </c>
      <c r="G168" s="49"/>
      <c r="H168" s="49"/>
      <c r="I168" s="49"/>
      <c r="J168" s="49"/>
      <c r="K168" s="49"/>
      <c r="L168" s="31"/>
      <c r="M168" s="31"/>
      <c r="N168" s="31"/>
    </row>
    <row r="169" ht="20" customHeight="1" spans="1:14">
      <c r="A169" s="23"/>
      <c r="B169" s="45"/>
      <c r="C169" s="22"/>
      <c r="D169" s="31" t="s">
        <v>504</v>
      </c>
      <c r="E169" s="31"/>
      <c r="F169" s="31">
        <v>1807</v>
      </c>
      <c r="G169" s="34"/>
      <c r="H169" s="34"/>
      <c r="I169" s="34"/>
      <c r="J169" s="34"/>
      <c r="K169" s="34"/>
      <c r="L169" s="31"/>
      <c r="M169" s="31"/>
      <c r="N169" s="31"/>
    </row>
    <row r="170" ht="20" customHeight="1" spans="1:14">
      <c r="A170" s="16">
        <v>27</v>
      </c>
      <c r="B170" s="43" t="s">
        <v>505</v>
      </c>
      <c r="C170" s="21" t="s">
        <v>506</v>
      </c>
      <c r="D170" s="31" t="s">
        <v>507</v>
      </c>
      <c r="E170" s="31">
        <v>80504</v>
      </c>
      <c r="F170" s="31">
        <v>7059</v>
      </c>
      <c r="G170" s="44">
        <v>600</v>
      </c>
      <c r="H170" s="44">
        <v>9000</v>
      </c>
      <c r="I170" s="44">
        <v>1000</v>
      </c>
      <c r="J170" s="44">
        <v>4000</v>
      </c>
      <c r="K170" s="44">
        <v>84608</v>
      </c>
      <c r="L170" s="31"/>
      <c r="M170" s="31"/>
      <c r="N170" s="31"/>
    </row>
    <row r="171" ht="20" customHeight="1" spans="1:14">
      <c r="A171" s="35"/>
      <c r="B171" s="47"/>
      <c r="C171" s="48"/>
      <c r="D171" s="31" t="s">
        <v>508</v>
      </c>
      <c r="E171" s="31"/>
      <c r="F171" s="31">
        <v>7637</v>
      </c>
      <c r="G171" s="49"/>
      <c r="H171" s="49"/>
      <c r="I171" s="49"/>
      <c r="J171" s="49"/>
      <c r="K171" s="49"/>
      <c r="L171" s="31"/>
      <c r="M171" s="31"/>
      <c r="N171" s="31"/>
    </row>
    <row r="172" ht="20" customHeight="1" spans="1:14">
      <c r="A172" s="35"/>
      <c r="B172" s="47"/>
      <c r="C172" s="48"/>
      <c r="D172" s="31" t="s">
        <v>509</v>
      </c>
      <c r="E172" s="31"/>
      <c r="F172" s="31">
        <v>2660</v>
      </c>
      <c r="G172" s="49"/>
      <c r="H172" s="49"/>
      <c r="I172" s="49"/>
      <c r="J172" s="49"/>
      <c r="K172" s="49"/>
      <c r="L172" s="31"/>
      <c r="M172" s="31"/>
      <c r="N172" s="31"/>
    </row>
    <row r="173" ht="20" customHeight="1" spans="1:14">
      <c r="A173" s="23"/>
      <c r="B173" s="45"/>
      <c r="C173" s="22"/>
      <c r="D173" s="31" t="s">
        <v>510</v>
      </c>
      <c r="E173" s="31"/>
      <c r="F173" s="31">
        <v>53252</v>
      </c>
      <c r="G173" s="34"/>
      <c r="H173" s="34"/>
      <c r="I173" s="34"/>
      <c r="J173" s="34"/>
      <c r="K173" s="34"/>
      <c r="L173" s="31"/>
      <c r="M173" s="31"/>
      <c r="N173" s="31"/>
    </row>
    <row r="174" ht="20" customHeight="1" spans="1:14">
      <c r="A174" s="16">
        <v>28</v>
      </c>
      <c r="B174" s="43" t="s">
        <v>511</v>
      </c>
      <c r="C174" s="21" t="s">
        <v>512</v>
      </c>
      <c r="D174" s="31" t="s">
        <v>513</v>
      </c>
      <c r="E174" s="31">
        <v>80487</v>
      </c>
      <c r="F174" s="31">
        <v>54714</v>
      </c>
      <c r="G174" s="44">
        <v>666</v>
      </c>
      <c r="H174" s="44">
        <v>9990</v>
      </c>
      <c r="I174" s="44">
        <v>1000</v>
      </c>
      <c r="J174" s="44">
        <v>4000</v>
      </c>
      <c r="K174" s="44">
        <v>91661</v>
      </c>
      <c r="L174" s="31"/>
      <c r="M174" s="31"/>
      <c r="N174" s="31"/>
    </row>
    <row r="175" ht="20" customHeight="1" spans="1:14">
      <c r="A175" s="35"/>
      <c r="B175" s="47"/>
      <c r="C175" s="48"/>
      <c r="D175" s="31" t="s">
        <v>514</v>
      </c>
      <c r="E175" s="31"/>
      <c r="F175" s="31">
        <v>5739</v>
      </c>
      <c r="G175" s="49"/>
      <c r="H175" s="49"/>
      <c r="I175" s="49"/>
      <c r="J175" s="49"/>
      <c r="K175" s="49"/>
      <c r="L175" s="31"/>
      <c r="M175" s="31"/>
      <c r="N175" s="31"/>
    </row>
    <row r="176" ht="20" customHeight="1" spans="1:14">
      <c r="A176" s="35"/>
      <c r="B176" s="47"/>
      <c r="C176" s="48"/>
      <c r="D176" s="31" t="s">
        <v>515</v>
      </c>
      <c r="E176" s="31"/>
      <c r="F176" s="31">
        <v>11358</v>
      </c>
      <c r="G176" s="49"/>
      <c r="H176" s="49"/>
      <c r="I176" s="49"/>
      <c r="J176" s="49"/>
      <c r="K176" s="49"/>
      <c r="L176" s="31"/>
      <c r="M176" s="31"/>
      <c r="N176" s="31"/>
    </row>
    <row r="177" ht="20" customHeight="1" spans="1:14">
      <c r="A177" s="23"/>
      <c r="B177" s="45"/>
      <c r="C177" s="22"/>
      <c r="D177" s="31" t="s">
        <v>516</v>
      </c>
      <c r="E177" s="31"/>
      <c r="F177" s="31">
        <v>4860</v>
      </c>
      <c r="G177" s="34"/>
      <c r="H177" s="34"/>
      <c r="I177" s="34"/>
      <c r="J177" s="34"/>
      <c r="K177" s="34"/>
      <c r="L177" s="31"/>
      <c r="M177" s="31"/>
      <c r="N177" s="31"/>
    </row>
    <row r="178" ht="20" customHeight="1" spans="1:14">
      <c r="A178" s="10">
        <v>29</v>
      </c>
      <c r="B178" s="8" t="s">
        <v>517</v>
      </c>
      <c r="C178" s="10" t="s">
        <v>518</v>
      </c>
      <c r="D178" s="31" t="s">
        <v>519</v>
      </c>
      <c r="E178" s="31">
        <v>80526</v>
      </c>
      <c r="F178" s="31">
        <v>3342</v>
      </c>
      <c r="G178" s="31"/>
      <c r="H178" s="31"/>
      <c r="I178" s="31">
        <v>1000</v>
      </c>
      <c r="J178" s="31">
        <v>4000</v>
      </c>
      <c r="K178" s="31">
        <f>F178+H178+I178+J178</f>
        <v>8342</v>
      </c>
      <c r="L178" s="31"/>
      <c r="M178" s="31"/>
      <c r="N178" s="31"/>
    </row>
    <row r="179" ht="20" customHeight="1" spans="1:14">
      <c r="A179" s="16">
        <v>30</v>
      </c>
      <c r="B179" s="43" t="s">
        <v>520</v>
      </c>
      <c r="C179" s="21" t="s">
        <v>521</v>
      </c>
      <c r="D179" s="31" t="s">
        <v>522</v>
      </c>
      <c r="E179" s="31">
        <v>80496</v>
      </c>
      <c r="F179" s="31">
        <v>25299</v>
      </c>
      <c r="G179" s="44">
        <v>666</v>
      </c>
      <c r="H179" s="44">
        <v>9990</v>
      </c>
      <c r="I179" s="44">
        <v>1000</v>
      </c>
      <c r="J179" s="44">
        <v>4000</v>
      </c>
      <c r="K179" s="44">
        <v>47451</v>
      </c>
      <c r="L179" s="31"/>
      <c r="M179" s="31"/>
      <c r="N179" s="31"/>
    </row>
    <row r="180" ht="20" customHeight="1" spans="1:14">
      <c r="A180" s="35"/>
      <c r="B180" s="47"/>
      <c r="C180" s="48"/>
      <c r="D180" s="31" t="s">
        <v>523</v>
      </c>
      <c r="E180" s="31"/>
      <c r="F180" s="31">
        <v>3820</v>
      </c>
      <c r="G180" s="49"/>
      <c r="H180" s="49"/>
      <c r="I180" s="49"/>
      <c r="J180" s="49"/>
      <c r="K180" s="49"/>
      <c r="L180" s="31"/>
      <c r="M180" s="31"/>
      <c r="N180" s="31"/>
    </row>
    <row r="181" ht="20" customHeight="1" spans="1:14">
      <c r="A181" s="23"/>
      <c r="B181" s="45"/>
      <c r="C181" s="22"/>
      <c r="D181" s="31" t="s">
        <v>524</v>
      </c>
      <c r="E181" s="31"/>
      <c r="F181" s="31">
        <v>3342</v>
      </c>
      <c r="G181" s="34"/>
      <c r="H181" s="34"/>
      <c r="I181" s="34"/>
      <c r="J181" s="34"/>
      <c r="K181" s="34"/>
      <c r="L181" s="31"/>
      <c r="M181" s="31"/>
      <c r="N181" s="31"/>
    </row>
    <row r="182" ht="20" customHeight="1" spans="1:14">
      <c r="A182" s="10">
        <v>31</v>
      </c>
      <c r="B182" s="8" t="s">
        <v>525</v>
      </c>
      <c r="C182" s="10" t="s">
        <v>526</v>
      </c>
      <c r="D182" s="31" t="s">
        <v>527</v>
      </c>
      <c r="E182" s="31">
        <v>80516</v>
      </c>
      <c r="F182" s="31">
        <v>4776</v>
      </c>
      <c r="G182" s="31">
        <v>341</v>
      </c>
      <c r="H182" s="31">
        <v>5115</v>
      </c>
      <c r="I182" s="31">
        <v>1000</v>
      </c>
      <c r="J182" s="31">
        <v>4000</v>
      </c>
      <c r="K182" s="31">
        <f>F182+H182+I182+J182</f>
        <v>14891</v>
      </c>
      <c r="L182" s="31"/>
      <c r="M182" s="31"/>
      <c r="N182" s="31"/>
    </row>
    <row r="183" ht="20" customHeight="1" spans="1:14">
      <c r="A183" s="16">
        <v>32</v>
      </c>
      <c r="B183" s="54" t="s">
        <v>528</v>
      </c>
      <c r="C183" s="21" t="s">
        <v>529</v>
      </c>
      <c r="D183" s="31" t="s">
        <v>530</v>
      </c>
      <c r="E183" s="31">
        <v>80901</v>
      </c>
      <c r="F183" s="31">
        <v>3274</v>
      </c>
      <c r="G183" s="44"/>
      <c r="H183" s="44"/>
      <c r="I183" s="44">
        <v>1000</v>
      </c>
      <c r="J183" s="44">
        <v>4000</v>
      </c>
      <c r="K183" s="44">
        <v>9718</v>
      </c>
      <c r="L183" s="31"/>
      <c r="M183" s="31"/>
      <c r="N183" s="31"/>
    </row>
    <row r="184" ht="20" customHeight="1" spans="1:14">
      <c r="A184" s="23"/>
      <c r="B184" s="55"/>
      <c r="C184" s="22"/>
      <c r="D184" s="31" t="s">
        <v>531</v>
      </c>
      <c r="E184" s="31"/>
      <c r="F184" s="31">
        <v>1444</v>
      </c>
      <c r="G184" s="34"/>
      <c r="H184" s="34"/>
      <c r="I184" s="34"/>
      <c r="J184" s="34"/>
      <c r="K184" s="34"/>
      <c r="L184" s="31"/>
      <c r="M184" s="31"/>
      <c r="N184" s="31"/>
    </row>
    <row r="185" ht="20" customHeight="1" spans="1:14">
      <c r="A185" s="10">
        <v>33</v>
      </c>
      <c r="B185" s="8" t="s">
        <v>532</v>
      </c>
      <c r="C185" s="10" t="s">
        <v>533</v>
      </c>
      <c r="D185" s="31" t="s">
        <v>534</v>
      </c>
      <c r="E185" s="31">
        <v>80501</v>
      </c>
      <c r="F185" s="31">
        <v>5343</v>
      </c>
      <c r="G185" s="31">
        <v>66</v>
      </c>
      <c r="H185" s="31">
        <v>990</v>
      </c>
      <c r="I185" s="31">
        <v>1000</v>
      </c>
      <c r="J185" s="31">
        <v>4000</v>
      </c>
      <c r="K185" s="31">
        <f>F185+H185+I185+J185</f>
        <v>11333</v>
      </c>
      <c r="L185" s="31"/>
      <c r="M185" s="31"/>
      <c r="N185" s="31"/>
    </row>
    <row r="186" ht="20" customHeight="1" spans="1:14">
      <c r="A186" s="16">
        <v>34</v>
      </c>
      <c r="B186" s="43" t="s">
        <v>535</v>
      </c>
      <c r="C186" s="21" t="s">
        <v>536</v>
      </c>
      <c r="D186" s="31" t="s">
        <v>537</v>
      </c>
      <c r="E186" s="31">
        <v>80540</v>
      </c>
      <c r="F186" s="31">
        <v>39166</v>
      </c>
      <c r="G186" s="44">
        <v>661</v>
      </c>
      <c r="H186" s="44">
        <v>9915</v>
      </c>
      <c r="I186" s="44">
        <v>1000</v>
      </c>
      <c r="J186" s="44">
        <v>4000</v>
      </c>
      <c r="K186" s="44">
        <v>112669</v>
      </c>
      <c r="L186" s="31"/>
      <c r="M186" s="31"/>
      <c r="N186" s="31"/>
    </row>
    <row r="187" ht="20" customHeight="1" spans="1:14">
      <c r="A187" s="23"/>
      <c r="B187" s="45"/>
      <c r="C187" s="22"/>
      <c r="D187" s="31" t="s">
        <v>538</v>
      </c>
      <c r="E187" s="31"/>
      <c r="F187" s="31">
        <v>58588</v>
      </c>
      <c r="G187" s="34"/>
      <c r="H187" s="34"/>
      <c r="I187" s="34"/>
      <c r="J187" s="34"/>
      <c r="K187" s="34"/>
      <c r="L187" s="31"/>
      <c r="M187" s="31"/>
      <c r="N187" s="31"/>
    </row>
    <row r="188" ht="20" customHeight="1" spans="1:14">
      <c r="A188" s="10">
        <v>35</v>
      </c>
      <c r="B188" s="8" t="s">
        <v>539</v>
      </c>
      <c r="C188" s="10" t="s">
        <v>540</v>
      </c>
      <c r="D188" s="31" t="s">
        <v>541</v>
      </c>
      <c r="E188" s="31">
        <v>80474</v>
      </c>
      <c r="F188" s="31">
        <v>6211</v>
      </c>
      <c r="G188" s="31">
        <v>64</v>
      </c>
      <c r="H188" s="31">
        <v>960</v>
      </c>
      <c r="I188" s="31">
        <v>1000</v>
      </c>
      <c r="J188" s="31">
        <v>4000</v>
      </c>
      <c r="K188" s="31">
        <f>F188+H188+I188+J188</f>
        <v>12171</v>
      </c>
      <c r="L188" s="31"/>
      <c r="M188" s="31"/>
      <c r="N188" s="31"/>
    </row>
    <row r="189" ht="20" customHeight="1" spans="1:14">
      <c r="A189" s="16">
        <v>36</v>
      </c>
      <c r="B189" s="56" t="s">
        <v>542</v>
      </c>
      <c r="C189" s="21" t="s">
        <v>543</v>
      </c>
      <c r="D189" s="31" t="s">
        <v>544</v>
      </c>
      <c r="E189" s="31"/>
      <c r="F189" s="31">
        <v>8964</v>
      </c>
      <c r="G189" s="44">
        <v>555</v>
      </c>
      <c r="H189" s="44">
        <v>8325</v>
      </c>
      <c r="I189" s="44">
        <v>1000</v>
      </c>
      <c r="J189" s="44">
        <v>4000</v>
      </c>
      <c r="K189" s="44">
        <v>40067</v>
      </c>
      <c r="L189" s="31"/>
      <c r="M189" s="31"/>
      <c r="N189" s="31"/>
    </row>
    <row r="190" ht="20" customHeight="1" spans="1:14">
      <c r="A190" s="35"/>
      <c r="B190" s="57"/>
      <c r="C190" s="48"/>
      <c r="D190" s="31" t="s">
        <v>545</v>
      </c>
      <c r="E190" s="31"/>
      <c r="F190" s="31">
        <v>6017</v>
      </c>
      <c r="G190" s="49"/>
      <c r="H190" s="49"/>
      <c r="I190" s="49"/>
      <c r="J190" s="49"/>
      <c r="K190" s="49"/>
      <c r="L190" s="31"/>
      <c r="M190" s="31"/>
      <c r="N190" s="31"/>
    </row>
    <row r="191" ht="20" customHeight="1" spans="1:14">
      <c r="A191" s="35"/>
      <c r="B191" s="57"/>
      <c r="C191" s="48"/>
      <c r="D191" s="31" t="s">
        <v>546</v>
      </c>
      <c r="E191" s="31"/>
      <c r="F191" s="31">
        <v>6921</v>
      </c>
      <c r="G191" s="49"/>
      <c r="H191" s="49"/>
      <c r="I191" s="49"/>
      <c r="J191" s="49"/>
      <c r="K191" s="49"/>
      <c r="L191" s="31"/>
      <c r="M191" s="31"/>
      <c r="N191" s="31"/>
    </row>
    <row r="192" ht="20" customHeight="1" spans="1:14">
      <c r="A192" s="35"/>
      <c r="B192" s="57"/>
      <c r="C192" s="48"/>
      <c r="D192" s="31" t="s">
        <v>547</v>
      </c>
      <c r="E192" s="31"/>
      <c r="F192" s="31">
        <v>3533</v>
      </c>
      <c r="G192" s="49"/>
      <c r="H192" s="49"/>
      <c r="I192" s="49"/>
      <c r="J192" s="49"/>
      <c r="K192" s="49"/>
      <c r="L192" s="31"/>
      <c r="M192" s="31"/>
      <c r="N192" s="31"/>
    </row>
    <row r="193" ht="20" customHeight="1" spans="1:14">
      <c r="A193" s="23"/>
      <c r="B193" s="58"/>
      <c r="C193" s="22"/>
      <c r="D193" s="31" t="s">
        <v>548</v>
      </c>
      <c r="E193" s="31"/>
      <c r="F193" s="31">
        <v>1307</v>
      </c>
      <c r="G193" s="34"/>
      <c r="H193" s="34"/>
      <c r="I193" s="34"/>
      <c r="J193" s="34"/>
      <c r="K193" s="34"/>
      <c r="L193" s="31"/>
      <c r="M193" s="31"/>
      <c r="N193" s="31"/>
    </row>
    <row r="194" ht="20" customHeight="1" spans="1:14">
      <c r="A194" s="10">
        <v>37</v>
      </c>
      <c r="B194" s="59" t="s">
        <v>549</v>
      </c>
      <c r="C194" s="10" t="s">
        <v>550</v>
      </c>
      <c r="D194" s="31" t="s">
        <v>551</v>
      </c>
      <c r="E194" s="31">
        <v>80503</v>
      </c>
      <c r="F194" s="31">
        <v>3637</v>
      </c>
      <c r="G194" s="31">
        <v>580</v>
      </c>
      <c r="H194" s="31">
        <v>8700</v>
      </c>
      <c r="I194" s="31">
        <v>1000</v>
      </c>
      <c r="J194" s="31">
        <v>4000</v>
      </c>
      <c r="K194" s="31">
        <f>F194+H194+I194+J194</f>
        <v>17337</v>
      </c>
      <c r="L194" s="31"/>
      <c r="M194" s="31"/>
      <c r="N194" s="31"/>
    </row>
    <row r="195" ht="20" customHeight="1" spans="1:14">
      <c r="A195" s="16">
        <v>38</v>
      </c>
      <c r="B195" s="60" t="s">
        <v>552</v>
      </c>
      <c r="C195" s="21" t="s">
        <v>553</v>
      </c>
      <c r="D195" s="31" t="s">
        <v>554</v>
      </c>
      <c r="E195" s="31">
        <v>80900</v>
      </c>
      <c r="F195" s="31">
        <v>28908</v>
      </c>
      <c r="G195" s="44">
        <v>538</v>
      </c>
      <c r="H195" s="44">
        <v>8070</v>
      </c>
      <c r="I195" s="44">
        <v>1000</v>
      </c>
      <c r="J195" s="44">
        <v>4000</v>
      </c>
      <c r="K195" s="44">
        <v>47632</v>
      </c>
      <c r="L195" s="31"/>
      <c r="M195" s="31"/>
      <c r="N195" s="31"/>
    </row>
    <row r="196" ht="20" customHeight="1" spans="1:14">
      <c r="A196" s="23"/>
      <c r="B196" s="61"/>
      <c r="C196" s="22"/>
      <c r="D196" s="31" t="s">
        <v>555</v>
      </c>
      <c r="E196" s="31">
        <v>80900</v>
      </c>
      <c r="F196" s="31">
        <v>5654</v>
      </c>
      <c r="G196" s="34"/>
      <c r="H196" s="34"/>
      <c r="I196" s="34"/>
      <c r="J196" s="34"/>
      <c r="K196" s="34"/>
      <c r="L196" s="31"/>
      <c r="M196" s="31"/>
      <c r="N196" s="31"/>
    </row>
    <row r="197" ht="20" customHeight="1" spans="1:14">
      <c r="A197" s="10">
        <v>39</v>
      </c>
      <c r="B197" s="59" t="s">
        <v>556</v>
      </c>
      <c r="C197" s="10" t="s">
        <v>557</v>
      </c>
      <c r="D197" s="31" t="s">
        <v>558</v>
      </c>
      <c r="E197" s="31">
        <v>80511</v>
      </c>
      <c r="F197" s="31">
        <v>2617</v>
      </c>
      <c r="G197" s="31"/>
      <c r="H197" s="31"/>
      <c r="I197" s="31">
        <v>1000</v>
      </c>
      <c r="J197" s="31">
        <v>4000</v>
      </c>
      <c r="K197" s="31">
        <f>F197+H197+I197+J197</f>
        <v>7617</v>
      </c>
      <c r="L197" s="31"/>
      <c r="M197" s="31"/>
      <c r="N197" s="31"/>
    </row>
    <row r="198" ht="20" customHeight="1" spans="1:14">
      <c r="A198" s="16">
        <v>40</v>
      </c>
      <c r="B198" s="60" t="s">
        <v>559</v>
      </c>
      <c r="C198" s="21" t="s">
        <v>560</v>
      </c>
      <c r="D198" s="31" t="s">
        <v>561</v>
      </c>
      <c r="E198" s="46" t="s">
        <v>562</v>
      </c>
      <c r="F198" s="31">
        <v>4458</v>
      </c>
      <c r="G198" s="44">
        <v>128</v>
      </c>
      <c r="H198" s="44">
        <v>1920</v>
      </c>
      <c r="I198" s="44">
        <v>1000</v>
      </c>
      <c r="J198" s="44">
        <v>4000</v>
      </c>
      <c r="K198" s="44">
        <v>13006</v>
      </c>
      <c r="L198" s="31"/>
      <c r="M198" s="31"/>
      <c r="N198" s="31"/>
    </row>
    <row r="199" ht="20" customHeight="1" spans="1:14">
      <c r="A199" s="23"/>
      <c r="B199" s="61"/>
      <c r="C199" s="22"/>
      <c r="D199" s="31" t="s">
        <v>563</v>
      </c>
      <c r="E199" s="31"/>
      <c r="F199" s="31">
        <v>1628</v>
      </c>
      <c r="G199" s="34"/>
      <c r="H199" s="34"/>
      <c r="I199" s="34"/>
      <c r="J199" s="34"/>
      <c r="K199" s="34"/>
      <c r="L199" s="31"/>
      <c r="M199" s="31"/>
      <c r="N199" s="31"/>
    </row>
    <row r="200" ht="20" customHeight="1" spans="1:14">
      <c r="A200" s="16">
        <v>41</v>
      </c>
      <c r="B200" s="60" t="s">
        <v>564</v>
      </c>
      <c r="C200" s="21" t="s">
        <v>565</v>
      </c>
      <c r="D200" s="31" t="s">
        <v>566</v>
      </c>
      <c r="E200" s="31">
        <v>80971</v>
      </c>
      <c r="F200" s="31">
        <v>3300</v>
      </c>
      <c r="G200" s="44">
        <v>666</v>
      </c>
      <c r="H200" s="44">
        <v>9990</v>
      </c>
      <c r="I200" s="44">
        <v>1000</v>
      </c>
      <c r="J200" s="44">
        <v>4000</v>
      </c>
      <c r="K200" s="44">
        <v>19374</v>
      </c>
      <c r="L200" s="31"/>
      <c r="M200" s="31"/>
      <c r="N200" s="31"/>
    </row>
    <row r="201" ht="20" customHeight="1" spans="1:14">
      <c r="A201" s="23"/>
      <c r="B201" s="61"/>
      <c r="C201" s="22"/>
      <c r="D201" s="31" t="s">
        <v>567</v>
      </c>
      <c r="E201" s="31"/>
      <c r="F201" s="31">
        <v>1084</v>
      </c>
      <c r="G201" s="34"/>
      <c r="H201" s="34"/>
      <c r="I201" s="34"/>
      <c r="J201" s="34"/>
      <c r="K201" s="34"/>
      <c r="L201" s="31"/>
      <c r="M201" s="31"/>
      <c r="N201" s="31"/>
    </row>
    <row r="202" ht="20" customHeight="1" spans="1:14">
      <c r="A202" s="10">
        <v>42</v>
      </c>
      <c r="B202" s="59" t="s">
        <v>568</v>
      </c>
      <c r="C202" s="10" t="s">
        <v>569</v>
      </c>
      <c r="D202" s="31" t="s">
        <v>570</v>
      </c>
      <c r="E202" s="31">
        <v>80967</v>
      </c>
      <c r="F202" s="31">
        <v>4579</v>
      </c>
      <c r="G202" s="31">
        <v>235</v>
      </c>
      <c r="H202" s="31">
        <v>3525</v>
      </c>
      <c r="I202" s="31">
        <v>1000</v>
      </c>
      <c r="J202" s="31">
        <v>4000</v>
      </c>
      <c r="K202" s="31">
        <f>F202+H202+I202+J202</f>
        <v>13104</v>
      </c>
      <c r="L202" s="31"/>
      <c r="M202" s="31"/>
      <c r="N202" s="31"/>
    </row>
    <row r="203" ht="20" customHeight="1" spans="1:14">
      <c r="A203" s="16">
        <v>43</v>
      </c>
      <c r="B203" s="59" t="s">
        <v>571</v>
      </c>
      <c r="C203" s="10" t="s">
        <v>572</v>
      </c>
      <c r="D203" s="31" t="s">
        <v>573</v>
      </c>
      <c r="E203" s="31">
        <v>80917</v>
      </c>
      <c r="F203" s="31">
        <v>6102</v>
      </c>
      <c r="G203" s="31">
        <v>666</v>
      </c>
      <c r="H203" s="31">
        <v>9990</v>
      </c>
      <c r="I203" s="31">
        <v>1000</v>
      </c>
      <c r="J203" s="31">
        <v>4000</v>
      </c>
      <c r="K203" s="31">
        <f>F203+H203+I203+J203</f>
        <v>21092</v>
      </c>
      <c r="L203" s="31"/>
      <c r="M203" s="31"/>
      <c r="N203" s="31"/>
    </row>
    <row r="204" ht="20" customHeight="1" spans="1:14">
      <c r="A204" s="16">
        <v>44</v>
      </c>
      <c r="B204" s="62" t="s">
        <v>574</v>
      </c>
      <c r="C204" s="21" t="s">
        <v>575</v>
      </c>
      <c r="D204" s="31" t="s">
        <v>576</v>
      </c>
      <c r="E204" s="31">
        <v>80482</v>
      </c>
      <c r="F204" s="31">
        <v>3760</v>
      </c>
      <c r="G204" s="44"/>
      <c r="H204" s="44"/>
      <c r="I204" s="44">
        <v>1000</v>
      </c>
      <c r="J204" s="44">
        <v>4000</v>
      </c>
      <c r="K204" s="44">
        <v>14085</v>
      </c>
      <c r="L204" s="31"/>
      <c r="M204" s="31"/>
      <c r="N204" s="31"/>
    </row>
    <row r="205" ht="20" customHeight="1" spans="1:14">
      <c r="A205" s="35"/>
      <c r="B205" s="63"/>
      <c r="C205" s="48"/>
      <c r="D205" s="31" t="s">
        <v>577</v>
      </c>
      <c r="E205" s="31"/>
      <c r="F205" s="31">
        <v>3531</v>
      </c>
      <c r="G205" s="49"/>
      <c r="H205" s="49"/>
      <c r="I205" s="49"/>
      <c r="J205" s="49"/>
      <c r="K205" s="49"/>
      <c r="L205" s="31"/>
      <c r="M205" s="31"/>
      <c r="N205" s="31"/>
    </row>
    <row r="206" ht="20" customHeight="1" spans="1:14">
      <c r="A206" s="23"/>
      <c r="B206" s="64"/>
      <c r="C206" s="22"/>
      <c r="D206" s="31" t="s">
        <v>578</v>
      </c>
      <c r="E206" s="31"/>
      <c r="F206" s="31">
        <v>1794</v>
      </c>
      <c r="G206" s="34"/>
      <c r="H206" s="34"/>
      <c r="I206" s="34"/>
      <c r="J206" s="34"/>
      <c r="K206" s="34"/>
      <c r="L206" s="31"/>
      <c r="M206" s="31"/>
      <c r="N206" s="31"/>
    </row>
    <row r="207" ht="20" customHeight="1" spans="1:14">
      <c r="A207" s="16">
        <v>45</v>
      </c>
      <c r="B207" s="65" t="s">
        <v>579</v>
      </c>
      <c r="C207" s="21" t="s">
        <v>580</v>
      </c>
      <c r="D207" s="31" t="s">
        <v>581</v>
      </c>
      <c r="E207" s="31">
        <v>80470</v>
      </c>
      <c r="F207" s="31">
        <v>54058</v>
      </c>
      <c r="G207" s="44">
        <v>127</v>
      </c>
      <c r="H207" s="44">
        <v>1905</v>
      </c>
      <c r="I207" s="44">
        <v>1000</v>
      </c>
      <c r="J207" s="44">
        <v>4000</v>
      </c>
      <c r="K207" s="44">
        <v>131968</v>
      </c>
      <c r="L207" s="31"/>
      <c r="M207" s="31"/>
      <c r="N207" s="31"/>
    </row>
    <row r="208" ht="20" customHeight="1" spans="1:14">
      <c r="A208" s="35"/>
      <c r="B208" s="66"/>
      <c r="C208" s="48"/>
      <c r="D208" s="31" t="s">
        <v>582</v>
      </c>
      <c r="E208" s="31">
        <v>80470</v>
      </c>
      <c r="F208" s="31">
        <v>21751</v>
      </c>
      <c r="G208" s="49"/>
      <c r="H208" s="49"/>
      <c r="I208" s="49"/>
      <c r="J208" s="49"/>
      <c r="K208" s="49"/>
      <c r="L208" s="31"/>
      <c r="M208" s="31"/>
      <c r="N208" s="31"/>
    </row>
    <row r="209" ht="20" customHeight="1" spans="1:14">
      <c r="A209" s="35"/>
      <c r="B209" s="66"/>
      <c r="C209" s="48"/>
      <c r="D209" s="31" t="s">
        <v>583</v>
      </c>
      <c r="E209" s="31">
        <v>80470</v>
      </c>
      <c r="F209" s="31">
        <v>29615</v>
      </c>
      <c r="G209" s="49"/>
      <c r="H209" s="49"/>
      <c r="I209" s="49"/>
      <c r="J209" s="49"/>
      <c r="K209" s="49"/>
      <c r="L209" s="31"/>
      <c r="M209" s="31"/>
      <c r="N209" s="31"/>
    </row>
    <row r="210" ht="20" customHeight="1" spans="1:14">
      <c r="A210" s="35"/>
      <c r="B210" s="66"/>
      <c r="C210" s="48"/>
      <c r="D210" s="31" t="s">
        <v>584</v>
      </c>
      <c r="E210" s="31">
        <v>80470</v>
      </c>
      <c r="F210" s="31">
        <v>3289</v>
      </c>
      <c r="G210" s="49"/>
      <c r="H210" s="49"/>
      <c r="I210" s="49"/>
      <c r="J210" s="49"/>
      <c r="K210" s="49"/>
      <c r="L210" s="31"/>
      <c r="M210" s="31"/>
      <c r="N210" s="31"/>
    </row>
    <row r="211" ht="20" customHeight="1" spans="1:14">
      <c r="A211" s="35"/>
      <c r="B211" s="66"/>
      <c r="C211" s="48"/>
      <c r="D211" s="31" t="s">
        <v>585</v>
      </c>
      <c r="E211" s="31">
        <v>80470</v>
      </c>
      <c r="F211" s="31">
        <v>3693</v>
      </c>
      <c r="G211" s="49"/>
      <c r="H211" s="49"/>
      <c r="I211" s="49"/>
      <c r="J211" s="49"/>
      <c r="K211" s="49"/>
      <c r="L211" s="31"/>
      <c r="M211" s="31"/>
      <c r="N211" s="31"/>
    </row>
    <row r="212" ht="20" customHeight="1" spans="1:14">
      <c r="A212" s="35"/>
      <c r="B212" s="66"/>
      <c r="C212" s="48"/>
      <c r="D212" s="31" t="s">
        <v>586</v>
      </c>
      <c r="E212" s="31">
        <v>80470</v>
      </c>
      <c r="F212" s="31">
        <v>5090</v>
      </c>
      <c r="G212" s="49"/>
      <c r="H212" s="49"/>
      <c r="I212" s="49"/>
      <c r="J212" s="49"/>
      <c r="K212" s="49"/>
      <c r="L212" s="31"/>
      <c r="M212" s="31"/>
      <c r="N212" s="31"/>
    </row>
    <row r="213" ht="20" customHeight="1" spans="1:14">
      <c r="A213" s="35"/>
      <c r="B213" s="66"/>
      <c r="C213" s="48"/>
      <c r="D213" s="31" t="s">
        <v>587</v>
      </c>
      <c r="E213" s="31">
        <v>80470</v>
      </c>
      <c r="F213" s="31">
        <v>2712</v>
      </c>
      <c r="G213" s="49"/>
      <c r="H213" s="49"/>
      <c r="I213" s="49"/>
      <c r="J213" s="49"/>
      <c r="K213" s="49"/>
      <c r="L213" s="31"/>
      <c r="M213" s="31"/>
      <c r="N213" s="31"/>
    </row>
    <row r="214" ht="20" customHeight="1" spans="1:14">
      <c r="A214" s="23"/>
      <c r="B214" s="67"/>
      <c r="C214" s="22"/>
      <c r="D214" s="31" t="s">
        <v>588</v>
      </c>
      <c r="E214" s="31">
        <v>80470</v>
      </c>
      <c r="F214" s="31">
        <v>4855</v>
      </c>
      <c r="G214" s="34"/>
      <c r="H214" s="34"/>
      <c r="I214" s="34"/>
      <c r="J214" s="34"/>
      <c r="K214" s="34"/>
      <c r="L214" s="31"/>
      <c r="M214" s="31"/>
      <c r="N214" s="31"/>
    </row>
    <row r="215" ht="20" customHeight="1" spans="1:14">
      <c r="A215" s="16">
        <v>46</v>
      </c>
      <c r="B215" s="65" t="s">
        <v>589</v>
      </c>
      <c r="C215" s="21" t="s">
        <v>590</v>
      </c>
      <c r="D215" s="31" t="s">
        <v>591</v>
      </c>
      <c r="E215" s="31">
        <v>80970</v>
      </c>
      <c r="F215" s="31">
        <v>5473</v>
      </c>
      <c r="G215" s="44">
        <v>666</v>
      </c>
      <c r="H215" s="44">
        <v>9990</v>
      </c>
      <c r="I215" s="44">
        <v>1000</v>
      </c>
      <c r="J215" s="44">
        <v>4000</v>
      </c>
      <c r="K215" s="44">
        <v>25010</v>
      </c>
      <c r="L215" s="31"/>
      <c r="M215" s="31"/>
      <c r="N215" s="31"/>
    </row>
    <row r="216" ht="20" customHeight="1" spans="1:14">
      <c r="A216" s="23"/>
      <c r="B216" s="67"/>
      <c r="C216" s="22"/>
      <c r="D216" s="31" t="s">
        <v>592</v>
      </c>
      <c r="E216" s="31"/>
      <c r="F216" s="31">
        <v>4547</v>
      </c>
      <c r="G216" s="34"/>
      <c r="H216" s="34"/>
      <c r="I216" s="34"/>
      <c r="J216" s="34"/>
      <c r="K216" s="34"/>
      <c r="L216" s="31"/>
      <c r="M216" s="31"/>
      <c r="N216" s="31"/>
    </row>
    <row r="217" ht="20" customHeight="1" spans="1:14">
      <c r="A217" s="16">
        <v>47</v>
      </c>
      <c r="B217" s="68" t="s">
        <v>593</v>
      </c>
      <c r="C217" s="21" t="s">
        <v>594</v>
      </c>
      <c r="D217" s="31" t="s">
        <v>595</v>
      </c>
      <c r="E217" s="31">
        <v>80485</v>
      </c>
      <c r="F217" s="31">
        <v>5394</v>
      </c>
      <c r="G217" s="44">
        <v>433</v>
      </c>
      <c r="H217" s="44">
        <v>6495</v>
      </c>
      <c r="I217" s="86">
        <v>1000</v>
      </c>
      <c r="J217" s="87">
        <v>4000</v>
      </c>
      <c r="K217" s="44">
        <v>34263</v>
      </c>
      <c r="L217" s="31"/>
      <c r="M217" s="31"/>
      <c r="N217" s="31"/>
    </row>
    <row r="218" ht="20" customHeight="1" spans="1:14">
      <c r="A218" s="35"/>
      <c r="B218" s="69"/>
      <c r="C218" s="48"/>
      <c r="D218" s="31" t="s">
        <v>596</v>
      </c>
      <c r="E218" s="31"/>
      <c r="F218" s="31">
        <v>3265</v>
      </c>
      <c r="G218" s="49"/>
      <c r="H218" s="49"/>
      <c r="I218" s="88"/>
      <c r="J218" s="89"/>
      <c r="K218" s="49"/>
      <c r="L218" s="31"/>
      <c r="M218" s="31"/>
      <c r="N218" s="31"/>
    </row>
    <row r="219" ht="20" customHeight="1" spans="1:14">
      <c r="A219" s="35"/>
      <c r="B219" s="69"/>
      <c r="C219" s="48"/>
      <c r="D219" s="31" t="s">
        <v>597</v>
      </c>
      <c r="E219" s="31"/>
      <c r="F219" s="31">
        <v>9871</v>
      </c>
      <c r="G219" s="49"/>
      <c r="H219" s="49"/>
      <c r="I219" s="88"/>
      <c r="J219" s="89"/>
      <c r="K219" s="49"/>
      <c r="L219" s="31"/>
      <c r="M219" s="31"/>
      <c r="N219" s="31"/>
    </row>
    <row r="220" ht="20" customHeight="1" spans="1:14">
      <c r="A220" s="23"/>
      <c r="B220" s="70"/>
      <c r="C220" s="22"/>
      <c r="D220" s="31" t="s">
        <v>598</v>
      </c>
      <c r="E220" s="31"/>
      <c r="F220" s="31">
        <v>4238</v>
      </c>
      <c r="G220" s="34"/>
      <c r="H220" s="34"/>
      <c r="I220" s="90"/>
      <c r="J220" s="91"/>
      <c r="K220" s="34"/>
      <c r="L220" s="31"/>
      <c r="M220" s="31"/>
      <c r="N220" s="31"/>
    </row>
    <row r="221" ht="20" customHeight="1" spans="1:14">
      <c r="A221" s="10">
        <v>48</v>
      </c>
      <c r="B221" s="71" t="s">
        <v>599</v>
      </c>
      <c r="C221" s="10" t="s">
        <v>600</v>
      </c>
      <c r="D221" s="31" t="s">
        <v>601</v>
      </c>
      <c r="E221" s="31">
        <v>80481</v>
      </c>
      <c r="F221" s="31">
        <v>4208</v>
      </c>
      <c r="G221" s="31"/>
      <c r="H221" s="31"/>
      <c r="I221" s="31">
        <v>1000</v>
      </c>
      <c r="J221" s="31">
        <v>4000</v>
      </c>
      <c r="K221" s="31">
        <f t="shared" ref="K221:K226" si="6">F221+H221+I221+J221</f>
        <v>9208</v>
      </c>
      <c r="L221" s="31"/>
      <c r="M221" s="31"/>
      <c r="N221" s="31"/>
    </row>
    <row r="222" ht="20" customHeight="1" spans="1:14">
      <c r="A222" s="10">
        <v>49</v>
      </c>
      <c r="B222" s="72" t="s">
        <v>602</v>
      </c>
      <c r="C222" s="10" t="s">
        <v>603</v>
      </c>
      <c r="D222" s="31" t="s">
        <v>604</v>
      </c>
      <c r="E222" s="31">
        <v>80506</v>
      </c>
      <c r="F222" s="31">
        <v>5107</v>
      </c>
      <c r="G222" s="31">
        <v>438</v>
      </c>
      <c r="H222" s="31">
        <v>6570</v>
      </c>
      <c r="I222" s="31">
        <v>1000</v>
      </c>
      <c r="J222" s="31">
        <v>4000</v>
      </c>
      <c r="K222" s="31">
        <f t="shared" si="6"/>
        <v>16677</v>
      </c>
      <c r="L222" s="31"/>
      <c r="M222" s="31"/>
      <c r="N222" s="31"/>
    </row>
    <row r="223" ht="20" customHeight="1" spans="1:14">
      <c r="A223" s="16">
        <v>50</v>
      </c>
      <c r="B223" s="68" t="s">
        <v>605</v>
      </c>
      <c r="C223" s="21" t="s">
        <v>606</v>
      </c>
      <c r="D223" s="31" t="s">
        <v>607</v>
      </c>
      <c r="E223" s="31">
        <v>80524</v>
      </c>
      <c r="F223" s="31">
        <v>4851</v>
      </c>
      <c r="G223" s="44">
        <v>315</v>
      </c>
      <c r="H223" s="44">
        <v>4725</v>
      </c>
      <c r="I223" s="44">
        <v>1000</v>
      </c>
      <c r="J223" s="44">
        <v>4000</v>
      </c>
      <c r="K223" s="44">
        <v>20606</v>
      </c>
      <c r="L223" s="31"/>
      <c r="M223" s="31"/>
      <c r="N223" s="31"/>
    </row>
    <row r="224" ht="20" customHeight="1" spans="1:14">
      <c r="A224" s="35"/>
      <c r="B224" s="69"/>
      <c r="C224" s="48"/>
      <c r="D224" s="31" t="s">
        <v>608</v>
      </c>
      <c r="E224" s="31"/>
      <c r="F224" s="31">
        <v>4366</v>
      </c>
      <c r="G224" s="49"/>
      <c r="H224" s="49"/>
      <c r="I224" s="49"/>
      <c r="J224" s="49"/>
      <c r="K224" s="49"/>
      <c r="L224" s="31"/>
      <c r="M224" s="31"/>
      <c r="N224" s="31"/>
    </row>
    <row r="225" ht="20" customHeight="1" spans="1:14">
      <c r="A225" s="23"/>
      <c r="B225" s="70"/>
      <c r="C225" s="22"/>
      <c r="D225" s="31" t="s">
        <v>609</v>
      </c>
      <c r="E225" s="31"/>
      <c r="F225" s="31">
        <v>1664</v>
      </c>
      <c r="G225" s="34"/>
      <c r="H225" s="34"/>
      <c r="I225" s="34"/>
      <c r="J225" s="34"/>
      <c r="K225" s="34"/>
      <c r="L225" s="31"/>
      <c r="M225" s="31"/>
      <c r="N225" s="31"/>
    </row>
    <row r="226" ht="20" customHeight="1" spans="1:14">
      <c r="A226" s="10">
        <v>51</v>
      </c>
      <c r="B226" s="71" t="s">
        <v>610</v>
      </c>
      <c r="C226" s="10" t="s">
        <v>611</v>
      </c>
      <c r="D226" s="31" t="s">
        <v>612</v>
      </c>
      <c r="E226" s="31">
        <v>80525</v>
      </c>
      <c r="F226" s="31">
        <v>4556</v>
      </c>
      <c r="G226" s="31"/>
      <c r="H226" s="31"/>
      <c r="I226" s="31">
        <v>1000</v>
      </c>
      <c r="J226" s="31">
        <v>4000</v>
      </c>
      <c r="K226" s="31">
        <f t="shared" si="6"/>
        <v>9556</v>
      </c>
      <c r="L226" s="31"/>
      <c r="M226" s="31"/>
      <c r="N226" s="31"/>
    </row>
    <row r="227" ht="20" customHeight="1" spans="1:14">
      <c r="A227" s="16">
        <v>52</v>
      </c>
      <c r="B227" s="68" t="s">
        <v>613</v>
      </c>
      <c r="C227" s="21" t="s">
        <v>614</v>
      </c>
      <c r="D227" s="31" t="s">
        <v>615</v>
      </c>
      <c r="E227" s="31"/>
      <c r="F227" s="31">
        <v>5052</v>
      </c>
      <c r="G227" s="44"/>
      <c r="H227" s="44"/>
      <c r="I227" s="44">
        <v>1000</v>
      </c>
      <c r="J227" s="44">
        <v>4000</v>
      </c>
      <c r="K227" s="44">
        <v>16845</v>
      </c>
      <c r="L227" s="31"/>
      <c r="M227" s="31"/>
      <c r="N227" s="31"/>
    </row>
    <row r="228" ht="20" customHeight="1" spans="1:14">
      <c r="A228" s="35"/>
      <c r="B228" s="69"/>
      <c r="C228" s="48"/>
      <c r="D228" s="31" t="s">
        <v>616</v>
      </c>
      <c r="E228" s="31"/>
      <c r="F228" s="31">
        <v>5103</v>
      </c>
      <c r="G228" s="49"/>
      <c r="H228" s="49"/>
      <c r="I228" s="49"/>
      <c r="J228" s="49"/>
      <c r="K228" s="49"/>
      <c r="L228" s="31"/>
      <c r="M228" s="31"/>
      <c r="N228" s="31"/>
    </row>
    <row r="229" ht="20" customHeight="1" spans="1:14">
      <c r="A229" s="23"/>
      <c r="B229" s="70"/>
      <c r="C229" s="22"/>
      <c r="D229" s="31" t="s">
        <v>617</v>
      </c>
      <c r="E229" s="31"/>
      <c r="F229" s="31">
        <v>1690</v>
      </c>
      <c r="G229" s="34"/>
      <c r="H229" s="34"/>
      <c r="I229" s="34"/>
      <c r="J229" s="34"/>
      <c r="K229" s="34"/>
      <c r="L229" s="31"/>
      <c r="M229" s="31"/>
      <c r="N229" s="31"/>
    </row>
    <row r="230" ht="20" customHeight="1" spans="1:14">
      <c r="A230" s="16">
        <v>53</v>
      </c>
      <c r="B230" s="68" t="s">
        <v>618</v>
      </c>
      <c r="C230" s="21" t="s">
        <v>619</v>
      </c>
      <c r="D230" s="31" t="s">
        <v>620</v>
      </c>
      <c r="E230" s="31">
        <v>80040</v>
      </c>
      <c r="F230" s="31">
        <v>103164</v>
      </c>
      <c r="G230" s="44">
        <v>500</v>
      </c>
      <c r="H230" s="44">
        <v>7500</v>
      </c>
      <c r="I230" s="44">
        <v>1000</v>
      </c>
      <c r="J230" s="44">
        <v>4000</v>
      </c>
      <c r="K230" s="44">
        <v>143752</v>
      </c>
      <c r="L230" s="31"/>
      <c r="M230" s="31"/>
      <c r="N230" s="31"/>
    </row>
    <row r="231" ht="20" customHeight="1" spans="1:14">
      <c r="A231" s="35"/>
      <c r="B231" s="69"/>
      <c r="C231" s="48"/>
      <c r="D231" s="31" t="s">
        <v>621</v>
      </c>
      <c r="E231" s="31"/>
      <c r="F231" s="31">
        <v>24872</v>
      </c>
      <c r="G231" s="49"/>
      <c r="H231" s="49"/>
      <c r="I231" s="49"/>
      <c r="J231" s="49"/>
      <c r="K231" s="49"/>
      <c r="L231" s="31"/>
      <c r="M231" s="31"/>
      <c r="N231" s="31"/>
    </row>
    <row r="232" ht="20" customHeight="1" spans="1:14">
      <c r="A232" s="23"/>
      <c r="B232" s="70"/>
      <c r="C232" s="22"/>
      <c r="D232" s="31" t="s">
        <v>622</v>
      </c>
      <c r="E232" s="31"/>
      <c r="F232" s="31">
        <v>3216</v>
      </c>
      <c r="G232" s="34"/>
      <c r="H232" s="34"/>
      <c r="I232" s="34"/>
      <c r="J232" s="34"/>
      <c r="K232" s="34"/>
      <c r="L232" s="31"/>
      <c r="M232" s="31"/>
      <c r="N232" s="31"/>
    </row>
    <row r="233" ht="20" customHeight="1" spans="1:14">
      <c r="A233" s="16">
        <v>54</v>
      </c>
      <c r="B233" s="68" t="s">
        <v>623</v>
      </c>
      <c r="C233" s="21" t="s">
        <v>624</v>
      </c>
      <c r="D233" s="31" t="s">
        <v>625</v>
      </c>
      <c r="E233" s="31">
        <v>80529</v>
      </c>
      <c r="F233" s="31">
        <v>3661</v>
      </c>
      <c r="G233" s="44"/>
      <c r="H233" s="44"/>
      <c r="I233" s="44">
        <v>1000</v>
      </c>
      <c r="J233" s="44">
        <v>4000</v>
      </c>
      <c r="K233" s="44">
        <v>13096</v>
      </c>
      <c r="L233" s="31"/>
      <c r="M233" s="31"/>
      <c r="N233" s="31"/>
    </row>
    <row r="234" ht="20" customHeight="1" spans="1:14">
      <c r="A234" s="23"/>
      <c r="B234" s="70"/>
      <c r="C234" s="22"/>
      <c r="D234" s="31" t="s">
        <v>626</v>
      </c>
      <c r="E234" s="31"/>
      <c r="F234" s="31">
        <v>4435</v>
      </c>
      <c r="G234" s="34"/>
      <c r="H234" s="34"/>
      <c r="I234" s="34"/>
      <c r="J234" s="34"/>
      <c r="K234" s="34"/>
      <c r="L234" s="31"/>
      <c r="M234" s="31"/>
      <c r="N234" s="31"/>
    </row>
    <row r="235" ht="20" customHeight="1" spans="1:14">
      <c r="A235" s="10">
        <v>55</v>
      </c>
      <c r="B235" s="71" t="s">
        <v>627</v>
      </c>
      <c r="C235" s="10" t="s">
        <v>628</v>
      </c>
      <c r="D235" s="31" t="s">
        <v>629</v>
      </c>
      <c r="E235" s="31">
        <v>80513</v>
      </c>
      <c r="F235" s="31">
        <v>11208</v>
      </c>
      <c r="G235" s="31">
        <v>100</v>
      </c>
      <c r="H235" s="31">
        <v>1500</v>
      </c>
      <c r="I235" s="31">
        <v>1000</v>
      </c>
      <c r="J235" s="31">
        <v>4000</v>
      </c>
      <c r="K235" s="31">
        <f>F235+H235+I235+J235</f>
        <v>17708</v>
      </c>
      <c r="L235" s="31"/>
      <c r="M235" s="31"/>
      <c r="N235" s="31"/>
    </row>
    <row r="236" ht="20" customHeight="1" spans="1:14">
      <c r="A236" s="16">
        <v>56</v>
      </c>
      <c r="B236" s="68" t="s">
        <v>630</v>
      </c>
      <c r="C236" s="21" t="s">
        <v>631</v>
      </c>
      <c r="D236" s="31" t="s">
        <v>632</v>
      </c>
      <c r="E236" s="31">
        <v>80514</v>
      </c>
      <c r="F236" s="31">
        <v>3283</v>
      </c>
      <c r="G236" s="44">
        <v>77</v>
      </c>
      <c r="H236" s="44">
        <v>1155</v>
      </c>
      <c r="I236" s="44">
        <v>1000</v>
      </c>
      <c r="J236" s="44">
        <v>4000</v>
      </c>
      <c r="K236" s="44">
        <v>11088</v>
      </c>
      <c r="L236" s="31"/>
      <c r="M236" s="31"/>
      <c r="N236" s="31"/>
    </row>
    <row r="237" ht="20" customHeight="1" spans="1:14">
      <c r="A237" s="23"/>
      <c r="B237" s="70"/>
      <c r="C237" s="22"/>
      <c r="D237" s="31" t="s">
        <v>633</v>
      </c>
      <c r="E237" s="31"/>
      <c r="F237" s="31">
        <v>1650</v>
      </c>
      <c r="G237" s="34"/>
      <c r="H237" s="34"/>
      <c r="I237" s="34"/>
      <c r="J237" s="34"/>
      <c r="K237" s="34"/>
      <c r="L237" s="31"/>
      <c r="M237" s="31"/>
      <c r="N237" s="31"/>
    </row>
    <row r="238" ht="20" customHeight="1" spans="1:14">
      <c r="A238" s="16">
        <v>57</v>
      </c>
      <c r="B238" s="65" t="s">
        <v>634</v>
      </c>
      <c r="C238" s="21" t="s">
        <v>635</v>
      </c>
      <c r="D238" s="31" t="s">
        <v>636</v>
      </c>
      <c r="E238" s="31">
        <v>80498</v>
      </c>
      <c r="F238" s="31"/>
      <c r="G238" s="44">
        <v>341</v>
      </c>
      <c r="H238" s="44">
        <v>5115</v>
      </c>
      <c r="I238" s="44">
        <v>1000</v>
      </c>
      <c r="J238" s="44">
        <v>4000</v>
      </c>
      <c r="K238" s="44">
        <v>25597</v>
      </c>
      <c r="L238" s="31"/>
      <c r="M238" s="31"/>
      <c r="N238" s="31"/>
    </row>
    <row r="239" ht="20" customHeight="1" spans="1:14">
      <c r="A239" s="35"/>
      <c r="B239" s="66"/>
      <c r="C239" s="48"/>
      <c r="D239" s="31" t="s">
        <v>637</v>
      </c>
      <c r="E239" s="31"/>
      <c r="F239" s="31">
        <v>7014</v>
      </c>
      <c r="G239" s="49"/>
      <c r="H239" s="49"/>
      <c r="I239" s="49"/>
      <c r="J239" s="49"/>
      <c r="K239" s="49"/>
      <c r="L239" s="31"/>
      <c r="M239" s="31"/>
      <c r="N239" s="31"/>
    </row>
    <row r="240" ht="20" customHeight="1" spans="1:14">
      <c r="A240" s="35"/>
      <c r="B240" s="66"/>
      <c r="C240" s="48"/>
      <c r="D240" s="31" t="s">
        <v>638</v>
      </c>
      <c r="E240" s="31"/>
      <c r="F240" s="31">
        <v>1276</v>
      </c>
      <c r="G240" s="49"/>
      <c r="H240" s="49"/>
      <c r="I240" s="49"/>
      <c r="J240" s="49"/>
      <c r="K240" s="49"/>
      <c r="L240" s="31"/>
      <c r="M240" s="31"/>
      <c r="N240" s="31"/>
    </row>
    <row r="241" ht="20" customHeight="1" spans="1:14">
      <c r="A241" s="23"/>
      <c r="B241" s="67"/>
      <c r="C241" s="22"/>
      <c r="D241" s="31" t="s">
        <v>639</v>
      </c>
      <c r="E241" s="31"/>
      <c r="F241" s="31">
        <v>7192</v>
      </c>
      <c r="G241" s="34"/>
      <c r="H241" s="34"/>
      <c r="I241" s="34"/>
      <c r="J241" s="34"/>
      <c r="K241" s="34"/>
      <c r="L241" s="31"/>
      <c r="M241" s="31"/>
      <c r="N241" s="31"/>
    </row>
    <row r="242" ht="20" customHeight="1" spans="1:14">
      <c r="A242" s="16">
        <v>58</v>
      </c>
      <c r="B242" s="73" t="s">
        <v>640</v>
      </c>
      <c r="C242" s="21" t="s">
        <v>641</v>
      </c>
      <c r="D242" s="31" t="s">
        <v>642</v>
      </c>
      <c r="E242" s="31">
        <v>80488</v>
      </c>
      <c r="F242" s="31">
        <v>42740</v>
      </c>
      <c r="G242" s="44">
        <v>666</v>
      </c>
      <c r="H242" s="44">
        <v>9990</v>
      </c>
      <c r="I242" s="44">
        <v>1000</v>
      </c>
      <c r="J242" s="44">
        <v>4000</v>
      </c>
      <c r="K242" s="44">
        <v>130483</v>
      </c>
      <c r="L242" s="31"/>
      <c r="M242" s="31"/>
      <c r="N242" s="31"/>
    </row>
    <row r="243" ht="20" customHeight="1" spans="1:14">
      <c r="A243" s="35"/>
      <c r="B243" s="74"/>
      <c r="C243" s="48"/>
      <c r="D243" s="31" t="s">
        <v>643</v>
      </c>
      <c r="E243" s="31"/>
      <c r="F243" s="31">
        <v>50485</v>
      </c>
      <c r="G243" s="49"/>
      <c r="H243" s="49"/>
      <c r="I243" s="49"/>
      <c r="J243" s="49"/>
      <c r="K243" s="49"/>
      <c r="L243" s="31"/>
      <c r="M243" s="31"/>
      <c r="N243" s="31"/>
    </row>
    <row r="244" ht="20" customHeight="1" spans="1:14">
      <c r="A244" s="35"/>
      <c r="B244" s="74"/>
      <c r="C244" s="48"/>
      <c r="D244" s="31" t="s">
        <v>644</v>
      </c>
      <c r="E244" s="31"/>
      <c r="F244" s="31">
        <v>11585</v>
      </c>
      <c r="G244" s="49"/>
      <c r="H244" s="49"/>
      <c r="I244" s="49"/>
      <c r="J244" s="49"/>
      <c r="K244" s="49"/>
      <c r="L244" s="31"/>
      <c r="M244" s="31"/>
      <c r="N244" s="31"/>
    </row>
    <row r="245" ht="20" customHeight="1" spans="1:14">
      <c r="A245" s="35"/>
      <c r="B245" s="74"/>
      <c r="C245" s="48"/>
      <c r="D245" s="31" t="s">
        <v>645</v>
      </c>
      <c r="E245" s="31"/>
      <c r="F245" s="31">
        <v>7474</v>
      </c>
      <c r="G245" s="49"/>
      <c r="H245" s="49"/>
      <c r="I245" s="49"/>
      <c r="J245" s="49"/>
      <c r="K245" s="49"/>
      <c r="L245" s="31"/>
      <c r="M245" s="31"/>
      <c r="N245" s="31"/>
    </row>
    <row r="246" ht="20" customHeight="1" spans="1:14">
      <c r="A246" s="23"/>
      <c r="B246" s="75"/>
      <c r="C246" s="22"/>
      <c r="D246" s="31" t="s">
        <v>646</v>
      </c>
      <c r="E246" s="31"/>
      <c r="F246" s="31">
        <v>3209</v>
      </c>
      <c r="G246" s="34"/>
      <c r="H246" s="34"/>
      <c r="I246" s="34"/>
      <c r="J246" s="34"/>
      <c r="K246" s="34"/>
      <c r="L246" s="31"/>
      <c r="M246" s="31"/>
      <c r="N246" s="31"/>
    </row>
    <row r="247" ht="20" customHeight="1" spans="1:14">
      <c r="A247" s="16">
        <v>59</v>
      </c>
      <c r="B247" s="76" t="s">
        <v>647</v>
      </c>
      <c r="C247" s="21" t="s">
        <v>648</v>
      </c>
      <c r="D247" s="31" t="s">
        <v>649</v>
      </c>
      <c r="E247" s="31">
        <v>80839</v>
      </c>
      <c r="F247" s="31">
        <v>4367</v>
      </c>
      <c r="G247" s="44">
        <v>14</v>
      </c>
      <c r="H247" s="44">
        <v>210</v>
      </c>
      <c r="I247" s="44"/>
      <c r="J247" s="44">
        <v>3000</v>
      </c>
      <c r="K247" s="44">
        <v>8871</v>
      </c>
      <c r="L247" s="31"/>
      <c r="M247" s="31"/>
      <c r="N247" s="31"/>
    </row>
    <row r="248" ht="20" customHeight="1" spans="1:14">
      <c r="A248" s="23"/>
      <c r="B248" s="77"/>
      <c r="C248" s="22"/>
      <c r="D248" s="31" t="s">
        <v>650</v>
      </c>
      <c r="E248" s="31"/>
      <c r="F248" s="31">
        <v>1294</v>
      </c>
      <c r="G248" s="34"/>
      <c r="H248" s="34"/>
      <c r="I248" s="34"/>
      <c r="J248" s="34"/>
      <c r="K248" s="34"/>
      <c r="L248" s="31"/>
      <c r="M248" s="31"/>
      <c r="N248" s="31"/>
    </row>
    <row r="249" ht="20" customHeight="1" spans="1:14">
      <c r="A249" s="78">
        <v>60</v>
      </c>
      <c r="B249" s="79" t="s">
        <v>651</v>
      </c>
      <c r="C249" s="10" t="s">
        <v>611</v>
      </c>
      <c r="D249" s="80" t="s">
        <v>652</v>
      </c>
      <c r="E249" s="80">
        <v>81012</v>
      </c>
      <c r="F249" s="80">
        <v>3232</v>
      </c>
      <c r="G249" s="80"/>
      <c r="H249" s="80"/>
      <c r="I249" s="80">
        <v>1000</v>
      </c>
      <c r="J249" s="80">
        <v>4000</v>
      </c>
      <c r="K249" s="80">
        <f>F249+H249+I249+J249</f>
        <v>8232</v>
      </c>
      <c r="L249" s="80"/>
      <c r="M249" s="80"/>
      <c r="N249" s="80"/>
    </row>
    <row r="250" ht="20" customHeight="1" spans="1:14">
      <c r="A250" s="10">
        <v>61</v>
      </c>
      <c r="B250" s="81" t="s">
        <v>653</v>
      </c>
      <c r="C250" s="10" t="s">
        <v>654</v>
      </c>
      <c r="D250" s="31" t="s">
        <v>636</v>
      </c>
      <c r="E250" s="31">
        <v>80498</v>
      </c>
      <c r="F250" s="31">
        <v>3311</v>
      </c>
      <c r="G250" s="31"/>
      <c r="H250" s="31"/>
      <c r="I250" s="31"/>
      <c r="J250" s="31">
        <v>3000</v>
      </c>
      <c r="K250" s="31">
        <v>6311</v>
      </c>
      <c r="L250" s="31"/>
      <c r="M250" s="31"/>
      <c r="N250" s="31"/>
    </row>
    <row r="251" ht="20" customHeight="1" spans="1:14">
      <c r="A251" s="10"/>
      <c r="B251" s="82"/>
      <c r="C251" s="10"/>
      <c r="D251" s="31"/>
      <c r="E251" s="31"/>
      <c r="F251" s="31">
        <v>1646923</v>
      </c>
      <c r="G251" s="31" t="s">
        <v>655</v>
      </c>
      <c r="H251" s="31">
        <v>273110</v>
      </c>
      <c r="I251" s="31">
        <v>59000</v>
      </c>
      <c r="J251" s="31">
        <v>242000</v>
      </c>
      <c r="K251" s="31">
        <v>2221033</v>
      </c>
      <c r="L251" s="31"/>
      <c r="M251" s="31"/>
      <c r="N251" s="31"/>
    </row>
    <row r="252" ht="27" customHeight="1" spans="1:14">
      <c r="A252" s="83" t="s">
        <v>656</v>
      </c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</row>
    <row r="253" ht="20" customHeight="1" spans="1:14">
      <c r="A253" s="84" t="s">
        <v>657</v>
      </c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</row>
    <row r="254" ht="20" customHeight="1" spans="1:14">
      <c r="A254" s="30" t="s">
        <v>2</v>
      </c>
      <c r="B254" s="19" t="s">
        <v>202</v>
      </c>
      <c r="C254" s="21" t="s">
        <v>4</v>
      </c>
      <c r="D254" s="38" t="s">
        <v>5</v>
      </c>
      <c r="E254" s="39"/>
      <c r="F254" s="40"/>
      <c r="G254" s="40"/>
      <c r="H254" s="42"/>
      <c r="I254" s="30" t="s">
        <v>203</v>
      </c>
      <c r="J254" s="30" t="s">
        <v>658</v>
      </c>
      <c r="K254" s="53" t="s">
        <v>9</v>
      </c>
      <c r="L254" s="31" t="s">
        <v>10</v>
      </c>
      <c r="M254" s="31"/>
      <c r="N254" s="31" t="s">
        <v>11</v>
      </c>
    </row>
    <row r="255" ht="20" customHeight="1" spans="1:14">
      <c r="A255" s="30"/>
      <c r="B255" s="19"/>
      <c r="C255" s="22"/>
      <c r="D255" s="31" t="s">
        <v>12</v>
      </c>
      <c r="E255" s="31" t="s">
        <v>13</v>
      </c>
      <c r="F255" s="30" t="s">
        <v>205</v>
      </c>
      <c r="G255" s="30"/>
      <c r="H255" s="30" t="s">
        <v>16</v>
      </c>
      <c r="I255" s="30"/>
      <c r="J255" s="30"/>
      <c r="K255" s="33"/>
      <c r="L255" s="31" t="s">
        <v>17</v>
      </c>
      <c r="M255" s="46" t="s">
        <v>18</v>
      </c>
      <c r="N255" s="31"/>
    </row>
    <row r="256" ht="20" customHeight="1" spans="1:14">
      <c r="A256" s="44">
        <v>1</v>
      </c>
      <c r="B256" s="85" t="s">
        <v>659</v>
      </c>
      <c r="C256" s="21" t="s">
        <v>660</v>
      </c>
      <c r="D256" s="31" t="s">
        <v>661</v>
      </c>
      <c r="E256" s="31"/>
      <c r="F256" s="31">
        <v>3097</v>
      </c>
      <c r="G256" s="31">
        <v>46</v>
      </c>
      <c r="H256" s="31">
        <v>690</v>
      </c>
      <c r="I256" s="31">
        <v>1000</v>
      </c>
      <c r="J256" s="31">
        <v>4000</v>
      </c>
      <c r="K256" s="31">
        <v>14426</v>
      </c>
      <c r="L256" s="31" t="s">
        <v>662</v>
      </c>
      <c r="M256" s="46"/>
      <c r="N256" s="31"/>
    </row>
    <row r="257" ht="20" customHeight="1" spans="1:14">
      <c r="A257" s="49"/>
      <c r="B257" s="92"/>
      <c r="C257" s="48"/>
      <c r="D257" s="31" t="s">
        <v>663</v>
      </c>
      <c r="E257" s="31"/>
      <c r="F257" s="31">
        <v>1530</v>
      </c>
      <c r="G257" s="31"/>
      <c r="H257" s="31"/>
      <c r="I257" s="31"/>
      <c r="J257" s="31"/>
      <c r="K257" s="31"/>
      <c r="L257" s="31"/>
      <c r="M257" s="46"/>
      <c r="N257" s="31"/>
    </row>
    <row r="258" ht="20" customHeight="1" spans="1:14">
      <c r="A258" s="34"/>
      <c r="B258" s="93"/>
      <c r="C258" s="22"/>
      <c r="D258" s="31" t="s">
        <v>664</v>
      </c>
      <c r="E258" s="31"/>
      <c r="F258" s="31">
        <v>4109</v>
      </c>
      <c r="G258" s="31"/>
      <c r="H258" s="31"/>
      <c r="I258" s="31"/>
      <c r="J258" s="31"/>
      <c r="K258" s="31"/>
      <c r="L258" s="31"/>
      <c r="M258" s="46"/>
      <c r="N258" s="31"/>
    </row>
    <row r="259" ht="20" customHeight="1" spans="1:14">
      <c r="A259" s="31">
        <v>2</v>
      </c>
      <c r="B259" s="19" t="s">
        <v>665</v>
      </c>
      <c r="C259" s="10" t="s">
        <v>666</v>
      </c>
      <c r="D259" s="31" t="s">
        <v>667</v>
      </c>
      <c r="E259" s="31"/>
      <c r="F259" s="31">
        <v>4248</v>
      </c>
      <c r="G259" s="31">
        <v>81</v>
      </c>
      <c r="H259" s="31">
        <v>1215</v>
      </c>
      <c r="I259" s="31">
        <v>1000</v>
      </c>
      <c r="J259" s="31">
        <v>4000</v>
      </c>
      <c r="K259" s="31">
        <v>10463</v>
      </c>
      <c r="L259" s="31" t="s">
        <v>662</v>
      </c>
      <c r="M259" s="46"/>
      <c r="N259" s="31"/>
    </row>
    <row r="260" ht="20" customHeight="1" spans="1:14">
      <c r="A260" s="44">
        <v>3</v>
      </c>
      <c r="B260" s="85" t="s">
        <v>668</v>
      </c>
      <c r="C260" s="21" t="s">
        <v>669</v>
      </c>
      <c r="D260" s="31" t="s">
        <v>670</v>
      </c>
      <c r="E260" s="31"/>
      <c r="F260" s="31">
        <v>62614</v>
      </c>
      <c r="G260" s="31">
        <v>666</v>
      </c>
      <c r="H260" s="31">
        <v>9990</v>
      </c>
      <c r="I260" s="31">
        <v>1000</v>
      </c>
      <c r="J260" s="31">
        <v>4000</v>
      </c>
      <c r="K260" s="31">
        <v>85078</v>
      </c>
      <c r="L260" s="31" t="s">
        <v>662</v>
      </c>
      <c r="M260" s="46"/>
      <c r="N260" s="31"/>
    </row>
    <row r="261" ht="20" customHeight="1" spans="1:14">
      <c r="A261" s="34"/>
      <c r="B261" s="93"/>
      <c r="C261" s="22"/>
      <c r="D261" s="31" t="s">
        <v>671</v>
      </c>
      <c r="E261" s="31"/>
      <c r="F261" s="31">
        <v>7474</v>
      </c>
      <c r="G261" s="31"/>
      <c r="H261" s="31"/>
      <c r="I261" s="31"/>
      <c r="J261" s="31"/>
      <c r="K261" s="31"/>
      <c r="L261" s="31"/>
      <c r="M261" s="46"/>
      <c r="N261" s="31"/>
    </row>
    <row r="262" ht="20" customHeight="1" spans="1:14">
      <c r="A262" s="31">
        <v>4</v>
      </c>
      <c r="B262" s="19" t="s">
        <v>672</v>
      </c>
      <c r="C262" s="10" t="s">
        <v>673</v>
      </c>
      <c r="D262" s="31" t="s">
        <v>674</v>
      </c>
      <c r="E262" s="31"/>
      <c r="F262" s="31">
        <v>3253</v>
      </c>
      <c r="G262" s="31">
        <v>400</v>
      </c>
      <c r="H262" s="31">
        <v>6000</v>
      </c>
      <c r="I262" s="31">
        <v>1000</v>
      </c>
      <c r="J262" s="31">
        <v>4000</v>
      </c>
      <c r="K262" s="31">
        <v>14253</v>
      </c>
      <c r="L262" s="31" t="s">
        <v>662</v>
      </c>
      <c r="M262" s="46"/>
      <c r="N262" s="31"/>
    </row>
    <row r="263" ht="20" customHeight="1" spans="1:14">
      <c r="A263" s="44">
        <v>5</v>
      </c>
      <c r="B263" s="85" t="s">
        <v>675</v>
      </c>
      <c r="C263" s="21" t="s">
        <v>676</v>
      </c>
      <c r="D263" s="31" t="s">
        <v>677</v>
      </c>
      <c r="E263" s="31"/>
      <c r="F263" s="31">
        <v>5772</v>
      </c>
      <c r="G263" s="31">
        <v>86</v>
      </c>
      <c r="H263" s="31">
        <v>1290</v>
      </c>
      <c r="I263" s="31">
        <v>1000</v>
      </c>
      <c r="J263" s="31">
        <v>4000</v>
      </c>
      <c r="K263" s="31">
        <v>36804</v>
      </c>
      <c r="L263" s="31" t="s">
        <v>662</v>
      </c>
      <c r="M263" s="46"/>
      <c r="N263" s="31"/>
    </row>
    <row r="264" ht="20" customHeight="1" spans="1:14">
      <c r="A264" s="34"/>
      <c r="B264" s="93"/>
      <c r="C264" s="22"/>
      <c r="D264" s="31" t="s">
        <v>678</v>
      </c>
      <c r="E264" s="31"/>
      <c r="F264" s="31">
        <v>24742</v>
      </c>
      <c r="G264" s="31"/>
      <c r="H264" s="31"/>
      <c r="I264" s="31"/>
      <c r="J264" s="31"/>
      <c r="K264" s="31"/>
      <c r="L264" s="31"/>
      <c r="M264" s="46"/>
      <c r="N264" s="31"/>
    </row>
    <row r="265" ht="20" customHeight="1" spans="1:14">
      <c r="A265" s="44">
        <v>6</v>
      </c>
      <c r="B265" s="85" t="s">
        <v>679</v>
      </c>
      <c r="C265" s="21" t="s">
        <v>680</v>
      </c>
      <c r="D265" s="31" t="s">
        <v>681</v>
      </c>
      <c r="E265" s="31"/>
      <c r="F265" s="31">
        <v>4542</v>
      </c>
      <c r="G265" s="31">
        <v>40</v>
      </c>
      <c r="H265" s="31">
        <v>600</v>
      </c>
      <c r="I265" s="31">
        <v>1000</v>
      </c>
      <c r="J265" s="31">
        <v>4000</v>
      </c>
      <c r="K265" s="31">
        <v>23138</v>
      </c>
      <c r="L265" s="31" t="s">
        <v>662</v>
      </c>
      <c r="M265" s="46"/>
      <c r="N265" s="31"/>
    </row>
    <row r="266" ht="20" customHeight="1" spans="1:14">
      <c r="A266" s="34"/>
      <c r="B266" s="93"/>
      <c r="C266" s="22"/>
      <c r="D266" s="31" t="s">
        <v>682</v>
      </c>
      <c r="E266" s="31"/>
      <c r="F266" s="31">
        <v>12996</v>
      </c>
      <c r="G266" s="31"/>
      <c r="H266" s="31"/>
      <c r="I266" s="31"/>
      <c r="J266" s="31"/>
      <c r="K266" s="31"/>
      <c r="L266" s="31"/>
      <c r="M266" s="46"/>
      <c r="N266" s="31"/>
    </row>
    <row r="267" ht="20" customHeight="1" spans="1:14">
      <c r="A267" s="44">
        <v>7</v>
      </c>
      <c r="B267" s="85" t="s">
        <v>683</v>
      </c>
      <c r="C267" s="21" t="s">
        <v>684</v>
      </c>
      <c r="D267" s="31" t="s">
        <v>685</v>
      </c>
      <c r="E267" s="31"/>
      <c r="F267" s="31">
        <v>2047</v>
      </c>
      <c r="G267" s="31">
        <v>128</v>
      </c>
      <c r="H267" s="31">
        <v>1920</v>
      </c>
      <c r="I267" s="31">
        <v>1000</v>
      </c>
      <c r="J267" s="31">
        <v>4000</v>
      </c>
      <c r="K267" s="31">
        <v>14027</v>
      </c>
      <c r="L267" s="31" t="s">
        <v>662</v>
      </c>
      <c r="M267" s="46"/>
      <c r="N267" s="31"/>
    </row>
    <row r="268" ht="20" customHeight="1" spans="1:14">
      <c r="A268" s="34"/>
      <c r="B268" s="93"/>
      <c r="C268" s="22"/>
      <c r="D268" s="31" t="s">
        <v>686</v>
      </c>
      <c r="E268" s="31"/>
      <c r="F268" s="31">
        <v>5060</v>
      </c>
      <c r="G268" s="31"/>
      <c r="H268" s="31"/>
      <c r="I268" s="31"/>
      <c r="J268" s="31"/>
      <c r="K268" s="31"/>
      <c r="L268" s="31"/>
      <c r="M268" s="46"/>
      <c r="N268" s="31"/>
    </row>
    <row r="269" ht="20" customHeight="1" spans="1:14">
      <c r="A269" s="44">
        <v>8</v>
      </c>
      <c r="B269" s="85" t="s">
        <v>687</v>
      </c>
      <c r="C269" s="21" t="s">
        <v>688</v>
      </c>
      <c r="D269" s="31" t="s">
        <v>689</v>
      </c>
      <c r="E269" s="31"/>
      <c r="F269" s="31">
        <v>6924</v>
      </c>
      <c r="G269" s="31">
        <v>600</v>
      </c>
      <c r="H269" s="31">
        <v>9000</v>
      </c>
      <c r="I269" s="31">
        <v>1000</v>
      </c>
      <c r="J269" s="31">
        <v>4000</v>
      </c>
      <c r="K269" s="31">
        <v>24406</v>
      </c>
      <c r="L269" s="31" t="s">
        <v>662</v>
      </c>
      <c r="M269" s="46"/>
      <c r="N269" s="31"/>
    </row>
    <row r="270" ht="20" customHeight="1" spans="1:14">
      <c r="A270" s="34"/>
      <c r="B270" s="93"/>
      <c r="C270" s="22"/>
      <c r="D270" s="31" t="s">
        <v>690</v>
      </c>
      <c r="E270" s="31"/>
      <c r="F270" s="31">
        <v>3482</v>
      </c>
      <c r="G270" s="31"/>
      <c r="H270" s="31"/>
      <c r="I270" s="31"/>
      <c r="J270" s="31"/>
      <c r="K270" s="31"/>
      <c r="L270" s="31"/>
      <c r="M270" s="46"/>
      <c r="N270" s="31"/>
    </row>
    <row r="271" ht="20" customHeight="1" spans="1:14">
      <c r="A271" s="31">
        <v>9</v>
      </c>
      <c r="B271" s="19" t="s">
        <v>691</v>
      </c>
      <c r="C271" s="10" t="s">
        <v>692</v>
      </c>
      <c r="D271" s="31" t="s">
        <v>693</v>
      </c>
      <c r="E271" s="31"/>
      <c r="F271" s="31">
        <v>4924</v>
      </c>
      <c r="G271" s="31">
        <v>329</v>
      </c>
      <c r="H271" s="31">
        <v>4935</v>
      </c>
      <c r="I271" s="31">
        <v>1000</v>
      </c>
      <c r="J271" s="31">
        <v>4000</v>
      </c>
      <c r="K271" s="31">
        <v>14859</v>
      </c>
      <c r="L271" s="31" t="s">
        <v>662</v>
      </c>
      <c r="M271" s="46"/>
      <c r="N271" s="31"/>
    </row>
    <row r="272" ht="20" customHeight="1" spans="1:14">
      <c r="A272" s="31">
        <v>10</v>
      </c>
      <c r="B272" s="19" t="s">
        <v>694</v>
      </c>
      <c r="C272" s="10" t="s">
        <v>695</v>
      </c>
      <c r="D272" s="31" t="s">
        <v>696</v>
      </c>
      <c r="E272" s="31"/>
      <c r="F272" s="31">
        <v>5178</v>
      </c>
      <c r="G272" s="31">
        <v>91</v>
      </c>
      <c r="H272" s="31">
        <v>1365</v>
      </c>
      <c r="I272" s="31">
        <v>1000</v>
      </c>
      <c r="J272" s="31">
        <v>4000</v>
      </c>
      <c r="K272" s="31">
        <v>11543</v>
      </c>
      <c r="L272" s="31" t="s">
        <v>662</v>
      </c>
      <c r="M272" s="46"/>
      <c r="N272" s="31"/>
    </row>
    <row r="273" ht="20" customHeight="1" spans="1:14">
      <c r="A273" s="44">
        <v>11</v>
      </c>
      <c r="B273" s="85" t="s">
        <v>697</v>
      </c>
      <c r="C273" s="21" t="s">
        <v>698</v>
      </c>
      <c r="D273" s="31" t="s">
        <v>699</v>
      </c>
      <c r="E273" s="31"/>
      <c r="F273" s="31">
        <v>4664</v>
      </c>
      <c r="G273" s="31">
        <v>332</v>
      </c>
      <c r="H273" s="31">
        <v>4980</v>
      </c>
      <c r="I273" s="31">
        <v>1000</v>
      </c>
      <c r="J273" s="31">
        <v>4000</v>
      </c>
      <c r="K273" s="31">
        <v>16314</v>
      </c>
      <c r="L273" s="31" t="s">
        <v>662</v>
      </c>
      <c r="M273" s="46"/>
      <c r="N273" s="31"/>
    </row>
    <row r="274" ht="20" customHeight="1" spans="1:14">
      <c r="A274" s="34"/>
      <c r="B274" s="93"/>
      <c r="C274" s="22"/>
      <c r="D274" s="31" t="s">
        <v>700</v>
      </c>
      <c r="E274" s="31"/>
      <c r="F274" s="31">
        <v>1670</v>
      </c>
      <c r="G274" s="31"/>
      <c r="H274" s="31"/>
      <c r="I274" s="31"/>
      <c r="J274" s="31"/>
      <c r="K274" s="31"/>
      <c r="L274" s="31"/>
      <c r="M274" s="46"/>
      <c r="N274" s="31"/>
    </row>
    <row r="275" ht="20" customHeight="1" spans="1:14">
      <c r="A275" s="44">
        <v>12</v>
      </c>
      <c r="B275" s="85" t="s">
        <v>701</v>
      </c>
      <c r="C275" s="21" t="s">
        <v>702</v>
      </c>
      <c r="D275" s="31" t="s">
        <v>703</v>
      </c>
      <c r="E275" s="221" t="s">
        <v>704</v>
      </c>
      <c r="F275" s="31">
        <v>4834</v>
      </c>
      <c r="G275" s="31">
        <v>108</v>
      </c>
      <c r="H275" s="31">
        <v>1620</v>
      </c>
      <c r="I275" s="31">
        <v>1000</v>
      </c>
      <c r="J275" s="31">
        <v>4000</v>
      </c>
      <c r="K275" s="31">
        <v>49575.75</v>
      </c>
      <c r="L275" s="31" t="s">
        <v>662</v>
      </c>
      <c r="M275" s="46"/>
      <c r="N275" s="31"/>
    </row>
    <row r="276" ht="20" customHeight="1" spans="1:14">
      <c r="A276" s="49"/>
      <c r="B276" s="92"/>
      <c r="C276" s="48"/>
      <c r="D276" s="31" t="s">
        <v>705</v>
      </c>
      <c r="E276" s="95"/>
      <c r="F276" s="31">
        <v>36208.75</v>
      </c>
      <c r="G276" s="31"/>
      <c r="H276" s="31"/>
      <c r="I276" s="31"/>
      <c r="J276" s="31"/>
      <c r="K276" s="31"/>
      <c r="L276" s="31"/>
      <c r="M276" s="46"/>
      <c r="N276" s="31"/>
    </row>
    <row r="277" ht="20" customHeight="1" spans="1:14">
      <c r="A277" s="34"/>
      <c r="B277" s="93"/>
      <c r="C277" s="22"/>
      <c r="D277" s="31" t="s">
        <v>706</v>
      </c>
      <c r="E277" s="96"/>
      <c r="F277" s="31">
        <v>1913</v>
      </c>
      <c r="G277" s="31"/>
      <c r="H277" s="31"/>
      <c r="I277" s="31"/>
      <c r="J277" s="31"/>
      <c r="K277" s="31"/>
      <c r="L277" s="31"/>
      <c r="M277" s="46"/>
      <c r="N277" s="31"/>
    </row>
    <row r="278" ht="20" customHeight="1" spans="1:14">
      <c r="A278" s="44">
        <v>13</v>
      </c>
      <c r="B278" s="85" t="s">
        <v>707</v>
      </c>
      <c r="C278" s="21" t="s">
        <v>708</v>
      </c>
      <c r="D278" s="31" t="s">
        <v>709</v>
      </c>
      <c r="E278" s="31"/>
      <c r="F278" s="31">
        <v>5089</v>
      </c>
      <c r="G278" s="31">
        <v>660</v>
      </c>
      <c r="H278" s="31">
        <v>9900</v>
      </c>
      <c r="I278" s="31">
        <v>1000</v>
      </c>
      <c r="J278" s="31">
        <v>4000</v>
      </c>
      <c r="K278" s="31">
        <v>22602</v>
      </c>
      <c r="L278" s="31" t="s">
        <v>662</v>
      </c>
      <c r="M278" s="46"/>
      <c r="N278" s="31"/>
    </row>
    <row r="279" ht="20" customHeight="1" spans="1:14">
      <c r="A279" s="34"/>
      <c r="B279" s="93"/>
      <c r="C279" s="22"/>
      <c r="D279" s="31" t="s">
        <v>710</v>
      </c>
      <c r="E279" s="31"/>
      <c r="F279" s="31">
        <v>2613</v>
      </c>
      <c r="G279" s="31"/>
      <c r="H279" s="31"/>
      <c r="I279" s="31"/>
      <c r="J279" s="31"/>
      <c r="K279" s="31"/>
      <c r="L279" s="31"/>
      <c r="M279" s="46"/>
      <c r="N279" s="31"/>
    </row>
    <row r="280" ht="20" customHeight="1" spans="1:14">
      <c r="A280" s="31">
        <v>14</v>
      </c>
      <c r="B280" s="19" t="s">
        <v>711</v>
      </c>
      <c r="C280" s="10" t="s">
        <v>712</v>
      </c>
      <c r="D280" s="31" t="s">
        <v>713</v>
      </c>
      <c r="E280" s="220" t="s">
        <v>714</v>
      </c>
      <c r="F280" s="31">
        <v>6449</v>
      </c>
      <c r="G280" s="31">
        <v>405</v>
      </c>
      <c r="H280" s="31">
        <v>6075</v>
      </c>
      <c r="I280" s="31">
        <v>1000</v>
      </c>
      <c r="J280" s="31">
        <v>4000</v>
      </c>
      <c r="K280" s="31">
        <v>17524</v>
      </c>
      <c r="L280" s="31" t="s">
        <v>662</v>
      </c>
      <c r="M280" s="46"/>
      <c r="N280" s="31"/>
    </row>
    <row r="281" ht="20" customHeight="1" spans="1:14">
      <c r="A281" s="31">
        <v>15</v>
      </c>
      <c r="B281" s="19" t="s">
        <v>715</v>
      </c>
      <c r="C281" s="10" t="s">
        <v>673</v>
      </c>
      <c r="D281" s="31" t="s">
        <v>716</v>
      </c>
      <c r="E281" s="31"/>
      <c r="F281" s="31">
        <v>4404</v>
      </c>
      <c r="G281" s="31">
        <v>161</v>
      </c>
      <c r="H281" s="31">
        <v>2415</v>
      </c>
      <c r="I281" s="31">
        <v>1000</v>
      </c>
      <c r="J281" s="31">
        <v>4000</v>
      </c>
      <c r="K281" s="31">
        <v>11819</v>
      </c>
      <c r="L281" s="31" t="s">
        <v>662</v>
      </c>
      <c r="M281" s="46"/>
      <c r="N281" s="31"/>
    </row>
    <row r="282" ht="20" customHeight="1" spans="1:14">
      <c r="A282" s="44">
        <v>16</v>
      </c>
      <c r="B282" s="85" t="s">
        <v>717</v>
      </c>
      <c r="C282" s="21" t="s">
        <v>718</v>
      </c>
      <c r="D282" s="31" t="s">
        <v>719</v>
      </c>
      <c r="E282" s="31"/>
      <c r="F282" s="31">
        <v>5934</v>
      </c>
      <c r="G282" s="31">
        <v>71</v>
      </c>
      <c r="H282" s="31">
        <v>1065</v>
      </c>
      <c r="I282" s="31">
        <v>1000</v>
      </c>
      <c r="J282" s="31">
        <v>4000</v>
      </c>
      <c r="K282" s="31">
        <v>30206</v>
      </c>
      <c r="L282" s="31" t="s">
        <v>662</v>
      </c>
      <c r="M282" s="46"/>
      <c r="N282" s="31"/>
    </row>
    <row r="283" ht="20" customHeight="1" spans="1:14">
      <c r="A283" s="34"/>
      <c r="B283" s="93"/>
      <c r="C283" s="22"/>
      <c r="D283" s="31" t="s">
        <v>720</v>
      </c>
      <c r="E283" s="31"/>
      <c r="F283" s="31">
        <v>18207</v>
      </c>
      <c r="G283" s="31"/>
      <c r="H283" s="31"/>
      <c r="I283" s="31"/>
      <c r="J283" s="31"/>
      <c r="K283" s="31"/>
      <c r="L283" s="31"/>
      <c r="M283" s="46"/>
      <c r="N283" s="31"/>
    </row>
    <row r="284" ht="20" customHeight="1" spans="1:14">
      <c r="A284" s="44">
        <v>17</v>
      </c>
      <c r="B284" s="85" t="s">
        <v>721</v>
      </c>
      <c r="C284" s="21" t="s">
        <v>722</v>
      </c>
      <c r="D284" s="31" t="s">
        <v>723</v>
      </c>
      <c r="E284" s="31"/>
      <c r="F284" s="31">
        <v>6910</v>
      </c>
      <c r="G284" s="31">
        <v>276</v>
      </c>
      <c r="H284" s="31">
        <v>4140</v>
      </c>
      <c r="I284" s="31">
        <v>1000</v>
      </c>
      <c r="J284" s="31">
        <v>4000</v>
      </c>
      <c r="K284" s="31">
        <v>17598</v>
      </c>
      <c r="L284" s="31" t="s">
        <v>662</v>
      </c>
      <c r="M284" s="46"/>
      <c r="N284" s="31" t="s">
        <v>724</v>
      </c>
    </row>
    <row r="285" ht="20" customHeight="1" spans="1:14">
      <c r="A285" s="34"/>
      <c r="B285" s="93"/>
      <c r="C285" s="22"/>
      <c r="D285" s="31" t="s">
        <v>725</v>
      </c>
      <c r="E285" s="31"/>
      <c r="F285" s="31">
        <v>1548</v>
      </c>
      <c r="G285" s="31"/>
      <c r="H285" s="31"/>
      <c r="I285" s="31"/>
      <c r="J285" s="31"/>
      <c r="K285" s="31"/>
      <c r="L285" s="31"/>
      <c r="M285" s="46"/>
      <c r="N285" s="31"/>
    </row>
    <row r="286" ht="20" customHeight="1" spans="1:14">
      <c r="A286" s="31">
        <v>18</v>
      </c>
      <c r="B286" s="19" t="s">
        <v>726</v>
      </c>
      <c r="C286" s="10" t="s">
        <v>727</v>
      </c>
      <c r="D286" s="31" t="s">
        <v>728</v>
      </c>
      <c r="E286" s="220" t="s">
        <v>729</v>
      </c>
      <c r="F286" s="31">
        <v>4468</v>
      </c>
      <c r="G286" s="31">
        <v>290</v>
      </c>
      <c r="H286" s="31">
        <v>4350</v>
      </c>
      <c r="I286" s="31">
        <v>1000</v>
      </c>
      <c r="J286" s="31">
        <v>4000</v>
      </c>
      <c r="K286" s="31">
        <v>13818</v>
      </c>
      <c r="L286" s="31" t="s">
        <v>662</v>
      </c>
      <c r="M286" s="46"/>
      <c r="N286" s="31"/>
    </row>
    <row r="287" ht="20" customHeight="1" spans="1:14">
      <c r="A287" s="31">
        <v>19</v>
      </c>
      <c r="B287" s="19" t="s">
        <v>730</v>
      </c>
      <c r="C287" s="10" t="s">
        <v>731</v>
      </c>
      <c r="D287" s="31" t="s">
        <v>732</v>
      </c>
      <c r="E287" s="220" t="s">
        <v>733</v>
      </c>
      <c r="F287" s="31">
        <v>3308</v>
      </c>
      <c r="G287" s="31">
        <v>149</v>
      </c>
      <c r="H287" s="31">
        <v>2235</v>
      </c>
      <c r="I287" s="31">
        <v>1000</v>
      </c>
      <c r="J287" s="31">
        <v>4000</v>
      </c>
      <c r="K287" s="31">
        <v>10543</v>
      </c>
      <c r="L287" s="31" t="s">
        <v>662</v>
      </c>
      <c r="M287" s="46"/>
      <c r="N287" s="31"/>
    </row>
    <row r="288" ht="20" customHeight="1" spans="1:14">
      <c r="A288" s="31">
        <v>20</v>
      </c>
      <c r="B288" s="19" t="s">
        <v>734</v>
      </c>
      <c r="C288" s="10" t="s">
        <v>735</v>
      </c>
      <c r="D288" s="31" t="s">
        <v>736</v>
      </c>
      <c r="E288" s="31"/>
      <c r="F288" s="31">
        <v>11044</v>
      </c>
      <c r="G288" s="31">
        <v>192</v>
      </c>
      <c r="H288" s="31">
        <v>2880</v>
      </c>
      <c r="I288" s="31">
        <v>1000</v>
      </c>
      <c r="J288" s="31">
        <v>4000</v>
      </c>
      <c r="K288" s="31">
        <v>18924</v>
      </c>
      <c r="L288" s="31" t="s">
        <v>662</v>
      </c>
      <c r="M288" s="46"/>
      <c r="N288" s="31"/>
    </row>
    <row r="289" ht="20" customHeight="1" spans="1:14">
      <c r="A289" s="31">
        <v>21</v>
      </c>
      <c r="B289" s="19" t="s">
        <v>737</v>
      </c>
      <c r="C289" s="10" t="s">
        <v>738</v>
      </c>
      <c r="D289" s="5" t="s">
        <v>739</v>
      </c>
      <c r="E289" s="31"/>
      <c r="F289" s="31">
        <v>5409</v>
      </c>
      <c r="G289" s="31">
        <v>95</v>
      </c>
      <c r="H289" s="31">
        <v>1425</v>
      </c>
      <c r="I289" s="31">
        <v>1000</v>
      </c>
      <c r="J289" s="31">
        <v>4000</v>
      </c>
      <c r="K289" s="31">
        <v>11834</v>
      </c>
      <c r="L289" s="31" t="s">
        <v>662</v>
      </c>
      <c r="M289" s="46"/>
      <c r="N289" s="31"/>
    </row>
    <row r="290" ht="20" customHeight="1" spans="1:14">
      <c r="A290" s="44">
        <v>22</v>
      </c>
      <c r="B290" s="85" t="s">
        <v>740</v>
      </c>
      <c r="C290" s="21" t="s">
        <v>741</v>
      </c>
      <c r="D290" s="31" t="s">
        <v>742</v>
      </c>
      <c r="E290" s="31"/>
      <c r="F290" s="31">
        <v>3704</v>
      </c>
      <c r="G290" s="31">
        <v>666</v>
      </c>
      <c r="H290" s="31">
        <v>9990</v>
      </c>
      <c r="I290" s="31">
        <v>1000</v>
      </c>
      <c r="J290" s="31">
        <v>4000</v>
      </c>
      <c r="K290" s="31">
        <v>22570</v>
      </c>
      <c r="L290" s="31" t="s">
        <v>662</v>
      </c>
      <c r="M290" s="46"/>
      <c r="N290" s="31"/>
    </row>
    <row r="291" ht="20" customHeight="1" spans="1:14">
      <c r="A291" s="34"/>
      <c r="B291" s="93"/>
      <c r="C291" s="22"/>
      <c r="D291" s="31" t="s">
        <v>743</v>
      </c>
      <c r="E291" s="31"/>
      <c r="F291" s="31">
        <v>3876</v>
      </c>
      <c r="G291" s="31"/>
      <c r="H291" s="31"/>
      <c r="I291" s="31"/>
      <c r="J291" s="31"/>
      <c r="K291" s="31"/>
      <c r="L291" s="31"/>
      <c r="M291" s="46"/>
      <c r="N291" s="31"/>
    </row>
    <row r="292" ht="20" customHeight="1" spans="1:14">
      <c r="A292" s="44">
        <v>23</v>
      </c>
      <c r="B292" s="85" t="s">
        <v>744</v>
      </c>
      <c r="C292" s="21" t="s">
        <v>745</v>
      </c>
      <c r="D292" s="31" t="s">
        <v>746</v>
      </c>
      <c r="E292" s="31"/>
      <c r="F292" s="31">
        <v>3445</v>
      </c>
      <c r="G292" s="31">
        <v>126</v>
      </c>
      <c r="H292" s="31">
        <v>1890</v>
      </c>
      <c r="I292" s="31">
        <v>1000</v>
      </c>
      <c r="J292" s="31">
        <v>4000</v>
      </c>
      <c r="K292" s="31">
        <v>12154</v>
      </c>
      <c r="L292" s="31" t="s">
        <v>662</v>
      </c>
      <c r="M292" s="46"/>
      <c r="N292" s="31"/>
    </row>
    <row r="293" ht="20" customHeight="1" spans="1:14">
      <c r="A293" s="34"/>
      <c r="B293" s="93"/>
      <c r="C293" s="22"/>
      <c r="D293" s="31" t="s">
        <v>747</v>
      </c>
      <c r="E293" s="31"/>
      <c r="F293" s="31">
        <v>1819</v>
      </c>
      <c r="G293" s="31"/>
      <c r="H293" s="31"/>
      <c r="I293" s="31"/>
      <c r="J293" s="31"/>
      <c r="K293" s="31"/>
      <c r="L293" s="31"/>
      <c r="M293" s="46"/>
      <c r="N293" s="31"/>
    </row>
    <row r="294" ht="20" customHeight="1" spans="1:14">
      <c r="A294" s="44">
        <v>24</v>
      </c>
      <c r="B294" s="85" t="s">
        <v>748</v>
      </c>
      <c r="C294" s="21" t="s">
        <v>749</v>
      </c>
      <c r="D294" s="31" t="s">
        <v>750</v>
      </c>
      <c r="E294" s="31"/>
      <c r="F294" s="31">
        <v>7875</v>
      </c>
      <c r="G294" s="31">
        <v>56</v>
      </c>
      <c r="H294" s="31">
        <v>840</v>
      </c>
      <c r="I294" s="31">
        <v>1000</v>
      </c>
      <c r="J294" s="31">
        <v>4000</v>
      </c>
      <c r="K294" s="31">
        <v>25368.13</v>
      </c>
      <c r="L294" s="31" t="s">
        <v>662</v>
      </c>
      <c r="M294" s="46"/>
      <c r="N294" s="31"/>
    </row>
    <row r="295" ht="20" customHeight="1" spans="1:14">
      <c r="A295" s="49"/>
      <c r="B295" s="92"/>
      <c r="C295" s="48"/>
      <c r="D295" s="31" t="s">
        <v>751</v>
      </c>
      <c r="E295" s="31"/>
      <c r="F295" s="31">
        <v>6069</v>
      </c>
      <c r="G295" s="31"/>
      <c r="H295" s="31"/>
      <c r="I295" s="31"/>
      <c r="J295" s="31"/>
      <c r="K295" s="31"/>
      <c r="L295" s="31"/>
      <c r="M295" s="46"/>
      <c r="N295" s="31"/>
    </row>
    <row r="296" ht="20" customHeight="1" spans="1:14">
      <c r="A296" s="34"/>
      <c r="B296" s="93"/>
      <c r="C296" s="22"/>
      <c r="D296" s="31" t="s">
        <v>752</v>
      </c>
      <c r="E296" s="31"/>
      <c r="F296" s="31">
        <v>5584.13</v>
      </c>
      <c r="G296" s="31"/>
      <c r="H296" s="31"/>
      <c r="I296" s="31"/>
      <c r="J296" s="31"/>
      <c r="K296" s="31"/>
      <c r="L296" s="31"/>
      <c r="M296" s="46"/>
      <c r="N296" s="31"/>
    </row>
    <row r="297" ht="20" customHeight="1" spans="1:14">
      <c r="A297" s="31">
        <v>25</v>
      </c>
      <c r="B297" s="19" t="s">
        <v>753</v>
      </c>
      <c r="C297" s="10" t="s">
        <v>754</v>
      </c>
      <c r="D297" s="31" t="s">
        <v>755</v>
      </c>
      <c r="E297" s="31"/>
      <c r="F297" s="31">
        <v>4124</v>
      </c>
      <c r="G297" s="31">
        <v>82</v>
      </c>
      <c r="H297" s="31">
        <v>1230</v>
      </c>
      <c r="I297" s="31">
        <v>1000</v>
      </c>
      <c r="J297" s="31">
        <v>4000</v>
      </c>
      <c r="K297" s="31">
        <v>10354</v>
      </c>
      <c r="L297" s="31" t="s">
        <v>662</v>
      </c>
      <c r="M297" s="46"/>
      <c r="N297" s="31"/>
    </row>
    <row r="298" ht="20" customHeight="1" spans="1:14">
      <c r="A298" s="31">
        <v>26</v>
      </c>
      <c r="B298" s="19" t="s">
        <v>756</v>
      </c>
      <c r="C298" s="10" t="s">
        <v>757</v>
      </c>
      <c r="D298" s="31" t="s">
        <v>758</v>
      </c>
      <c r="E298" s="220" t="s">
        <v>759</v>
      </c>
      <c r="F298" s="31">
        <v>4002</v>
      </c>
      <c r="G298" s="31">
        <v>390</v>
      </c>
      <c r="H298" s="31">
        <v>5850</v>
      </c>
      <c r="I298" s="31">
        <v>1000</v>
      </c>
      <c r="J298" s="31">
        <v>4000</v>
      </c>
      <c r="K298" s="31">
        <v>14852</v>
      </c>
      <c r="L298" s="31" t="s">
        <v>662</v>
      </c>
      <c r="M298" s="46"/>
      <c r="N298" s="31"/>
    </row>
    <row r="299" ht="20" customHeight="1" spans="1:14">
      <c r="A299" s="44">
        <v>27</v>
      </c>
      <c r="B299" s="85" t="s">
        <v>760</v>
      </c>
      <c r="C299" s="21" t="s">
        <v>761</v>
      </c>
      <c r="D299" s="31" t="s">
        <v>762</v>
      </c>
      <c r="E299" s="31"/>
      <c r="F299" s="31">
        <v>4772.25</v>
      </c>
      <c r="G299" s="31">
        <v>156</v>
      </c>
      <c r="H299" s="31">
        <v>2340</v>
      </c>
      <c r="I299" s="31">
        <v>1000</v>
      </c>
      <c r="J299" s="31">
        <v>4000</v>
      </c>
      <c r="K299" s="31">
        <v>20171.25</v>
      </c>
      <c r="L299" s="31" t="s">
        <v>662</v>
      </c>
      <c r="M299" s="46"/>
      <c r="N299" s="31"/>
    </row>
    <row r="300" ht="20" customHeight="1" spans="1:14">
      <c r="A300" s="34"/>
      <c r="B300" s="93"/>
      <c r="C300" s="22"/>
      <c r="D300" s="31" t="s">
        <v>763</v>
      </c>
      <c r="E300" s="31"/>
      <c r="F300" s="31">
        <v>8059</v>
      </c>
      <c r="G300" s="31"/>
      <c r="H300" s="31"/>
      <c r="I300" s="31"/>
      <c r="J300" s="31"/>
      <c r="K300" s="31"/>
      <c r="L300" s="31"/>
      <c r="M300" s="46"/>
      <c r="N300" s="31"/>
    </row>
    <row r="301" ht="20" customHeight="1" spans="1:14">
      <c r="A301" s="31">
        <v>28</v>
      </c>
      <c r="B301" s="19" t="s">
        <v>764</v>
      </c>
      <c r="C301" s="10" t="s">
        <v>765</v>
      </c>
      <c r="D301" s="31" t="s">
        <v>766</v>
      </c>
      <c r="E301" s="31"/>
      <c r="F301" s="31">
        <v>4451</v>
      </c>
      <c r="G301" s="31">
        <v>57</v>
      </c>
      <c r="H301" s="31">
        <v>855</v>
      </c>
      <c r="I301" s="31">
        <v>1000</v>
      </c>
      <c r="J301" s="31">
        <v>4000</v>
      </c>
      <c r="K301" s="31">
        <v>10306</v>
      </c>
      <c r="L301" s="31" t="s">
        <v>662</v>
      </c>
      <c r="M301" s="46"/>
      <c r="N301" s="31"/>
    </row>
    <row r="302" ht="20" customHeight="1" spans="1:14">
      <c r="A302" s="31">
        <v>29</v>
      </c>
      <c r="B302" s="19" t="s">
        <v>767</v>
      </c>
      <c r="C302" s="10" t="s">
        <v>768</v>
      </c>
      <c r="D302" s="31" t="s">
        <v>769</v>
      </c>
      <c r="E302" s="31"/>
      <c r="F302" s="31">
        <v>3514</v>
      </c>
      <c r="G302" s="31">
        <v>128</v>
      </c>
      <c r="H302" s="31">
        <v>1920</v>
      </c>
      <c r="I302" s="31">
        <v>1000</v>
      </c>
      <c r="J302" s="31">
        <v>4000</v>
      </c>
      <c r="K302" s="31">
        <v>10434</v>
      </c>
      <c r="L302" s="31" t="s">
        <v>662</v>
      </c>
      <c r="M302" s="46"/>
      <c r="N302" s="31"/>
    </row>
    <row r="303" ht="20" customHeight="1" spans="1:14">
      <c r="A303" s="31">
        <v>30</v>
      </c>
      <c r="B303" s="19" t="s">
        <v>770</v>
      </c>
      <c r="C303" s="10" t="s">
        <v>771</v>
      </c>
      <c r="D303" s="31" t="s">
        <v>772</v>
      </c>
      <c r="E303" s="220" t="s">
        <v>773</v>
      </c>
      <c r="F303" s="31">
        <v>4089</v>
      </c>
      <c r="G303" s="31">
        <v>254</v>
      </c>
      <c r="H303" s="31">
        <v>3810</v>
      </c>
      <c r="I303" s="31">
        <v>1000</v>
      </c>
      <c r="J303" s="31">
        <v>4000</v>
      </c>
      <c r="K303" s="31">
        <v>12899</v>
      </c>
      <c r="L303" s="31" t="s">
        <v>662</v>
      </c>
      <c r="M303" s="46"/>
      <c r="N303" s="31"/>
    </row>
    <row r="304" ht="20" customHeight="1" spans="1:14">
      <c r="A304" s="31">
        <v>31</v>
      </c>
      <c r="B304" s="19" t="s">
        <v>774</v>
      </c>
      <c r="C304" s="10" t="s">
        <v>775</v>
      </c>
      <c r="D304" s="5" t="s">
        <v>776</v>
      </c>
      <c r="E304" s="220" t="s">
        <v>777</v>
      </c>
      <c r="F304" s="31">
        <v>4563</v>
      </c>
      <c r="G304" s="31">
        <v>59</v>
      </c>
      <c r="H304" s="31">
        <v>885</v>
      </c>
      <c r="I304" s="31">
        <v>1000</v>
      </c>
      <c r="J304" s="31">
        <v>4000</v>
      </c>
      <c r="K304" s="31">
        <v>10448</v>
      </c>
      <c r="L304" s="31" t="s">
        <v>662</v>
      </c>
      <c r="M304" s="46"/>
      <c r="N304" s="31"/>
    </row>
    <row r="305" ht="20" customHeight="1" spans="1:14">
      <c r="A305" s="31">
        <v>32</v>
      </c>
      <c r="B305" s="19" t="s">
        <v>778</v>
      </c>
      <c r="C305" s="10" t="s">
        <v>779</v>
      </c>
      <c r="D305" s="31" t="s">
        <v>780</v>
      </c>
      <c r="E305" s="31"/>
      <c r="F305" s="31">
        <v>5778</v>
      </c>
      <c r="G305" s="31">
        <v>600</v>
      </c>
      <c r="H305" s="31">
        <v>9000</v>
      </c>
      <c r="I305" s="31">
        <v>1000</v>
      </c>
      <c r="J305" s="31">
        <v>4000</v>
      </c>
      <c r="K305" s="31">
        <v>19778</v>
      </c>
      <c r="L305" s="31" t="s">
        <v>662</v>
      </c>
      <c r="M305" s="46"/>
      <c r="N305" s="31"/>
    </row>
    <row r="306" ht="20" customHeight="1" spans="1:14">
      <c r="A306" s="31">
        <v>33</v>
      </c>
      <c r="B306" s="19" t="s">
        <v>781</v>
      </c>
      <c r="C306" s="10" t="s">
        <v>782</v>
      </c>
      <c r="D306" s="31" t="s">
        <v>783</v>
      </c>
      <c r="E306" s="31"/>
      <c r="F306" s="31">
        <v>4352</v>
      </c>
      <c r="G306" s="31">
        <v>329</v>
      </c>
      <c r="H306" s="31">
        <v>8435</v>
      </c>
      <c r="I306" s="31">
        <v>1000</v>
      </c>
      <c r="J306" s="31">
        <v>4000</v>
      </c>
      <c r="K306" s="31">
        <v>17787</v>
      </c>
      <c r="L306" s="31" t="s">
        <v>662</v>
      </c>
      <c r="M306" s="46"/>
      <c r="N306" s="31" t="s">
        <v>784</v>
      </c>
    </row>
    <row r="307" ht="20" customHeight="1" spans="1:14">
      <c r="A307" s="31">
        <v>34</v>
      </c>
      <c r="B307" s="19" t="s">
        <v>785</v>
      </c>
      <c r="C307" s="10" t="s">
        <v>786</v>
      </c>
      <c r="D307" s="31" t="s">
        <v>787</v>
      </c>
      <c r="E307" s="220" t="s">
        <v>788</v>
      </c>
      <c r="F307" s="31">
        <v>5109</v>
      </c>
      <c r="G307" s="31">
        <v>232</v>
      </c>
      <c r="H307" s="31">
        <v>3480</v>
      </c>
      <c r="I307" s="31">
        <v>1000</v>
      </c>
      <c r="J307" s="31">
        <v>4000</v>
      </c>
      <c r="K307" s="31">
        <v>13589</v>
      </c>
      <c r="L307" s="31" t="s">
        <v>662</v>
      </c>
      <c r="M307" s="46"/>
      <c r="N307" s="31"/>
    </row>
    <row r="308" ht="20" customHeight="1" spans="1:14">
      <c r="A308" s="44">
        <v>35</v>
      </c>
      <c r="B308" s="85" t="s">
        <v>789</v>
      </c>
      <c r="C308" s="21" t="s">
        <v>790</v>
      </c>
      <c r="D308" s="31" t="s">
        <v>791</v>
      </c>
      <c r="E308" s="31"/>
      <c r="F308" s="31">
        <v>3875</v>
      </c>
      <c r="G308" s="31">
        <v>660</v>
      </c>
      <c r="H308" s="31">
        <v>9900</v>
      </c>
      <c r="I308" s="31">
        <v>1000</v>
      </c>
      <c r="J308" s="31">
        <v>4000</v>
      </c>
      <c r="K308" s="31">
        <v>23700</v>
      </c>
      <c r="L308" s="31" t="s">
        <v>662</v>
      </c>
      <c r="M308" s="46"/>
      <c r="N308" s="31"/>
    </row>
    <row r="309" ht="20" customHeight="1" spans="1:14">
      <c r="A309" s="34"/>
      <c r="B309" s="93"/>
      <c r="C309" s="22"/>
      <c r="D309" s="31" t="s">
        <v>792</v>
      </c>
      <c r="E309" s="31"/>
      <c r="F309" s="31">
        <v>4925</v>
      </c>
      <c r="G309" s="31"/>
      <c r="H309" s="31"/>
      <c r="I309" s="31"/>
      <c r="J309" s="31"/>
      <c r="K309" s="31"/>
      <c r="L309" s="31"/>
      <c r="M309" s="46"/>
      <c r="N309" s="31"/>
    </row>
    <row r="310" ht="20" customHeight="1" spans="1:14">
      <c r="A310" s="44">
        <v>36</v>
      </c>
      <c r="B310" s="85" t="s">
        <v>793</v>
      </c>
      <c r="C310" s="21" t="s">
        <v>794</v>
      </c>
      <c r="D310" s="31" t="s">
        <v>795</v>
      </c>
      <c r="E310" s="31"/>
      <c r="F310" s="31">
        <v>4205.25</v>
      </c>
      <c r="G310" s="31">
        <v>53</v>
      </c>
      <c r="H310" s="31">
        <v>795</v>
      </c>
      <c r="I310" s="31">
        <v>1000</v>
      </c>
      <c r="J310" s="31">
        <v>4000</v>
      </c>
      <c r="K310" s="31">
        <v>11339.25</v>
      </c>
      <c r="L310" s="31" t="s">
        <v>662</v>
      </c>
      <c r="M310" s="46"/>
      <c r="N310" s="31"/>
    </row>
    <row r="311" ht="20" customHeight="1" spans="1:14">
      <c r="A311" s="34"/>
      <c r="B311" s="93"/>
      <c r="C311" s="22"/>
      <c r="D311" s="31" t="s">
        <v>796</v>
      </c>
      <c r="E311" s="31"/>
      <c r="F311" s="31">
        <v>1339</v>
      </c>
      <c r="G311" s="31"/>
      <c r="H311" s="31"/>
      <c r="I311" s="31"/>
      <c r="J311" s="31"/>
      <c r="K311" s="31"/>
      <c r="L311" s="31"/>
      <c r="M311" s="46"/>
      <c r="N311" s="31"/>
    </row>
    <row r="312" ht="20" customHeight="1" spans="1:14">
      <c r="A312" s="44">
        <v>37</v>
      </c>
      <c r="B312" s="85" t="s">
        <v>797</v>
      </c>
      <c r="C312" s="21" t="s">
        <v>798</v>
      </c>
      <c r="D312" s="31" t="s">
        <v>799</v>
      </c>
      <c r="E312" s="31"/>
      <c r="F312" s="31">
        <v>4256</v>
      </c>
      <c r="G312" s="31">
        <v>148</v>
      </c>
      <c r="H312" s="31">
        <v>2220</v>
      </c>
      <c r="I312" s="31">
        <v>1000</v>
      </c>
      <c r="J312" s="31">
        <v>4000</v>
      </c>
      <c r="K312" s="31">
        <v>13608</v>
      </c>
      <c r="L312" s="31" t="s">
        <v>662</v>
      </c>
      <c r="M312" s="46"/>
      <c r="N312" s="31"/>
    </row>
    <row r="313" ht="20" customHeight="1" spans="1:14">
      <c r="A313" s="34"/>
      <c r="B313" s="93"/>
      <c r="C313" s="22"/>
      <c r="D313" s="31" t="s">
        <v>800</v>
      </c>
      <c r="E313" s="31"/>
      <c r="F313" s="31">
        <v>2132</v>
      </c>
      <c r="G313" s="31"/>
      <c r="H313" s="31"/>
      <c r="I313" s="31"/>
      <c r="J313" s="31"/>
      <c r="K313" s="31"/>
      <c r="L313" s="31"/>
      <c r="M313" s="46"/>
      <c r="N313" s="31"/>
    </row>
    <row r="314" ht="20" customHeight="1" spans="1:14">
      <c r="A314" s="44">
        <v>38</v>
      </c>
      <c r="B314" s="85" t="s">
        <v>801</v>
      </c>
      <c r="C314" s="21" t="s">
        <v>802</v>
      </c>
      <c r="D314" s="31" t="s">
        <v>803</v>
      </c>
      <c r="E314" s="31"/>
      <c r="F314" s="31">
        <v>5555</v>
      </c>
      <c r="G314" s="31">
        <v>400</v>
      </c>
      <c r="H314" s="31">
        <v>6000</v>
      </c>
      <c r="I314" s="31">
        <v>1000</v>
      </c>
      <c r="J314" s="31">
        <v>4000</v>
      </c>
      <c r="K314" s="31">
        <v>24929</v>
      </c>
      <c r="L314" s="31" t="s">
        <v>662</v>
      </c>
      <c r="M314" s="46"/>
      <c r="N314" s="31"/>
    </row>
    <row r="315" ht="20" customHeight="1" spans="1:14">
      <c r="A315" s="49"/>
      <c r="B315" s="92"/>
      <c r="C315" s="48"/>
      <c r="D315" s="31" t="s">
        <v>804</v>
      </c>
      <c r="E315" s="31"/>
      <c r="F315" s="31">
        <v>6814</v>
      </c>
      <c r="G315" s="31"/>
      <c r="H315" s="31"/>
      <c r="I315" s="31"/>
      <c r="J315" s="31"/>
      <c r="K315" s="31"/>
      <c r="L315" s="31"/>
      <c r="M315" s="46"/>
      <c r="N315" s="31"/>
    </row>
    <row r="316" ht="20" customHeight="1" spans="1:14">
      <c r="A316" s="34"/>
      <c r="B316" s="93"/>
      <c r="C316" s="22"/>
      <c r="D316" s="31" t="s">
        <v>805</v>
      </c>
      <c r="E316" s="31"/>
      <c r="F316" s="31">
        <v>1560</v>
      </c>
      <c r="G316" s="31"/>
      <c r="H316" s="31"/>
      <c r="I316" s="31"/>
      <c r="J316" s="31"/>
      <c r="K316" s="31"/>
      <c r="L316" s="31"/>
      <c r="M316" s="46"/>
      <c r="N316" s="31"/>
    </row>
    <row r="317" ht="20" customHeight="1" spans="1:14">
      <c r="A317" s="44">
        <v>39</v>
      </c>
      <c r="B317" s="85" t="s">
        <v>806</v>
      </c>
      <c r="C317" s="21" t="s">
        <v>807</v>
      </c>
      <c r="D317" s="31" t="s">
        <v>808</v>
      </c>
      <c r="E317" s="31"/>
      <c r="F317" s="31">
        <v>4145</v>
      </c>
      <c r="G317" s="31">
        <v>170</v>
      </c>
      <c r="H317" s="31">
        <v>2550</v>
      </c>
      <c r="I317" s="31">
        <v>1000</v>
      </c>
      <c r="J317" s="31">
        <v>4000</v>
      </c>
      <c r="K317" s="31">
        <v>13695</v>
      </c>
      <c r="L317" s="31" t="s">
        <v>662</v>
      </c>
      <c r="M317" s="46"/>
      <c r="N317" s="31"/>
    </row>
    <row r="318" ht="20" customHeight="1" spans="1:14">
      <c r="A318" s="34"/>
      <c r="B318" s="93"/>
      <c r="C318" s="22"/>
      <c r="D318" s="31" t="s">
        <v>809</v>
      </c>
      <c r="E318" s="31"/>
      <c r="F318" s="31">
        <v>2000</v>
      </c>
      <c r="G318" s="31"/>
      <c r="H318" s="31"/>
      <c r="I318" s="31"/>
      <c r="J318" s="31"/>
      <c r="K318" s="31"/>
      <c r="L318" s="31"/>
      <c r="M318" s="46"/>
      <c r="N318" s="31"/>
    </row>
    <row r="319" ht="20" customHeight="1" spans="1:14">
      <c r="A319" s="44">
        <v>40</v>
      </c>
      <c r="B319" s="85" t="s">
        <v>810</v>
      </c>
      <c r="C319" s="21" t="s">
        <v>811</v>
      </c>
      <c r="D319" s="31" t="s">
        <v>812</v>
      </c>
      <c r="E319" s="31"/>
      <c r="F319" s="31">
        <v>4874</v>
      </c>
      <c r="G319" s="31">
        <v>86</v>
      </c>
      <c r="H319" s="31">
        <v>1290</v>
      </c>
      <c r="I319" s="31">
        <v>1000</v>
      </c>
      <c r="J319" s="31">
        <v>4000</v>
      </c>
      <c r="K319" s="31">
        <v>14269</v>
      </c>
      <c r="L319" s="31" t="s">
        <v>662</v>
      </c>
      <c r="M319" s="46"/>
      <c r="N319" s="31"/>
    </row>
    <row r="320" ht="20" customHeight="1" spans="1:14">
      <c r="A320" s="34"/>
      <c r="B320" s="93"/>
      <c r="C320" s="22"/>
      <c r="D320" s="31" t="s">
        <v>813</v>
      </c>
      <c r="E320" s="31"/>
      <c r="F320" s="31">
        <v>3105</v>
      </c>
      <c r="G320" s="31"/>
      <c r="H320" s="31"/>
      <c r="I320" s="31"/>
      <c r="J320" s="31"/>
      <c r="K320" s="31"/>
      <c r="L320" s="31"/>
      <c r="M320" s="46"/>
      <c r="N320" s="31"/>
    </row>
    <row r="321" ht="20" customHeight="1" spans="1:14">
      <c r="A321" s="31">
        <v>41</v>
      </c>
      <c r="B321" s="19" t="s">
        <v>814</v>
      </c>
      <c r="C321" s="10" t="s">
        <v>815</v>
      </c>
      <c r="D321" s="31" t="s">
        <v>816</v>
      </c>
      <c r="E321" s="31"/>
      <c r="F321" s="31">
        <v>3853</v>
      </c>
      <c r="G321" s="31">
        <v>136</v>
      </c>
      <c r="H321" s="31">
        <v>2040</v>
      </c>
      <c r="I321" s="31">
        <v>1000</v>
      </c>
      <c r="J321" s="31">
        <v>4000</v>
      </c>
      <c r="K321" s="31">
        <v>10893</v>
      </c>
      <c r="L321" s="31" t="s">
        <v>662</v>
      </c>
      <c r="M321" s="46"/>
      <c r="N321" s="31"/>
    </row>
    <row r="322" ht="20" customHeight="1" spans="1:14">
      <c r="A322" s="31">
        <v>42</v>
      </c>
      <c r="B322" s="19" t="s">
        <v>817</v>
      </c>
      <c r="C322" s="10" t="s">
        <v>818</v>
      </c>
      <c r="D322" s="31" t="s">
        <v>819</v>
      </c>
      <c r="E322" s="31"/>
      <c r="F322" s="31">
        <v>5607</v>
      </c>
      <c r="G322" s="31">
        <v>60</v>
      </c>
      <c r="H322" s="31">
        <v>900</v>
      </c>
      <c r="I322" s="31">
        <v>1000</v>
      </c>
      <c r="J322" s="31">
        <v>4000</v>
      </c>
      <c r="K322" s="31">
        <v>11507</v>
      </c>
      <c r="L322" s="31" t="s">
        <v>662</v>
      </c>
      <c r="M322" s="46"/>
      <c r="N322" s="31"/>
    </row>
    <row r="323" ht="20" customHeight="1" spans="1:14">
      <c r="A323" s="31">
        <v>43</v>
      </c>
      <c r="B323" s="19" t="s">
        <v>820</v>
      </c>
      <c r="C323" s="10" t="s">
        <v>821</v>
      </c>
      <c r="D323" s="31" t="s">
        <v>822</v>
      </c>
      <c r="E323" s="31"/>
      <c r="F323" s="31">
        <v>2804</v>
      </c>
      <c r="G323" s="31">
        <v>114</v>
      </c>
      <c r="H323" s="31">
        <v>1710</v>
      </c>
      <c r="I323" s="31">
        <v>1000</v>
      </c>
      <c r="J323" s="31">
        <v>4000</v>
      </c>
      <c r="K323" s="31">
        <v>9514</v>
      </c>
      <c r="L323" s="31" t="s">
        <v>662</v>
      </c>
      <c r="M323" s="46"/>
      <c r="N323" s="31"/>
    </row>
    <row r="324" ht="20" customHeight="1" spans="1:14">
      <c r="A324" s="31">
        <v>44</v>
      </c>
      <c r="B324" s="19" t="s">
        <v>823</v>
      </c>
      <c r="C324" s="10" t="s">
        <v>824</v>
      </c>
      <c r="D324" s="31" t="s">
        <v>825</v>
      </c>
      <c r="E324" s="31"/>
      <c r="F324" s="31">
        <v>6383.5</v>
      </c>
      <c r="G324" s="31">
        <v>424</v>
      </c>
      <c r="H324" s="31">
        <v>6360</v>
      </c>
      <c r="I324" s="31">
        <v>1000</v>
      </c>
      <c r="J324" s="31">
        <v>4000</v>
      </c>
      <c r="K324" s="31">
        <v>17743.5</v>
      </c>
      <c r="L324" s="31" t="s">
        <v>662</v>
      </c>
      <c r="M324" s="46"/>
      <c r="N324" s="31"/>
    </row>
    <row r="325" ht="20" customHeight="1" spans="1:14">
      <c r="A325" s="44">
        <v>45</v>
      </c>
      <c r="B325" s="85" t="s">
        <v>826</v>
      </c>
      <c r="C325" s="21" t="s">
        <v>827</v>
      </c>
      <c r="D325" s="31" t="s">
        <v>828</v>
      </c>
      <c r="E325" s="31"/>
      <c r="F325" s="31">
        <v>30738</v>
      </c>
      <c r="G325" s="31">
        <v>547</v>
      </c>
      <c r="H325" s="31">
        <v>8205</v>
      </c>
      <c r="I325" s="31">
        <v>1000</v>
      </c>
      <c r="J325" s="31">
        <v>4000</v>
      </c>
      <c r="K325" s="31">
        <v>50832</v>
      </c>
      <c r="L325" s="31" t="s">
        <v>662</v>
      </c>
      <c r="M325" s="46"/>
      <c r="N325" s="31"/>
    </row>
    <row r="326" ht="20" customHeight="1" spans="1:14">
      <c r="A326" s="49"/>
      <c r="B326" s="92"/>
      <c r="C326" s="48"/>
      <c r="D326" s="31" t="s">
        <v>829</v>
      </c>
      <c r="E326" s="31"/>
      <c r="F326" s="31">
        <v>3744</v>
      </c>
      <c r="G326" s="31"/>
      <c r="H326" s="31"/>
      <c r="I326" s="31"/>
      <c r="J326" s="31"/>
      <c r="K326" s="31"/>
      <c r="L326" s="31"/>
      <c r="M326" s="46"/>
      <c r="N326" s="31"/>
    </row>
    <row r="327" ht="20" customHeight="1" spans="1:14">
      <c r="A327" s="34"/>
      <c r="B327" s="93"/>
      <c r="C327" s="22"/>
      <c r="D327" s="31" t="s">
        <v>830</v>
      </c>
      <c r="E327" s="31"/>
      <c r="F327" s="31">
        <v>3145</v>
      </c>
      <c r="G327" s="31"/>
      <c r="H327" s="31"/>
      <c r="I327" s="31"/>
      <c r="J327" s="31"/>
      <c r="K327" s="31"/>
      <c r="L327" s="31"/>
      <c r="M327" s="46"/>
      <c r="N327" s="31"/>
    </row>
    <row r="328" ht="20" customHeight="1" spans="1:14">
      <c r="A328" s="31">
        <v>46</v>
      </c>
      <c r="B328" s="19" t="s">
        <v>831</v>
      </c>
      <c r="C328" s="10" t="s">
        <v>832</v>
      </c>
      <c r="D328" s="31" t="s">
        <v>833</v>
      </c>
      <c r="E328" s="31"/>
      <c r="F328" s="31">
        <v>6016</v>
      </c>
      <c r="G328" s="31">
        <v>666</v>
      </c>
      <c r="H328" s="31">
        <v>9990</v>
      </c>
      <c r="I328" s="31">
        <v>1000</v>
      </c>
      <c r="J328" s="31">
        <v>4000</v>
      </c>
      <c r="K328" s="31">
        <v>21006</v>
      </c>
      <c r="L328" s="31" t="s">
        <v>662</v>
      </c>
      <c r="M328" s="46"/>
      <c r="N328" s="31"/>
    </row>
    <row r="329" ht="20" customHeight="1" spans="1:14">
      <c r="A329" s="31">
        <v>47</v>
      </c>
      <c r="B329" s="19" t="s">
        <v>834</v>
      </c>
      <c r="C329" s="10" t="s">
        <v>835</v>
      </c>
      <c r="D329" s="31" t="s">
        <v>836</v>
      </c>
      <c r="E329" s="31"/>
      <c r="F329" s="31">
        <v>6580</v>
      </c>
      <c r="G329" s="31">
        <v>64</v>
      </c>
      <c r="H329" s="31">
        <v>960</v>
      </c>
      <c r="I329" s="31">
        <v>1000</v>
      </c>
      <c r="J329" s="31">
        <v>4000</v>
      </c>
      <c r="K329" s="31">
        <v>12540</v>
      </c>
      <c r="L329" s="31" t="s">
        <v>662</v>
      </c>
      <c r="M329" s="46"/>
      <c r="N329" s="31"/>
    </row>
    <row r="330" ht="20" customHeight="1" spans="1:14">
      <c r="A330" s="44">
        <v>48</v>
      </c>
      <c r="B330" s="85" t="s">
        <v>837</v>
      </c>
      <c r="C330" s="21" t="s">
        <v>838</v>
      </c>
      <c r="D330" s="31" t="s">
        <v>839</v>
      </c>
      <c r="E330" s="31"/>
      <c r="F330" s="31">
        <v>2550</v>
      </c>
      <c r="G330" s="31">
        <v>402</v>
      </c>
      <c r="H330" s="31">
        <v>6030</v>
      </c>
      <c r="I330" s="31">
        <v>1000</v>
      </c>
      <c r="J330" s="31">
        <v>4000</v>
      </c>
      <c r="K330" s="31">
        <v>18390</v>
      </c>
      <c r="L330" s="44" t="s">
        <v>662</v>
      </c>
      <c r="M330" s="98"/>
      <c r="N330" s="31"/>
    </row>
    <row r="331" ht="20" customHeight="1" spans="1:14">
      <c r="A331" s="49"/>
      <c r="B331" s="92"/>
      <c r="C331" s="48"/>
      <c r="D331" s="31" t="s">
        <v>840</v>
      </c>
      <c r="E331" s="31"/>
      <c r="F331" s="31">
        <v>735</v>
      </c>
      <c r="G331" s="31"/>
      <c r="H331" s="31"/>
      <c r="I331" s="31"/>
      <c r="J331" s="31"/>
      <c r="K331" s="31"/>
      <c r="L331" s="49"/>
      <c r="M331" s="122"/>
      <c r="N331" s="31"/>
    </row>
    <row r="332" ht="20" customHeight="1" spans="1:14">
      <c r="A332" s="49"/>
      <c r="B332" s="92"/>
      <c r="C332" s="48"/>
      <c r="D332" s="31" t="s">
        <v>841</v>
      </c>
      <c r="E332" s="31"/>
      <c r="F332" s="31">
        <v>643</v>
      </c>
      <c r="G332" s="31"/>
      <c r="H332" s="31"/>
      <c r="I332" s="31"/>
      <c r="J332" s="31"/>
      <c r="K332" s="31"/>
      <c r="L332" s="49"/>
      <c r="M332" s="122"/>
      <c r="N332" s="31"/>
    </row>
    <row r="333" ht="20" customHeight="1" spans="1:14">
      <c r="A333" s="34"/>
      <c r="B333" s="93"/>
      <c r="C333" s="22"/>
      <c r="D333" s="31" t="s">
        <v>842</v>
      </c>
      <c r="E333" s="31"/>
      <c r="F333" s="31">
        <v>3432</v>
      </c>
      <c r="G333" s="31"/>
      <c r="H333" s="31"/>
      <c r="I333" s="31"/>
      <c r="J333" s="31"/>
      <c r="K333" s="31"/>
      <c r="L333" s="34"/>
      <c r="M333" s="100"/>
      <c r="N333" s="31"/>
    </row>
    <row r="334" ht="20" customHeight="1" spans="1:14">
      <c r="A334" s="44">
        <v>49</v>
      </c>
      <c r="B334" s="85" t="s">
        <v>843</v>
      </c>
      <c r="C334" s="21" t="s">
        <v>844</v>
      </c>
      <c r="D334" s="31" t="s">
        <v>845</v>
      </c>
      <c r="E334" s="31"/>
      <c r="F334" s="31">
        <v>8673</v>
      </c>
      <c r="G334" s="31">
        <v>666</v>
      </c>
      <c r="H334" s="31">
        <v>9990</v>
      </c>
      <c r="I334" s="31">
        <v>1000</v>
      </c>
      <c r="J334" s="31">
        <v>4000</v>
      </c>
      <c r="K334" s="31">
        <v>28266</v>
      </c>
      <c r="L334" s="44" t="s">
        <v>662</v>
      </c>
      <c r="M334" s="98"/>
      <c r="N334" s="31"/>
    </row>
    <row r="335" ht="20" customHeight="1" spans="1:14">
      <c r="A335" s="34"/>
      <c r="B335" s="93"/>
      <c r="C335" s="22"/>
      <c r="D335" s="31" t="s">
        <v>846</v>
      </c>
      <c r="E335" s="31"/>
      <c r="F335" s="31">
        <v>4603</v>
      </c>
      <c r="G335" s="31"/>
      <c r="H335" s="31"/>
      <c r="I335" s="31"/>
      <c r="J335" s="31"/>
      <c r="K335" s="31"/>
      <c r="L335" s="34"/>
      <c r="M335" s="100"/>
      <c r="N335" s="31"/>
    </row>
    <row r="336" ht="20" customHeight="1" spans="1:14">
      <c r="A336" s="44">
        <v>50</v>
      </c>
      <c r="B336" s="85" t="s">
        <v>847</v>
      </c>
      <c r="C336" s="21" t="s">
        <v>848</v>
      </c>
      <c r="D336" s="5" t="s">
        <v>849</v>
      </c>
      <c r="E336" s="31"/>
      <c r="F336" s="31">
        <v>41616.5</v>
      </c>
      <c r="G336" s="31">
        <v>666</v>
      </c>
      <c r="H336" s="31">
        <v>9990</v>
      </c>
      <c r="I336" s="31">
        <v>1000</v>
      </c>
      <c r="J336" s="31">
        <v>4000</v>
      </c>
      <c r="K336" s="31">
        <v>83399.5</v>
      </c>
      <c r="L336" s="44" t="s">
        <v>662</v>
      </c>
      <c r="M336" s="98"/>
      <c r="N336" s="31"/>
    </row>
    <row r="337" ht="20" customHeight="1" spans="1:14">
      <c r="A337" s="34"/>
      <c r="B337" s="93"/>
      <c r="C337" s="22"/>
      <c r="D337" s="31" t="s">
        <v>850</v>
      </c>
      <c r="E337" s="31"/>
      <c r="F337" s="31">
        <v>26793</v>
      </c>
      <c r="G337" s="31"/>
      <c r="H337" s="31"/>
      <c r="I337" s="31"/>
      <c r="J337" s="31"/>
      <c r="K337" s="31"/>
      <c r="L337" s="34"/>
      <c r="M337" s="100"/>
      <c r="N337" s="31"/>
    </row>
    <row r="338" ht="20" customHeight="1" spans="1:14">
      <c r="A338" s="31">
        <v>51</v>
      </c>
      <c r="B338" s="19" t="s">
        <v>851</v>
      </c>
      <c r="C338" s="10" t="s">
        <v>852</v>
      </c>
      <c r="D338" s="31" t="s">
        <v>853</v>
      </c>
      <c r="E338" s="30" t="s">
        <v>854</v>
      </c>
      <c r="F338" s="31">
        <v>4486</v>
      </c>
      <c r="G338" s="31">
        <v>666</v>
      </c>
      <c r="H338" s="31">
        <v>9990</v>
      </c>
      <c r="I338" s="31">
        <v>1000</v>
      </c>
      <c r="J338" s="31">
        <v>4000</v>
      </c>
      <c r="K338" s="31">
        <v>19476</v>
      </c>
      <c r="L338" s="31" t="s">
        <v>662</v>
      </c>
      <c r="M338" s="46"/>
      <c r="N338" s="31"/>
    </row>
    <row r="339" ht="20" customHeight="1" spans="1:14">
      <c r="A339" s="44">
        <v>52</v>
      </c>
      <c r="B339" s="85" t="s">
        <v>855</v>
      </c>
      <c r="C339" s="21" t="s">
        <v>856</v>
      </c>
      <c r="D339" s="31" t="s">
        <v>857</v>
      </c>
      <c r="E339" s="31"/>
      <c r="F339" s="31">
        <v>5918</v>
      </c>
      <c r="G339" s="31">
        <v>666</v>
      </c>
      <c r="H339" s="31">
        <v>9990</v>
      </c>
      <c r="I339" s="31"/>
      <c r="J339" s="31">
        <v>3000</v>
      </c>
      <c r="K339" s="31">
        <v>28360</v>
      </c>
      <c r="L339" s="44" t="s">
        <v>662</v>
      </c>
      <c r="M339" s="98"/>
      <c r="N339" s="44" t="s">
        <v>858</v>
      </c>
    </row>
    <row r="340" ht="20" customHeight="1" spans="1:14">
      <c r="A340" s="49"/>
      <c r="B340" s="92"/>
      <c r="C340" s="48"/>
      <c r="D340" s="31" t="s">
        <v>859</v>
      </c>
      <c r="E340" s="31"/>
      <c r="F340" s="31">
        <v>3974</v>
      </c>
      <c r="G340" s="31"/>
      <c r="H340" s="31"/>
      <c r="I340" s="31"/>
      <c r="J340" s="31"/>
      <c r="K340" s="31"/>
      <c r="L340" s="49"/>
      <c r="M340" s="122"/>
      <c r="N340" s="49"/>
    </row>
    <row r="341" ht="20" customHeight="1" spans="1:14">
      <c r="A341" s="34"/>
      <c r="B341" s="93"/>
      <c r="C341" s="22"/>
      <c r="D341" s="31" t="s">
        <v>860</v>
      </c>
      <c r="E341" s="31"/>
      <c r="F341" s="31">
        <v>5478</v>
      </c>
      <c r="G341" s="31"/>
      <c r="H341" s="31"/>
      <c r="I341" s="31"/>
      <c r="J341" s="31"/>
      <c r="K341" s="31"/>
      <c r="L341" s="34"/>
      <c r="M341" s="100"/>
      <c r="N341" s="34"/>
    </row>
    <row r="342" ht="20" customHeight="1" spans="1:14">
      <c r="A342" s="89">
        <v>53</v>
      </c>
      <c r="B342" s="43" t="s">
        <v>861</v>
      </c>
      <c r="C342" s="21" t="s">
        <v>862</v>
      </c>
      <c r="D342" s="97" t="s">
        <v>863</v>
      </c>
      <c r="E342" s="98" t="s">
        <v>864</v>
      </c>
      <c r="F342" s="31">
        <v>5162</v>
      </c>
      <c r="G342" s="44">
        <v>110</v>
      </c>
      <c r="H342" s="99">
        <v>1650</v>
      </c>
      <c r="I342" s="44"/>
      <c r="J342" s="44">
        <v>3000</v>
      </c>
      <c r="K342" s="44">
        <v>18805</v>
      </c>
      <c r="L342" s="44" t="s">
        <v>662</v>
      </c>
      <c r="M342" s="31"/>
      <c r="N342" s="44" t="s">
        <v>858</v>
      </c>
    </row>
    <row r="343" ht="20" customHeight="1" spans="1:14">
      <c r="A343" s="89"/>
      <c r="B343" s="45"/>
      <c r="C343" s="22"/>
      <c r="D343" s="97" t="s">
        <v>865</v>
      </c>
      <c r="E343" s="100"/>
      <c r="F343" s="31">
        <v>8993</v>
      </c>
      <c r="G343" s="34"/>
      <c r="H343" s="101"/>
      <c r="I343" s="34"/>
      <c r="J343" s="34"/>
      <c r="K343" s="34"/>
      <c r="L343" s="34"/>
      <c r="M343" s="31"/>
      <c r="N343" s="49"/>
    </row>
    <row r="344" ht="20" customHeight="1" spans="1:14">
      <c r="A344" s="44">
        <v>54</v>
      </c>
      <c r="B344" s="85" t="s">
        <v>866</v>
      </c>
      <c r="C344" s="21" t="s">
        <v>867</v>
      </c>
      <c r="D344" s="31" t="s">
        <v>868</v>
      </c>
      <c r="E344" s="31"/>
      <c r="F344" s="31">
        <v>7239.75</v>
      </c>
      <c r="G344" s="31">
        <v>598</v>
      </c>
      <c r="H344" s="31">
        <v>8970</v>
      </c>
      <c r="I344" s="31">
        <v>1000</v>
      </c>
      <c r="J344" s="31">
        <v>4000</v>
      </c>
      <c r="K344" s="31">
        <v>24209.75</v>
      </c>
      <c r="L344" s="44" t="s">
        <v>662</v>
      </c>
      <c r="M344" s="98"/>
      <c r="N344" s="34"/>
    </row>
    <row r="345" ht="20" customHeight="1" spans="1:14">
      <c r="A345" s="34"/>
      <c r="B345" s="93"/>
      <c r="C345" s="22"/>
      <c r="D345" s="31" t="s">
        <v>869</v>
      </c>
      <c r="E345" s="31"/>
      <c r="F345" s="31">
        <v>3000</v>
      </c>
      <c r="G345" s="31"/>
      <c r="H345" s="31"/>
      <c r="I345" s="31"/>
      <c r="J345" s="31"/>
      <c r="K345" s="31"/>
      <c r="L345" s="34"/>
      <c r="M345" s="100"/>
      <c r="N345" s="31"/>
    </row>
    <row r="346" ht="20" customHeight="1" spans="1:14">
      <c r="A346" s="31">
        <v>55</v>
      </c>
      <c r="B346" s="19" t="s">
        <v>870</v>
      </c>
      <c r="C346" s="10" t="s">
        <v>871</v>
      </c>
      <c r="D346" s="31" t="s">
        <v>872</v>
      </c>
      <c r="E346" s="31"/>
      <c r="F346" s="31">
        <v>8102.5</v>
      </c>
      <c r="G346" s="31">
        <v>558</v>
      </c>
      <c r="H346" s="31">
        <v>8370</v>
      </c>
      <c r="I346" s="31">
        <v>1000</v>
      </c>
      <c r="J346" s="31">
        <v>4000</v>
      </c>
      <c r="K346" s="31">
        <v>21472.5</v>
      </c>
      <c r="L346" s="31" t="s">
        <v>662</v>
      </c>
      <c r="M346" s="46"/>
      <c r="N346" s="31"/>
    </row>
    <row r="347" ht="20" customHeight="1" spans="1:14">
      <c r="A347" s="31"/>
      <c r="B347" s="19" t="s">
        <v>9</v>
      </c>
      <c r="C347" s="10"/>
      <c r="D347" s="31">
        <v>92</v>
      </c>
      <c r="E347" s="31"/>
      <c r="F347" s="31">
        <f t="shared" ref="F347:K347" si="7">SUM(F256:F346)</f>
        <v>630904.63</v>
      </c>
      <c r="G347" s="31">
        <f t="shared" si="7"/>
        <v>16201</v>
      </c>
      <c r="H347" s="31">
        <f t="shared" si="7"/>
        <v>246515</v>
      </c>
      <c r="I347" s="31">
        <f t="shared" si="7"/>
        <v>53000</v>
      </c>
      <c r="J347" s="31">
        <f t="shared" si="7"/>
        <v>218000</v>
      </c>
      <c r="K347" s="31">
        <f t="shared" si="7"/>
        <v>1148419.63</v>
      </c>
      <c r="L347" s="31"/>
      <c r="M347" s="46"/>
      <c r="N347" s="31"/>
    </row>
    <row r="348" ht="30" customHeight="1" spans="1:14">
      <c r="A348" s="102" t="s">
        <v>873</v>
      </c>
      <c r="B348" s="102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</row>
    <row r="349" ht="20" customHeight="1" spans="1:15">
      <c r="A349" s="103" t="s">
        <v>874</v>
      </c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23"/>
      <c r="O349" s="52"/>
    </row>
    <row r="350" ht="20" customHeight="1" spans="1:14">
      <c r="A350" s="104" t="s">
        <v>2</v>
      </c>
      <c r="B350" s="105" t="s">
        <v>202</v>
      </c>
      <c r="C350" s="23" t="s">
        <v>875</v>
      </c>
      <c r="D350" s="106" t="s">
        <v>5</v>
      </c>
      <c r="E350" s="107"/>
      <c r="F350" s="108"/>
      <c r="G350" s="109" t="s">
        <v>6</v>
      </c>
      <c r="H350" s="108"/>
      <c r="I350" s="124" t="s">
        <v>203</v>
      </c>
      <c r="J350" s="124" t="s">
        <v>204</v>
      </c>
      <c r="K350" s="125" t="s">
        <v>9</v>
      </c>
      <c r="L350" s="104" t="s">
        <v>10</v>
      </c>
      <c r="M350" s="104"/>
      <c r="N350" s="34" t="s">
        <v>11</v>
      </c>
    </row>
    <row r="351" ht="20" customHeight="1" spans="1:14">
      <c r="A351" s="110"/>
      <c r="B351" s="111"/>
      <c r="C351" s="10"/>
      <c r="D351" s="110" t="s">
        <v>12</v>
      </c>
      <c r="E351" s="112" t="s">
        <v>13</v>
      </c>
      <c r="F351" s="112" t="s">
        <v>205</v>
      </c>
      <c r="G351" s="112" t="s">
        <v>15</v>
      </c>
      <c r="H351" s="112" t="s">
        <v>16</v>
      </c>
      <c r="I351" s="112"/>
      <c r="J351" s="112"/>
      <c r="K351" s="124"/>
      <c r="L351" s="110" t="s">
        <v>17</v>
      </c>
      <c r="M351" s="110" t="s">
        <v>18</v>
      </c>
      <c r="N351" s="31"/>
    </row>
    <row r="352" ht="20" customHeight="1" spans="1:14">
      <c r="A352" s="112">
        <v>1</v>
      </c>
      <c r="B352" s="113" t="s">
        <v>876</v>
      </c>
      <c r="C352" s="10" t="s">
        <v>877</v>
      </c>
      <c r="D352" s="114" t="s">
        <v>878</v>
      </c>
      <c r="E352" s="112">
        <v>80463</v>
      </c>
      <c r="F352" s="112">
        <v>4696</v>
      </c>
      <c r="G352" s="112">
        <v>63</v>
      </c>
      <c r="H352" s="112">
        <v>945</v>
      </c>
      <c r="I352" s="112">
        <v>1000</v>
      </c>
      <c r="J352" s="112">
        <v>4000</v>
      </c>
      <c r="K352" s="112">
        <v>10641</v>
      </c>
      <c r="L352" s="112" t="s">
        <v>879</v>
      </c>
      <c r="M352" s="112"/>
      <c r="N352" s="31"/>
    </row>
    <row r="353" ht="20" customHeight="1" spans="1:14">
      <c r="A353" s="112">
        <v>2</v>
      </c>
      <c r="B353" s="113" t="s">
        <v>880</v>
      </c>
      <c r="C353" s="10" t="s">
        <v>881</v>
      </c>
      <c r="D353" s="112" t="s">
        <v>882</v>
      </c>
      <c r="E353" s="112">
        <v>80469</v>
      </c>
      <c r="F353" s="112">
        <v>3579</v>
      </c>
      <c r="G353" s="112">
        <v>8</v>
      </c>
      <c r="H353" s="112">
        <v>120</v>
      </c>
      <c r="I353" s="112">
        <v>1000</v>
      </c>
      <c r="J353" s="112">
        <v>4000</v>
      </c>
      <c r="K353" s="112">
        <v>8699</v>
      </c>
      <c r="L353" s="112" t="s">
        <v>879</v>
      </c>
      <c r="M353" s="112"/>
      <c r="N353" s="31"/>
    </row>
    <row r="354" ht="20" customHeight="1" spans="1:14">
      <c r="A354" s="112">
        <v>3</v>
      </c>
      <c r="B354" s="113" t="s">
        <v>883</v>
      </c>
      <c r="C354" s="10" t="s">
        <v>884</v>
      </c>
      <c r="D354" s="112" t="s">
        <v>885</v>
      </c>
      <c r="E354" s="112">
        <v>81013</v>
      </c>
      <c r="F354" s="112">
        <v>6923</v>
      </c>
      <c r="G354" s="112">
        <v>21</v>
      </c>
      <c r="H354" s="112">
        <v>315</v>
      </c>
      <c r="I354" s="112">
        <v>1000</v>
      </c>
      <c r="J354" s="112">
        <v>4000</v>
      </c>
      <c r="K354" s="112">
        <v>12238</v>
      </c>
      <c r="L354" s="112" t="s">
        <v>879</v>
      </c>
      <c r="M354" s="112"/>
      <c r="N354" s="31"/>
    </row>
    <row r="355" ht="20" customHeight="1" spans="1:14">
      <c r="A355" s="112">
        <v>4</v>
      </c>
      <c r="B355" s="113" t="s">
        <v>886</v>
      </c>
      <c r="C355" s="10" t="s">
        <v>887</v>
      </c>
      <c r="D355" s="112" t="s">
        <v>888</v>
      </c>
      <c r="E355" s="112">
        <v>80468</v>
      </c>
      <c r="F355" s="112">
        <v>3763</v>
      </c>
      <c r="G355" s="112">
        <v>23</v>
      </c>
      <c r="H355" s="112">
        <v>345</v>
      </c>
      <c r="I355" s="112">
        <v>1000</v>
      </c>
      <c r="J355" s="112">
        <v>4000</v>
      </c>
      <c r="K355" s="112">
        <v>9108</v>
      </c>
      <c r="L355" s="112" t="s">
        <v>879</v>
      </c>
      <c r="M355" s="112"/>
      <c r="N355" s="31"/>
    </row>
    <row r="356" s="1" customFormat="1" ht="20" customHeight="1" spans="1:14">
      <c r="A356" s="31"/>
      <c r="B356" s="19" t="s">
        <v>9</v>
      </c>
      <c r="C356" s="10"/>
      <c r="D356" s="31">
        <v>5</v>
      </c>
      <c r="E356" s="31"/>
      <c r="F356" s="31">
        <f>SUM(F352:F355)</f>
        <v>18961</v>
      </c>
      <c r="G356" s="31">
        <f>SUM(G352:G355)</f>
        <v>115</v>
      </c>
      <c r="H356" s="31">
        <f>SUM(H352:H355)</f>
        <v>1725</v>
      </c>
      <c r="I356" s="31">
        <f>SUM(I352:I355)</f>
        <v>4000</v>
      </c>
      <c r="J356" s="31">
        <f>SUM(J352:J355)</f>
        <v>16000</v>
      </c>
      <c r="K356" s="31">
        <f>SUM(K352:K355)</f>
        <v>40686</v>
      </c>
      <c r="L356" s="31"/>
      <c r="M356" s="46"/>
      <c r="N356" s="31"/>
    </row>
    <row r="357" ht="36" customHeight="1" spans="1:14">
      <c r="A357" s="115" t="s">
        <v>889</v>
      </c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26"/>
    </row>
    <row r="358" ht="20" customHeight="1" spans="1:15">
      <c r="A358" s="117" t="s">
        <v>890</v>
      </c>
      <c r="B358" s="118"/>
      <c r="C358" s="118"/>
      <c r="D358" s="118"/>
      <c r="E358" s="118"/>
      <c r="F358" s="118"/>
      <c r="G358" s="118"/>
      <c r="H358" s="118"/>
      <c r="I358" s="118"/>
      <c r="J358" s="118"/>
      <c r="K358" s="118"/>
      <c r="L358" s="118"/>
      <c r="M358" s="118"/>
      <c r="N358" s="127"/>
      <c r="O358" s="52"/>
    </row>
    <row r="359" ht="20" customHeight="1" spans="1:14">
      <c r="A359" s="30" t="s">
        <v>2</v>
      </c>
      <c r="B359" s="19" t="s">
        <v>202</v>
      </c>
      <c r="C359" s="10" t="s">
        <v>875</v>
      </c>
      <c r="D359" s="31" t="s">
        <v>5</v>
      </c>
      <c r="E359" s="31"/>
      <c r="F359" s="31"/>
      <c r="G359" s="30" t="s">
        <v>6</v>
      </c>
      <c r="H359" s="30"/>
      <c r="I359" s="30" t="s">
        <v>203</v>
      </c>
      <c r="J359" s="30" t="s">
        <v>204</v>
      </c>
      <c r="K359" s="30" t="s">
        <v>9</v>
      </c>
      <c r="L359" s="31" t="s">
        <v>10</v>
      </c>
      <c r="M359" s="31"/>
      <c r="N359" s="31" t="s">
        <v>11</v>
      </c>
    </row>
    <row r="360" ht="20" customHeight="1" spans="1:14">
      <c r="A360" s="30"/>
      <c r="B360" s="19"/>
      <c r="C360" s="10"/>
      <c r="D360" s="31" t="s">
        <v>12</v>
      </c>
      <c r="E360" s="50" t="s">
        <v>13</v>
      </c>
      <c r="F360" s="30" t="s">
        <v>205</v>
      </c>
      <c r="G360" s="30" t="s">
        <v>15</v>
      </c>
      <c r="H360" s="30" t="s">
        <v>16</v>
      </c>
      <c r="I360" s="30"/>
      <c r="J360" s="30"/>
      <c r="K360" s="30"/>
      <c r="L360" s="31" t="s">
        <v>17</v>
      </c>
      <c r="M360" s="46" t="s">
        <v>18</v>
      </c>
      <c r="N360" s="31"/>
    </row>
    <row r="361" ht="20" customHeight="1" spans="1:14">
      <c r="A361" s="119">
        <v>1</v>
      </c>
      <c r="B361" s="120" t="s">
        <v>891</v>
      </c>
      <c r="C361" s="10" t="s">
        <v>892</v>
      </c>
      <c r="D361" s="119" t="s">
        <v>893</v>
      </c>
      <c r="E361" s="50" t="s">
        <v>894</v>
      </c>
      <c r="F361" s="31">
        <v>29826</v>
      </c>
      <c r="G361" s="31">
        <v>431</v>
      </c>
      <c r="H361" s="31">
        <v>6465</v>
      </c>
      <c r="I361" s="31">
        <v>1000</v>
      </c>
      <c r="J361" s="31">
        <v>4000</v>
      </c>
      <c r="K361" s="31">
        <f t="shared" ref="K361:K385" si="8">J361+I361+H361+F361</f>
        <v>41291</v>
      </c>
      <c r="L361" s="31" t="s">
        <v>895</v>
      </c>
      <c r="M361" s="46"/>
      <c r="N361" s="31"/>
    </row>
    <row r="362" ht="20" customHeight="1" spans="1:14">
      <c r="A362" s="119">
        <v>2</v>
      </c>
      <c r="B362" s="120" t="s">
        <v>896</v>
      </c>
      <c r="C362" s="10" t="s">
        <v>897</v>
      </c>
      <c r="D362" s="119" t="s">
        <v>898</v>
      </c>
      <c r="E362" s="50" t="s">
        <v>899</v>
      </c>
      <c r="F362" s="31">
        <v>14676</v>
      </c>
      <c r="G362" s="31">
        <v>620</v>
      </c>
      <c r="H362" s="31">
        <v>9300</v>
      </c>
      <c r="I362" s="31">
        <v>1000</v>
      </c>
      <c r="J362" s="31">
        <v>4000</v>
      </c>
      <c r="K362" s="31">
        <f t="shared" si="8"/>
        <v>28976</v>
      </c>
      <c r="L362" s="31" t="s">
        <v>895</v>
      </c>
      <c r="M362" s="46"/>
      <c r="N362" s="31"/>
    </row>
    <row r="363" ht="20" customHeight="1" spans="1:14">
      <c r="A363" s="119">
        <v>3</v>
      </c>
      <c r="B363" s="120" t="s">
        <v>900</v>
      </c>
      <c r="C363" s="10" t="s">
        <v>901</v>
      </c>
      <c r="D363" s="119" t="s">
        <v>902</v>
      </c>
      <c r="E363" s="50" t="s">
        <v>903</v>
      </c>
      <c r="F363" s="31">
        <v>3757</v>
      </c>
      <c r="G363" s="31">
        <v>210</v>
      </c>
      <c r="H363" s="31">
        <v>3150</v>
      </c>
      <c r="I363" s="31">
        <v>1000</v>
      </c>
      <c r="J363" s="31">
        <v>4000</v>
      </c>
      <c r="K363" s="31">
        <f t="shared" si="8"/>
        <v>11907</v>
      </c>
      <c r="L363" s="31" t="s">
        <v>895</v>
      </c>
      <c r="M363" s="46"/>
      <c r="N363" s="31"/>
    </row>
    <row r="364" ht="20" customHeight="1" spans="1:14">
      <c r="A364" s="119">
        <v>4</v>
      </c>
      <c r="B364" s="120" t="s">
        <v>904</v>
      </c>
      <c r="C364" s="10" t="s">
        <v>905</v>
      </c>
      <c r="D364" s="119" t="s">
        <v>906</v>
      </c>
      <c r="E364" s="50" t="s">
        <v>907</v>
      </c>
      <c r="F364" s="31">
        <v>17719</v>
      </c>
      <c r="G364" s="31">
        <v>666</v>
      </c>
      <c r="H364" s="31">
        <v>9990</v>
      </c>
      <c r="I364" s="31">
        <v>1000</v>
      </c>
      <c r="J364" s="31">
        <v>4000</v>
      </c>
      <c r="K364" s="31">
        <f t="shared" si="8"/>
        <v>32709</v>
      </c>
      <c r="L364" s="31" t="s">
        <v>895</v>
      </c>
      <c r="M364" s="46"/>
      <c r="N364" s="31"/>
    </row>
    <row r="365" ht="20" customHeight="1" spans="1:14">
      <c r="A365" s="119">
        <v>5</v>
      </c>
      <c r="B365" s="120" t="s">
        <v>908</v>
      </c>
      <c r="C365" s="10" t="s">
        <v>909</v>
      </c>
      <c r="D365" s="119" t="s">
        <v>910</v>
      </c>
      <c r="E365" s="50" t="s">
        <v>911</v>
      </c>
      <c r="F365" s="31">
        <v>55112</v>
      </c>
      <c r="G365" s="31"/>
      <c r="H365" s="31">
        <v>0</v>
      </c>
      <c r="I365" s="31">
        <v>1000</v>
      </c>
      <c r="J365" s="31">
        <v>4000</v>
      </c>
      <c r="K365" s="31">
        <f t="shared" si="8"/>
        <v>60112</v>
      </c>
      <c r="L365" s="31" t="s">
        <v>895</v>
      </c>
      <c r="M365" s="46"/>
      <c r="N365" s="31"/>
    </row>
    <row r="366" ht="20" customHeight="1" spans="1:14">
      <c r="A366" s="119">
        <v>6</v>
      </c>
      <c r="B366" s="120" t="s">
        <v>912</v>
      </c>
      <c r="C366" s="10" t="s">
        <v>913</v>
      </c>
      <c r="D366" s="119" t="s">
        <v>914</v>
      </c>
      <c r="E366" s="50"/>
      <c r="F366" s="31">
        <v>6445</v>
      </c>
      <c r="G366" s="31"/>
      <c r="H366" s="31">
        <v>0</v>
      </c>
      <c r="I366" s="31">
        <v>1000</v>
      </c>
      <c r="J366" s="31">
        <v>4000</v>
      </c>
      <c r="K366" s="31">
        <f t="shared" si="8"/>
        <v>11445</v>
      </c>
      <c r="L366" s="31" t="s">
        <v>895</v>
      </c>
      <c r="M366" s="46"/>
      <c r="N366" s="31"/>
    </row>
    <row r="367" ht="20" customHeight="1" spans="1:14">
      <c r="A367" s="119">
        <v>7</v>
      </c>
      <c r="B367" s="120" t="s">
        <v>915</v>
      </c>
      <c r="C367" s="10" t="s">
        <v>916</v>
      </c>
      <c r="D367" s="119" t="s">
        <v>917</v>
      </c>
      <c r="E367" s="50"/>
      <c r="F367" s="31">
        <v>3288</v>
      </c>
      <c r="G367" s="31"/>
      <c r="H367" s="31"/>
      <c r="I367" s="31">
        <v>1000</v>
      </c>
      <c r="J367" s="31">
        <v>4000</v>
      </c>
      <c r="K367" s="31">
        <f t="shared" si="8"/>
        <v>8288</v>
      </c>
      <c r="L367" s="31" t="s">
        <v>895</v>
      </c>
      <c r="M367" s="46"/>
      <c r="N367" s="31"/>
    </row>
    <row r="368" ht="20" customHeight="1" spans="1:14">
      <c r="A368" s="119">
        <v>8</v>
      </c>
      <c r="B368" s="120" t="s">
        <v>918</v>
      </c>
      <c r="C368" s="10" t="s">
        <v>919</v>
      </c>
      <c r="D368" s="119" t="s">
        <v>920</v>
      </c>
      <c r="E368" s="50"/>
      <c r="F368" s="31">
        <v>2730</v>
      </c>
      <c r="G368" s="31"/>
      <c r="H368" s="31">
        <v>0</v>
      </c>
      <c r="I368" s="31">
        <v>1000</v>
      </c>
      <c r="J368" s="31">
        <v>4000</v>
      </c>
      <c r="K368" s="31">
        <f t="shared" si="8"/>
        <v>7730</v>
      </c>
      <c r="L368" s="31" t="s">
        <v>895</v>
      </c>
      <c r="M368" s="46"/>
      <c r="N368" s="31"/>
    </row>
    <row r="369" ht="20" customHeight="1" spans="1:14">
      <c r="A369" s="119">
        <v>9</v>
      </c>
      <c r="B369" s="120" t="s">
        <v>921</v>
      </c>
      <c r="C369" s="10" t="s">
        <v>922</v>
      </c>
      <c r="D369" s="119" t="s">
        <v>923</v>
      </c>
      <c r="E369" s="50"/>
      <c r="F369" s="31">
        <v>9706</v>
      </c>
      <c r="G369" s="31"/>
      <c r="H369" s="31">
        <v>0</v>
      </c>
      <c r="I369" s="31">
        <v>1000</v>
      </c>
      <c r="J369" s="31">
        <v>4000</v>
      </c>
      <c r="K369" s="31">
        <f t="shared" si="8"/>
        <v>14706</v>
      </c>
      <c r="L369" s="31" t="s">
        <v>895</v>
      </c>
      <c r="M369" s="46"/>
      <c r="N369" s="31"/>
    </row>
    <row r="370" ht="20" customHeight="1" spans="1:14">
      <c r="A370" s="119">
        <v>10</v>
      </c>
      <c r="B370" s="120" t="s">
        <v>924</v>
      </c>
      <c r="C370" s="10" t="s">
        <v>925</v>
      </c>
      <c r="D370" s="119" t="s">
        <v>926</v>
      </c>
      <c r="E370" s="50" t="s">
        <v>927</v>
      </c>
      <c r="F370" s="31">
        <v>5450</v>
      </c>
      <c r="G370" s="31"/>
      <c r="H370" s="31">
        <v>0</v>
      </c>
      <c r="I370" s="31">
        <v>1000</v>
      </c>
      <c r="J370" s="31">
        <v>4000</v>
      </c>
      <c r="K370" s="31">
        <f t="shared" si="8"/>
        <v>10450</v>
      </c>
      <c r="L370" s="31" t="s">
        <v>895</v>
      </c>
      <c r="M370" s="46"/>
      <c r="N370" s="31"/>
    </row>
    <row r="371" ht="20" customHeight="1" spans="1:14">
      <c r="A371" s="119">
        <v>11</v>
      </c>
      <c r="B371" s="120" t="s">
        <v>928</v>
      </c>
      <c r="C371" s="10" t="s">
        <v>929</v>
      </c>
      <c r="D371" s="119" t="s">
        <v>930</v>
      </c>
      <c r="E371" s="50"/>
      <c r="F371" s="31">
        <v>9488</v>
      </c>
      <c r="G371" s="31"/>
      <c r="H371" s="31">
        <v>0</v>
      </c>
      <c r="I371" s="31">
        <v>1000</v>
      </c>
      <c r="J371" s="31">
        <v>4000</v>
      </c>
      <c r="K371" s="31">
        <f t="shared" si="8"/>
        <v>14488</v>
      </c>
      <c r="L371" s="31" t="s">
        <v>895</v>
      </c>
      <c r="M371" s="46"/>
      <c r="N371" s="31"/>
    </row>
    <row r="372" ht="20" customHeight="1" spans="1:14">
      <c r="A372" s="119">
        <v>12</v>
      </c>
      <c r="B372" s="120" t="s">
        <v>931</v>
      </c>
      <c r="C372" s="10" t="s">
        <v>932</v>
      </c>
      <c r="D372" s="119" t="s">
        <v>933</v>
      </c>
      <c r="E372" s="50" t="s">
        <v>934</v>
      </c>
      <c r="F372" s="31">
        <v>2731</v>
      </c>
      <c r="G372" s="31">
        <v>5</v>
      </c>
      <c r="H372" s="31">
        <v>75</v>
      </c>
      <c r="I372" s="31">
        <v>1000</v>
      </c>
      <c r="J372" s="31">
        <v>4000</v>
      </c>
      <c r="K372" s="31">
        <f t="shared" si="8"/>
        <v>7806</v>
      </c>
      <c r="L372" s="31" t="s">
        <v>895</v>
      </c>
      <c r="M372" s="46"/>
      <c r="N372" s="31"/>
    </row>
    <row r="373" ht="20" customHeight="1" spans="1:14">
      <c r="A373" s="119">
        <v>13</v>
      </c>
      <c r="B373" s="120" t="s">
        <v>935</v>
      </c>
      <c r="C373" s="10" t="s">
        <v>936</v>
      </c>
      <c r="D373" s="119" t="s">
        <v>926</v>
      </c>
      <c r="E373" s="50" t="s">
        <v>937</v>
      </c>
      <c r="F373" s="31">
        <v>4279</v>
      </c>
      <c r="G373" s="31"/>
      <c r="H373" s="31">
        <v>0</v>
      </c>
      <c r="I373" s="31">
        <v>1000</v>
      </c>
      <c r="J373" s="31">
        <v>4000</v>
      </c>
      <c r="K373" s="31">
        <f t="shared" si="8"/>
        <v>9279</v>
      </c>
      <c r="L373" s="31" t="s">
        <v>895</v>
      </c>
      <c r="M373" s="46"/>
      <c r="N373" s="31"/>
    </row>
    <row r="374" ht="20" customHeight="1" spans="1:14">
      <c r="A374" s="119">
        <v>14</v>
      </c>
      <c r="B374" s="120" t="s">
        <v>938</v>
      </c>
      <c r="C374" s="10" t="s">
        <v>939</v>
      </c>
      <c r="D374" s="119" t="s">
        <v>940</v>
      </c>
      <c r="E374" s="50" t="s">
        <v>941</v>
      </c>
      <c r="F374" s="31">
        <v>11515</v>
      </c>
      <c r="G374" s="31">
        <v>45</v>
      </c>
      <c r="H374" s="31">
        <v>675</v>
      </c>
      <c r="I374" s="31">
        <v>1000</v>
      </c>
      <c r="J374" s="31">
        <v>4000</v>
      </c>
      <c r="K374" s="31">
        <f t="shared" si="8"/>
        <v>17190</v>
      </c>
      <c r="L374" s="31" t="s">
        <v>895</v>
      </c>
      <c r="M374" s="46"/>
      <c r="N374" s="31"/>
    </row>
    <row r="375" ht="20" customHeight="1" spans="1:14">
      <c r="A375" s="119">
        <v>15</v>
      </c>
      <c r="B375" s="120" t="s">
        <v>942</v>
      </c>
      <c r="C375" s="10" t="s">
        <v>943</v>
      </c>
      <c r="D375" s="119" t="s">
        <v>944</v>
      </c>
      <c r="E375" s="50" t="s">
        <v>945</v>
      </c>
      <c r="F375" s="31">
        <v>7061</v>
      </c>
      <c r="G375" s="31">
        <v>60</v>
      </c>
      <c r="H375" s="31">
        <v>900</v>
      </c>
      <c r="I375" s="31">
        <v>1000</v>
      </c>
      <c r="J375" s="31">
        <v>4000</v>
      </c>
      <c r="K375" s="31">
        <f t="shared" si="8"/>
        <v>12961</v>
      </c>
      <c r="L375" s="31" t="s">
        <v>895</v>
      </c>
      <c r="M375" s="46"/>
      <c r="N375" s="31"/>
    </row>
    <row r="376" ht="20" customHeight="1" spans="1:14">
      <c r="A376" s="119">
        <v>16</v>
      </c>
      <c r="B376" s="120" t="s">
        <v>946</v>
      </c>
      <c r="C376" s="10" t="s">
        <v>947</v>
      </c>
      <c r="D376" s="119" t="s">
        <v>948</v>
      </c>
      <c r="E376" s="50" t="s">
        <v>949</v>
      </c>
      <c r="F376" s="31">
        <v>3629</v>
      </c>
      <c r="G376" s="31">
        <v>123</v>
      </c>
      <c r="H376" s="31">
        <v>1845</v>
      </c>
      <c r="I376" s="31">
        <v>1000</v>
      </c>
      <c r="J376" s="31">
        <v>4000</v>
      </c>
      <c r="K376" s="31">
        <f t="shared" si="8"/>
        <v>10474</v>
      </c>
      <c r="L376" s="31" t="s">
        <v>895</v>
      </c>
      <c r="M376" s="46"/>
      <c r="N376" s="31"/>
    </row>
    <row r="377" ht="20" customHeight="1" spans="1:14">
      <c r="A377" s="119">
        <v>17</v>
      </c>
      <c r="B377" s="120" t="s">
        <v>950</v>
      </c>
      <c r="C377" s="10" t="s">
        <v>951</v>
      </c>
      <c r="D377" s="119" t="s">
        <v>952</v>
      </c>
      <c r="E377" s="50" t="s">
        <v>953</v>
      </c>
      <c r="F377" s="31">
        <v>2589</v>
      </c>
      <c r="G377" s="31">
        <v>666</v>
      </c>
      <c r="H377" s="31">
        <v>9990</v>
      </c>
      <c r="I377" s="31">
        <v>1000</v>
      </c>
      <c r="J377" s="31">
        <v>4000</v>
      </c>
      <c r="K377" s="31">
        <f t="shared" si="8"/>
        <v>17579</v>
      </c>
      <c r="L377" s="31" t="s">
        <v>895</v>
      </c>
      <c r="M377" s="46"/>
      <c r="N377" s="31"/>
    </row>
    <row r="378" ht="20" customHeight="1" spans="1:14">
      <c r="A378" s="119">
        <v>18</v>
      </c>
      <c r="B378" s="120" t="s">
        <v>954</v>
      </c>
      <c r="C378" s="10" t="s">
        <v>955</v>
      </c>
      <c r="D378" s="119" t="s">
        <v>956</v>
      </c>
      <c r="E378" s="50" t="s">
        <v>957</v>
      </c>
      <c r="F378" s="31">
        <v>3738</v>
      </c>
      <c r="G378" s="31">
        <v>666</v>
      </c>
      <c r="H378" s="31">
        <v>9990</v>
      </c>
      <c r="I378" s="31">
        <v>1000</v>
      </c>
      <c r="J378" s="31">
        <v>4000</v>
      </c>
      <c r="K378" s="31">
        <f t="shared" si="8"/>
        <v>18728</v>
      </c>
      <c r="L378" s="31" t="s">
        <v>895</v>
      </c>
      <c r="M378" s="46"/>
      <c r="N378" s="31"/>
    </row>
    <row r="379" ht="20" customHeight="1" spans="1:14">
      <c r="A379" s="119">
        <v>19</v>
      </c>
      <c r="B379" s="120" t="s">
        <v>958</v>
      </c>
      <c r="C379" s="10" t="s">
        <v>959</v>
      </c>
      <c r="D379" s="119" t="s">
        <v>960</v>
      </c>
      <c r="E379" s="50" t="s">
        <v>961</v>
      </c>
      <c r="F379" s="31">
        <v>4180</v>
      </c>
      <c r="G379" s="31">
        <v>512</v>
      </c>
      <c r="H379" s="31">
        <v>7680</v>
      </c>
      <c r="I379" s="31">
        <v>1000</v>
      </c>
      <c r="J379" s="31">
        <v>4000</v>
      </c>
      <c r="K379" s="31">
        <f t="shared" si="8"/>
        <v>16860</v>
      </c>
      <c r="L379" s="31" t="s">
        <v>895</v>
      </c>
      <c r="M379" s="46"/>
      <c r="N379" s="31"/>
    </row>
    <row r="380" ht="20" customHeight="1" spans="1:14">
      <c r="A380" s="119">
        <v>20</v>
      </c>
      <c r="B380" s="120" t="s">
        <v>962</v>
      </c>
      <c r="C380" s="10" t="s">
        <v>963</v>
      </c>
      <c r="D380" s="119" t="s">
        <v>964</v>
      </c>
      <c r="E380" s="50" t="s">
        <v>965</v>
      </c>
      <c r="F380" s="31">
        <v>3362</v>
      </c>
      <c r="G380" s="31">
        <v>666</v>
      </c>
      <c r="H380" s="31">
        <v>9990</v>
      </c>
      <c r="I380" s="31">
        <v>1000</v>
      </c>
      <c r="J380" s="31">
        <v>4000</v>
      </c>
      <c r="K380" s="31">
        <f t="shared" si="8"/>
        <v>18352</v>
      </c>
      <c r="L380" s="31" t="s">
        <v>895</v>
      </c>
      <c r="M380" s="46"/>
      <c r="N380" s="31"/>
    </row>
    <row r="381" ht="20" customHeight="1" spans="1:14">
      <c r="A381" s="119">
        <v>21</v>
      </c>
      <c r="B381" s="120" t="s">
        <v>966</v>
      </c>
      <c r="C381" s="10" t="s">
        <v>967</v>
      </c>
      <c r="D381" s="119" t="s">
        <v>968</v>
      </c>
      <c r="E381" s="50" t="s">
        <v>969</v>
      </c>
      <c r="F381" s="31">
        <v>3606</v>
      </c>
      <c r="G381" s="31">
        <v>11</v>
      </c>
      <c r="H381" s="31">
        <v>165</v>
      </c>
      <c r="I381" s="31">
        <v>1000</v>
      </c>
      <c r="J381" s="31">
        <v>4000</v>
      </c>
      <c r="K381" s="31">
        <f t="shared" si="8"/>
        <v>8771</v>
      </c>
      <c r="L381" s="31" t="s">
        <v>895</v>
      </c>
      <c r="M381" s="46"/>
      <c r="N381" s="31"/>
    </row>
    <row r="382" ht="20" customHeight="1" spans="1:14">
      <c r="A382" s="119">
        <v>22</v>
      </c>
      <c r="B382" s="120" t="s">
        <v>970</v>
      </c>
      <c r="C382" s="10" t="s">
        <v>971</v>
      </c>
      <c r="D382" s="119" t="s">
        <v>972</v>
      </c>
      <c r="E382" s="50" t="s">
        <v>973</v>
      </c>
      <c r="F382" s="31">
        <v>7291</v>
      </c>
      <c r="G382" s="31">
        <v>210</v>
      </c>
      <c r="H382" s="31">
        <v>3150</v>
      </c>
      <c r="I382" s="31">
        <v>1000</v>
      </c>
      <c r="J382" s="31">
        <v>4000</v>
      </c>
      <c r="K382" s="31">
        <f t="shared" si="8"/>
        <v>15441</v>
      </c>
      <c r="L382" s="31" t="s">
        <v>895</v>
      </c>
      <c r="M382" s="46"/>
      <c r="N382" s="31"/>
    </row>
    <row r="383" ht="20" customHeight="1" spans="1:14">
      <c r="A383" s="119">
        <v>23</v>
      </c>
      <c r="B383" s="120" t="s">
        <v>974</v>
      </c>
      <c r="C383" s="10" t="s">
        <v>975</v>
      </c>
      <c r="D383" s="119" t="s">
        <v>976</v>
      </c>
      <c r="E383" s="50" t="s">
        <v>977</v>
      </c>
      <c r="F383" s="31">
        <v>4875</v>
      </c>
      <c r="G383" s="31">
        <v>666</v>
      </c>
      <c r="H383" s="31">
        <v>9990</v>
      </c>
      <c r="I383" s="31">
        <v>1000</v>
      </c>
      <c r="J383" s="31">
        <v>4000</v>
      </c>
      <c r="K383" s="31">
        <f t="shared" si="8"/>
        <v>19865</v>
      </c>
      <c r="L383" s="31" t="s">
        <v>895</v>
      </c>
      <c r="M383" s="46"/>
      <c r="N383" s="31"/>
    </row>
    <row r="384" ht="20" customHeight="1" spans="1:14">
      <c r="A384" s="119">
        <v>24</v>
      </c>
      <c r="B384" s="121" t="s">
        <v>978</v>
      </c>
      <c r="C384" s="10" t="s">
        <v>979</v>
      </c>
      <c r="D384" s="119" t="s">
        <v>980</v>
      </c>
      <c r="E384" s="50" t="s">
        <v>981</v>
      </c>
      <c r="F384" s="31">
        <v>64171</v>
      </c>
      <c r="G384" s="31">
        <v>40</v>
      </c>
      <c r="H384" s="31">
        <v>600</v>
      </c>
      <c r="I384" s="31">
        <v>1000</v>
      </c>
      <c r="J384" s="31">
        <v>4000</v>
      </c>
      <c r="K384" s="31">
        <f t="shared" si="8"/>
        <v>69771</v>
      </c>
      <c r="L384" s="31" t="s">
        <v>895</v>
      </c>
      <c r="M384" s="46"/>
      <c r="N384" s="31"/>
    </row>
    <row r="385" ht="20" customHeight="1" spans="1:14">
      <c r="A385" s="128">
        <v>25</v>
      </c>
      <c r="B385" s="129" t="s">
        <v>982</v>
      </c>
      <c r="C385" s="10" t="s">
        <v>983</v>
      </c>
      <c r="D385" s="128" t="s">
        <v>984</v>
      </c>
      <c r="E385" s="130" t="s">
        <v>985</v>
      </c>
      <c r="F385" s="80">
        <v>3695</v>
      </c>
      <c r="G385" s="80"/>
      <c r="H385" s="80">
        <v>0</v>
      </c>
      <c r="I385" s="80"/>
      <c r="J385" s="80">
        <v>3000</v>
      </c>
      <c r="K385" s="80">
        <f t="shared" si="8"/>
        <v>6695</v>
      </c>
      <c r="L385" s="80" t="s">
        <v>895</v>
      </c>
      <c r="M385" s="137"/>
      <c r="N385" s="80"/>
    </row>
    <row r="386" ht="20" customHeight="1" spans="1:14">
      <c r="A386" s="131" t="s">
        <v>9</v>
      </c>
      <c r="B386" s="121"/>
      <c r="C386" s="10"/>
      <c r="D386" s="119"/>
      <c r="E386" s="50"/>
      <c r="F386" s="31">
        <v>284919</v>
      </c>
      <c r="G386" s="31">
        <f t="shared" ref="G386:I386" si="9">SUM(G361:G384)</f>
        <v>5597</v>
      </c>
      <c r="H386" s="31">
        <f t="shared" si="9"/>
        <v>83955</v>
      </c>
      <c r="I386" s="31">
        <f t="shared" si="9"/>
        <v>24000</v>
      </c>
      <c r="J386" s="31">
        <v>99000</v>
      </c>
      <c r="K386" s="31">
        <v>491874</v>
      </c>
      <c r="L386" s="31"/>
      <c r="M386" s="46"/>
      <c r="N386" s="31"/>
    </row>
    <row r="387" ht="33" customHeight="1" spans="1:14">
      <c r="A387" s="115" t="s">
        <v>986</v>
      </c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26"/>
    </row>
    <row r="388" ht="20" customHeight="1" spans="1:15">
      <c r="A388" s="117" t="s">
        <v>890</v>
      </c>
      <c r="B388" s="118"/>
      <c r="C388" s="118"/>
      <c r="D388" s="118"/>
      <c r="E388" s="118"/>
      <c r="F388" s="118"/>
      <c r="G388" s="118"/>
      <c r="H388" s="118"/>
      <c r="I388" s="118"/>
      <c r="J388" s="118"/>
      <c r="K388" s="118"/>
      <c r="L388" s="118"/>
      <c r="M388" s="118"/>
      <c r="N388" s="127"/>
      <c r="O388" s="52"/>
    </row>
    <row r="389" ht="20" customHeight="1" spans="1:14">
      <c r="A389" s="30" t="s">
        <v>2</v>
      </c>
      <c r="B389" s="19" t="s">
        <v>202</v>
      </c>
      <c r="C389" s="21" t="s">
        <v>4</v>
      </c>
      <c r="D389" s="38" t="s">
        <v>5</v>
      </c>
      <c r="E389" s="39"/>
      <c r="F389" s="40"/>
      <c r="G389" s="41" t="s">
        <v>6</v>
      </c>
      <c r="H389" s="42"/>
      <c r="I389" s="30" t="s">
        <v>203</v>
      </c>
      <c r="J389" s="30" t="s">
        <v>204</v>
      </c>
      <c r="K389" s="53" t="s">
        <v>9</v>
      </c>
      <c r="L389" s="30" t="s">
        <v>10</v>
      </c>
      <c r="M389" s="31"/>
      <c r="N389" s="31" t="s">
        <v>11</v>
      </c>
    </row>
    <row r="390" ht="20" customHeight="1" spans="1:14">
      <c r="A390" s="30"/>
      <c r="B390" s="19"/>
      <c r="C390" s="22"/>
      <c r="D390" s="31" t="s">
        <v>12</v>
      </c>
      <c r="E390" s="31" t="s">
        <v>13</v>
      </c>
      <c r="F390" s="30" t="s">
        <v>205</v>
      </c>
      <c r="G390" s="30" t="s">
        <v>15</v>
      </c>
      <c r="H390" s="30" t="s">
        <v>16</v>
      </c>
      <c r="I390" s="30"/>
      <c r="J390" s="30"/>
      <c r="K390" s="33"/>
      <c r="L390" s="31" t="s">
        <v>17</v>
      </c>
      <c r="M390" s="31" t="s">
        <v>18</v>
      </c>
      <c r="N390" s="31"/>
    </row>
    <row r="391" ht="20" customHeight="1" spans="1:14">
      <c r="A391" s="31">
        <v>1</v>
      </c>
      <c r="B391" s="120" t="s">
        <v>987</v>
      </c>
      <c r="C391" s="10" t="s">
        <v>988</v>
      </c>
      <c r="D391" s="132" t="s">
        <v>989</v>
      </c>
      <c r="E391" s="30" t="s">
        <v>990</v>
      </c>
      <c r="F391" s="31">
        <v>77440</v>
      </c>
      <c r="G391" s="119">
        <v>666</v>
      </c>
      <c r="H391" s="119">
        <f t="shared" ref="H391:H396" si="10">G391*15</f>
        <v>9990</v>
      </c>
      <c r="I391" s="31">
        <v>1000</v>
      </c>
      <c r="J391" s="31">
        <v>4000</v>
      </c>
      <c r="K391" s="31">
        <v>92430</v>
      </c>
      <c r="L391" s="30" t="s">
        <v>991</v>
      </c>
      <c r="M391" s="138"/>
      <c r="N391" s="31"/>
    </row>
    <row r="392" ht="20" customHeight="1" spans="1:14">
      <c r="A392" s="31">
        <v>2</v>
      </c>
      <c r="B392" s="120" t="s">
        <v>992</v>
      </c>
      <c r="C392" s="10" t="s">
        <v>993</v>
      </c>
      <c r="D392" s="41" t="s">
        <v>994</v>
      </c>
      <c r="E392" s="30" t="s">
        <v>995</v>
      </c>
      <c r="F392" s="31">
        <v>39615</v>
      </c>
      <c r="G392" s="119">
        <v>400</v>
      </c>
      <c r="H392" s="119">
        <f t="shared" si="10"/>
        <v>6000</v>
      </c>
      <c r="I392" s="31">
        <v>1000</v>
      </c>
      <c r="J392" s="31">
        <v>4000</v>
      </c>
      <c r="K392" s="31">
        <v>50615</v>
      </c>
      <c r="L392" s="30" t="s">
        <v>991</v>
      </c>
      <c r="M392" s="139"/>
      <c r="N392" s="31"/>
    </row>
    <row r="393" ht="20" customHeight="1" spans="1:14">
      <c r="A393" s="31">
        <v>3</v>
      </c>
      <c r="B393" s="120" t="s">
        <v>996</v>
      </c>
      <c r="C393" s="10" t="s">
        <v>997</v>
      </c>
      <c r="D393" s="41" t="s">
        <v>998</v>
      </c>
      <c r="E393" s="30" t="s">
        <v>999</v>
      </c>
      <c r="F393" s="31">
        <v>44379</v>
      </c>
      <c r="G393" s="119">
        <v>365</v>
      </c>
      <c r="H393" s="119">
        <f t="shared" si="10"/>
        <v>5475</v>
      </c>
      <c r="I393" s="31">
        <v>1000</v>
      </c>
      <c r="J393" s="31">
        <v>4000</v>
      </c>
      <c r="K393" s="31">
        <v>54854</v>
      </c>
      <c r="L393" s="30" t="s">
        <v>991</v>
      </c>
      <c r="M393" s="139"/>
      <c r="N393" s="31"/>
    </row>
    <row r="394" ht="20" customHeight="1" spans="1:14">
      <c r="A394" s="31">
        <v>4</v>
      </c>
      <c r="B394" s="120" t="s">
        <v>1000</v>
      </c>
      <c r="C394" s="10" t="s">
        <v>1001</v>
      </c>
      <c r="D394" s="41" t="s">
        <v>1002</v>
      </c>
      <c r="E394" s="30" t="s">
        <v>1003</v>
      </c>
      <c r="F394" s="31">
        <v>26174</v>
      </c>
      <c r="G394" s="131">
        <v>412</v>
      </c>
      <c r="H394" s="119">
        <f t="shared" si="10"/>
        <v>6180</v>
      </c>
      <c r="I394" s="31">
        <v>1000</v>
      </c>
      <c r="J394" s="31">
        <v>4000</v>
      </c>
      <c r="K394" s="31">
        <v>37354</v>
      </c>
      <c r="L394" s="30" t="s">
        <v>991</v>
      </c>
      <c r="M394" s="139"/>
      <c r="N394" s="31"/>
    </row>
    <row r="395" ht="20" customHeight="1" spans="1:14">
      <c r="A395" s="31">
        <v>5</v>
      </c>
      <c r="B395" s="120" t="s">
        <v>1004</v>
      </c>
      <c r="C395" s="10" t="s">
        <v>1005</v>
      </c>
      <c r="D395" s="41" t="s">
        <v>1006</v>
      </c>
      <c r="E395" s="30" t="s">
        <v>1007</v>
      </c>
      <c r="F395" s="31">
        <v>36127.32</v>
      </c>
      <c r="G395" s="131">
        <v>666</v>
      </c>
      <c r="H395" s="119">
        <f t="shared" si="10"/>
        <v>9990</v>
      </c>
      <c r="I395" s="31">
        <v>1000</v>
      </c>
      <c r="J395" s="31">
        <v>4000</v>
      </c>
      <c r="K395" s="31">
        <v>51117.32</v>
      </c>
      <c r="L395" s="30" t="s">
        <v>991</v>
      </c>
      <c r="M395" s="139"/>
      <c r="N395" s="31" t="s">
        <v>1008</v>
      </c>
    </row>
    <row r="396" ht="20" customHeight="1" spans="1:14">
      <c r="A396" s="31">
        <v>6</v>
      </c>
      <c r="B396" s="120" t="s">
        <v>1009</v>
      </c>
      <c r="C396" s="10" t="s">
        <v>1010</v>
      </c>
      <c r="D396" s="41" t="s">
        <v>1011</v>
      </c>
      <c r="E396" s="30" t="s">
        <v>1012</v>
      </c>
      <c r="F396" s="31">
        <v>6780</v>
      </c>
      <c r="G396" s="119">
        <v>325</v>
      </c>
      <c r="H396" s="119">
        <f t="shared" si="10"/>
        <v>4875</v>
      </c>
      <c r="I396" s="31">
        <v>1000</v>
      </c>
      <c r="J396" s="31">
        <v>4000</v>
      </c>
      <c r="K396" s="31">
        <v>16655</v>
      </c>
      <c r="L396" s="30" t="s">
        <v>991</v>
      </c>
      <c r="M396" s="139"/>
      <c r="N396" s="31"/>
    </row>
    <row r="397" ht="20" customHeight="1" spans="1:14">
      <c r="A397" s="31">
        <v>7</v>
      </c>
      <c r="B397" s="120" t="s">
        <v>1013</v>
      </c>
      <c r="C397" s="10" t="s">
        <v>1014</v>
      </c>
      <c r="D397" s="41" t="s">
        <v>1015</v>
      </c>
      <c r="E397" s="30" t="s">
        <v>1016</v>
      </c>
      <c r="F397" s="31">
        <v>4279</v>
      </c>
      <c r="G397" s="119">
        <v>38</v>
      </c>
      <c r="H397" s="119">
        <v>3870</v>
      </c>
      <c r="I397" s="31">
        <v>1000</v>
      </c>
      <c r="J397" s="31">
        <v>4000</v>
      </c>
      <c r="K397" s="31">
        <v>13149</v>
      </c>
      <c r="L397" s="30" t="s">
        <v>991</v>
      </c>
      <c r="M397" s="139"/>
      <c r="N397" s="31">
        <v>165</v>
      </c>
    </row>
    <row r="398" ht="20" customHeight="1" spans="1:14">
      <c r="A398" s="31">
        <v>8</v>
      </c>
      <c r="B398" s="120" t="s">
        <v>1017</v>
      </c>
      <c r="C398" s="10" t="s">
        <v>1018</v>
      </c>
      <c r="D398" s="41" t="s">
        <v>1019</v>
      </c>
      <c r="E398" s="30">
        <v>0</v>
      </c>
      <c r="F398" s="31">
        <v>4872</v>
      </c>
      <c r="G398" s="119">
        <v>63</v>
      </c>
      <c r="H398" s="119">
        <f t="shared" ref="H398:H402" si="11">G398*15</f>
        <v>945</v>
      </c>
      <c r="I398" s="31">
        <v>1000</v>
      </c>
      <c r="J398" s="31">
        <v>4000</v>
      </c>
      <c r="K398" s="31">
        <v>10817</v>
      </c>
      <c r="L398" s="30" t="s">
        <v>991</v>
      </c>
      <c r="M398" s="139"/>
      <c r="N398" s="31"/>
    </row>
    <row r="399" ht="20" customHeight="1" spans="1:14">
      <c r="A399" s="31">
        <v>9</v>
      </c>
      <c r="B399" s="120" t="s">
        <v>1020</v>
      </c>
      <c r="C399" s="10" t="s">
        <v>1021</v>
      </c>
      <c r="D399" s="41" t="s">
        <v>1022</v>
      </c>
      <c r="E399" s="30" t="s">
        <v>1023</v>
      </c>
      <c r="F399" s="31">
        <v>4938</v>
      </c>
      <c r="G399" s="119">
        <v>240</v>
      </c>
      <c r="H399" s="119">
        <f t="shared" si="11"/>
        <v>3600</v>
      </c>
      <c r="I399" s="31">
        <v>1000</v>
      </c>
      <c r="J399" s="31">
        <v>4000</v>
      </c>
      <c r="K399" s="31">
        <v>13538</v>
      </c>
      <c r="L399" s="30" t="s">
        <v>991</v>
      </c>
      <c r="M399" s="139"/>
      <c r="N399" s="31"/>
    </row>
    <row r="400" ht="20" customHeight="1" spans="1:14">
      <c r="A400" s="31">
        <v>10</v>
      </c>
      <c r="B400" s="120" t="s">
        <v>1024</v>
      </c>
      <c r="C400" s="10" t="s">
        <v>1025</v>
      </c>
      <c r="D400" s="41" t="s">
        <v>1026</v>
      </c>
      <c r="E400" s="30" t="s">
        <v>1027</v>
      </c>
      <c r="F400" s="31">
        <v>4017</v>
      </c>
      <c r="G400" s="119">
        <v>41</v>
      </c>
      <c r="H400" s="119">
        <f t="shared" si="11"/>
        <v>615</v>
      </c>
      <c r="I400" s="31">
        <v>1000</v>
      </c>
      <c r="J400" s="31">
        <v>4000</v>
      </c>
      <c r="K400" s="31">
        <v>9632</v>
      </c>
      <c r="L400" s="30" t="s">
        <v>991</v>
      </c>
      <c r="M400" s="139"/>
      <c r="N400" s="31"/>
    </row>
    <row r="401" ht="20" customHeight="1" spans="1:14">
      <c r="A401" s="31">
        <v>11</v>
      </c>
      <c r="B401" s="120" t="s">
        <v>1028</v>
      </c>
      <c r="C401" s="10" t="s">
        <v>1029</v>
      </c>
      <c r="D401" s="41" t="s">
        <v>1030</v>
      </c>
      <c r="E401" s="30">
        <v>0</v>
      </c>
      <c r="F401" s="31">
        <v>3179</v>
      </c>
      <c r="G401" s="119">
        <v>182</v>
      </c>
      <c r="H401" s="119">
        <f t="shared" si="11"/>
        <v>2730</v>
      </c>
      <c r="I401" s="31">
        <v>1000</v>
      </c>
      <c r="J401" s="31">
        <v>4000</v>
      </c>
      <c r="K401" s="31">
        <v>10909</v>
      </c>
      <c r="L401" s="30" t="s">
        <v>991</v>
      </c>
      <c r="M401" s="139"/>
      <c r="N401" s="31"/>
    </row>
    <row r="402" ht="20" customHeight="1" spans="1:14">
      <c r="A402" s="31">
        <v>12</v>
      </c>
      <c r="B402" s="120" t="s">
        <v>1031</v>
      </c>
      <c r="C402" s="10" t="s">
        <v>1032</v>
      </c>
      <c r="D402" s="41" t="s">
        <v>1033</v>
      </c>
      <c r="E402" s="30" t="s">
        <v>1034</v>
      </c>
      <c r="F402" s="31">
        <v>68245</v>
      </c>
      <c r="G402" s="119">
        <v>666</v>
      </c>
      <c r="H402" s="119">
        <f t="shared" si="11"/>
        <v>9990</v>
      </c>
      <c r="I402" s="31">
        <v>1000</v>
      </c>
      <c r="J402" s="31">
        <v>4000</v>
      </c>
      <c r="K402" s="31">
        <v>83235</v>
      </c>
      <c r="L402" s="30" t="s">
        <v>991</v>
      </c>
      <c r="M402" s="139"/>
      <c r="N402" s="31"/>
    </row>
    <row r="403" ht="20" customHeight="1" spans="1:14">
      <c r="A403" s="31">
        <v>13</v>
      </c>
      <c r="B403" s="120" t="s">
        <v>1035</v>
      </c>
      <c r="C403" s="10" t="s">
        <v>1036</v>
      </c>
      <c r="D403" s="41" t="s">
        <v>1037</v>
      </c>
      <c r="E403" s="30" t="s">
        <v>1038</v>
      </c>
      <c r="F403" s="31">
        <v>46977</v>
      </c>
      <c r="G403" s="119">
        <v>666</v>
      </c>
      <c r="H403" s="119">
        <v>9990</v>
      </c>
      <c r="I403" s="31">
        <v>1000</v>
      </c>
      <c r="J403" s="31">
        <v>4000</v>
      </c>
      <c r="K403" s="31">
        <v>61967</v>
      </c>
      <c r="L403" s="30" t="s">
        <v>991</v>
      </c>
      <c r="M403" s="140"/>
      <c r="N403" s="31"/>
    </row>
    <row r="404" ht="20" customHeight="1" spans="1:14">
      <c r="A404" s="31">
        <v>14</v>
      </c>
      <c r="B404" s="120" t="s">
        <v>1039</v>
      </c>
      <c r="C404" s="10" t="s">
        <v>1040</v>
      </c>
      <c r="D404" s="41" t="s">
        <v>1041</v>
      </c>
      <c r="E404" s="30" t="s">
        <v>1042</v>
      </c>
      <c r="F404" s="31">
        <v>19926</v>
      </c>
      <c r="G404" s="119">
        <v>446</v>
      </c>
      <c r="H404" s="119">
        <v>6815</v>
      </c>
      <c r="I404" s="31">
        <v>1000</v>
      </c>
      <c r="J404" s="31">
        <v>4000</v>
      </c>
      <c r="K404" s="31">
        <v>31741</v>
      </c>
      <c r="L404" s="30" t="s">
        <v>991</v>
      </c>
      <c r="M404" s="139"/>
      <c r="N404" s="31" t="s">
        <v>1043</v>
      </c>
    </row>
    <row r="405" ht="20" customHeight="1" spans="1:14">
      <c r="A405" s="31">
        <v>15</v>
      </c>
      <c r="B405" s="120" t="s">
        <v>1044</v>
      </c>
      <c r="C405" s="10" t="s">
        <v>1045</v>
      </c>
      <c r="D405" s="41" t="s">
        <v>1046</v>
      </c>
      <c r="E405" s="30" t="s">
        <v>1047</v>
      </c>
      <c r="F405" s="31">
        <v>2906</v>
      </c>
      <c r="G405" s="119">
        <v>25</v>
      </c>
      <c r="H405" s="119">
        <v>410</v>
      </c>
      <c r="I405" s="31">
        <v>1000</v>
      </c>
      <c r="J405" s="31">
        <v>4000</v>
      </c>
      <c r="K405" s="31">
        <v>8316</v>
      </c>
      <c r="L405" s="30" t="s">
        <v>991</v>
      </c>
      <c r="M405" s="139"/>
      <c r="N405" s="31" t="s">
        <v>1048</v>
      </c>
    </row>
    <row r="406" ht="20" customHeight="1" spans="1:14">
      <c r="A406" s="31">
        <v>16</v>
      </c>
      <c r="B406" s="120" t="s">
        <v>1049</v>
      </c>
      <c r="C406" s="10" t="s">
        <v>1050</v>
      </c>
      <c r="D406" s="41" t="s">
        <v>1051</v>
      </c>
      <c r="E406" s="30" t="s">
        <v>1052</v>
      </c>
      <c r="F406" s="31">
        <v>3804</v>
      </c>
      <c r="G406" s="119">
        <v>110</v>
      </c>
      <c r="H406" s="119">
        <f t="shared" ref="H406:H436" si="12">G406*15</f>
        <v>1650</v>
      </c>
      <c r="I406" s="31">
        <v>1000</v>
      </c>
      <c r="J406" s="31">
        <v>4000</v>
      </c>
      <c r="K406" s="31">
        <v>10454</v>
      </c>
      <c r="L406" s="30" t="s">
        <v>991</v>
      </c>
      <c r="M406" s="139"/>
      <c r="N406" s="31"/>
    </row>
    <row r="407" ht="20" customHeight="1" spans="1:14">
      <c r="A407" s="31">
        <v>17</v>
      </c>
      <c r="B407" s="120" t="s">
        <v>1053</v>
      </c>
      <c r="C407" s="10" t="s">
        <v>1054</v>
      </c>
      <c r="D407" s="41" t="s">
        <v>1055</v>
      </c>
      <c r="E407" s="30" t="s">
        <v>1056</v>
      </c>
      <c r="F407" s="31">
        <v>5576</v>
      </c>
      <c r="G407" s="119">
        <v>55</v>
      </c>
      <c r="H407" s="119">
        <f t="shared" si="12"/>
        <v>825</v>
      </c>
      <c r="I407" s="31">
        <v>1000</v>
      </c>
      <c r="J407" s="31">
        <v>4000</v>
      </c>
      <c r="K407" s="31">
        <v>11401</v>
      </c>
      <c r="L407" s="30" t="s">
        <v>991</v>
      </c>
      <c r="M407" s="139"/>
      <c r="N407" s="31"/>
    </row>
    <row r="408" ht="20" customHeight="1" spans="1:14">
      <c r="A408" s="31">
        <v>18</v>
      </c>
      <c r="B408" s="120" t="s">
        <v>1057</v>
      </c>
      <c r="C408" s="10" t="s">
        <v>1058</v>
      </c>
      <c r="D408" s="41" t="s">
        <v>1059</v>
      </c>
      <c r="E408" s="30" t="s">
        <v>1060</v>
      </c>
      <c r="F408" s="31">
        <v>4707</v>
      </c>
      <c r="G408" s="119">
        <v>100</v>
      </c>
      <c r="H408" s="119">
        <f t="shared" si="12"/>
        <v>1500</v>
      </c>
      <c r="I408" s="31">
        <v>1000</v>
      </c>
      <c r="J408" s="31">
        <v>4000</v>
      </c>
      <c r="K408" s="31">
        <v>11207</v>
      </c>
      <c r="L408" s="30" t="s">
        <v>991</v>
      </c>
      <c r="M408" s="139"/>
      <c r="N408" s="31"/>
    </row>
    <row r="409" ht="20" customHeight="1" spans="1:14">
      <c r="A409" s="31">
        <v>19</v>
      </c>
      <c r="B409" s="120" t="s">
        <v>1061</v>
      </c>
      <c r="C409" s="10" t="s">
        <v>1062</v>
      </c>
      <c r="D409" s="41" t="s">
        <v>1063</v>
      </c>
      <c r="E409" s="30" t="s">
        <v>1064</v>
      </c>
      <c r="F409" s="31">
        <v>3365</v>
      </c>
      <c r="G409" s="119">
        <v>275</v>
      </c>
      <c r="H409" s="119">
        <f t="shared" si="12"/>
        <v>4125</v>
      </c>
      <c r="I409" s="31">
        <v>1000</v>
      </c>
      <c r="J409" s="31">
        <v>4000</v>
      </c>
      <c r="K409" s="31">
        <v>12490</v>
      </c>
      <c r="L409" s="30" t="s">
        <v>991</v>
      </c>
      <c r="M409" s="139"/>
      <c r="N409" s="31"/>
    </row>
    <row r="410" ht="20" customHeight="1" spans="1:14">
      <c r="A410" s="31">
        <v>20</v>
      </c>
      <c r="B410" s="120" t="s">
        <v>1065</v>
      </c>
      <c r="C410" s="10" t="s">
        <v>1066</v>
      </c>
      <c r="D410" s="41" t="s">
        <v>1067</v>
      </c>
      <c r="E410" s="30" t="s">
        <v>1068</v>
      </c>
      <c r="F410" s="31">
        <v>3694</v>
      </c>
      <c r="G410" s="119">
        <v>120</v>
      </c>
      <c r="H410" s="119">
        <f t="shared" si="12"/>
        <v>1800</v>
      </c>
      <c r="I410" s="31">
        <v>1000</v>
      </c>
      <c r="J410" s="31">
        <v>4000</v>
      </c>
      <c r="K410" s="31">
        <v>10494</v>
      </c>
      <c r="L410" s="30" t="s">
        <v>991</v>
      </c>
      <c r="M410" s="139"/>
      <c r="N410" s="31"/>
    </row>
    <row r="411" ht="20" customHeight="1" spans="1:14">
      <c r="A411" s="31">
        <v>21</v>
      </c>
      <c r="B411" s="120" t="s">
        <v>1069</v>
      </c>
      <c r="C411" s="10" t="s">
        <v>1070</v>
      </c>
      <c r="D411" s="41" t="s">
        <v>1071</v>
      </c>
      <c r="E411" s="30" t="s">
        <v>1072</v>
      </c>
      <c r="F411" s="31">
        <v>16889</v>
      </c>
      <c r="G411" s="119">
        <v>267</v>
      </c>
      <c r="H411" s="119">
        <f t="shared" si="12"/>
        <v>4005</v>
      </c>
      <c r="I411" s="31">
        <v>1000</v>
      </c>
      <c r="J411" s="31">
        <v>4000</v>
      </c>
      <c r="K411" s="31">
        <v>25894</v>
      </c>
      <c r="L411" s="30" t="s">
        <v>991</v>
      </c>
      <c r="M411" s="139"/>
      <c r="N411" s="31"/>
    </row>
    <row r="412" ht="20" customHeight="1" spans="1:14">
      <c r="A412" s="31">
        <v>22</v>
      </c>
      <c r="B412" s="120" t="s">
        <v>1073</v>
      </c>
      <c r="C412" s="10" t="s">
        <v>1074</v>
      </c>
      <c r="D412" s="41" t="s">
        <v>1075</v>
      </c>
      <c r="E412" s="30" t="s">
        <v>1076</v>
      </c>
      <c r="F412" s="31">
        <v>4014</v>
      </c>
      <c r="G412" s="119">
        <v>86</v>
      </c>
      <c r="H412" s="119">
        <f t="shared" si="12"/>
        <v>1290</v>
      </c>
      <c r="I412" s="31">
        <v>1000</v>
      </c>
      <c r="J412" s="31">
        <v>4000</v>
      </c>
      <c r="K412" s="31">
        <v>10304</v>
      </c>
      <c r="L412" s="30" t="s">
        <v>991</v>
      </c>
      <c r="M412" s="139"/>
      <c r="N412" s="31"/>
    </row>
    <row r="413" ht="20" customHeight="1" spans="1:14">
      <c r="A413" s="31">
        <v>23</v>
      </c>
      <c r="B413" s="120" t="s">
        <v>1077</v>
      </c>
      <c r="C413" s="10" t="s">
        <v>1078</v>
      </c>
      <c r="D413" s="41" t="s">
        <v>1079</v>
      </c>
      <c r="E413" s="30" t="s">
        <v>1080</v>
      </c>
      <c r="F413" s="31">
        <v>5039</v>
      </c>
      <c r="G413" s="119">
        <v>600</v>
      </c>
      <c r="H413" s="119">
        <f t="shared" si="12"/>
        <v>9000</v>
      </c>
      <c r="I413" s="31">
        <v>1000</v>
      </c>
      <c r="J413" s="31">
        <v>4000</v>
      </c>
      <c r="K413" s="31">
        <v>19039</v>
      </c>
      <c r="L413" s="30" t="s">
        <v>991</v>
      </c>
      <c r="M413" s="139"/>
      <c r="N413" s="31"/>
    </row>
    <row r="414" ht="20" customHeight="1" spans="1:14">
      <c r="A414" s="31">
        <v>24</v>
      </c>
      <c r="B414" s="120" t="s">
        <v>1081</v>
      </c>
      <c r="C414" s="10" t="s">
        <v>1082</v>
      </c>
      <c r="D414" s="41" t="s">
        <v>1083</v>
      </c>
      <c r="E414" s="30" t="s">
        <v>1084</v>
      </c>
      <c r="F414" s="31">
        <v>3968</v>
      </c>
      <c r="G414" s="119">
        <v>107</v>
      </c>
      <c r="H414" s="119">
        <f t="shared" si="12"/>
        <v>1605</v>
      </c>
      <c r="I414" s="31">
        <v>1000</v>
      </c>
      <c r="J414" s="31">
        <v>4000</v>
      </c>
      <c r="K414" s="31">
        <v>10573</v>
      </c>
      <c r="L414" s="30" t="s">
        <v>991</v>
      </c>
      <c r="M414" s="139"/>
      <c r="N414" s="31"/>
    </row>
    <row r="415" ht="20" customHeight="1" spans="1:14">
      <c r="A415" s="31">
        <v>25</v>
      </c>
      <c r="B415" s="120" t="s">
        <v>1085</v>
      </c>
      <c r="C415" s="10" t="s">
        <v>1086</v>
      </c>
      <c r="D415" s="41" t="s">
        <v>1087</v>
      </c>
      <c r="E415" s="30" t="s">
        <v>1088</v>
      </c>
      <c r="F415" s="31">
        <v>3179</v>
      </c>
      <c r="G415" s="133">
        <v>638</v>
      </c>
      <c r="H415" s="119">
        <f t="shared" si="12"/>
        <v>9570</v>
      </c>
      <c r="I415" s="31">
        <v>1000</v>
      </c>
      <c r="J415" s="31">
        <v>4000</v>
      </c>
      <c r="K415" s="31">
        <v>17749</v>
      </c>
      <c r="L415" s="30" t="s">
        <v>991</v>
      </c>
      <c r="M415" s="139"/>
      <c r="N415" s="31"/>
    </row>
    <row r="416" ht="20" customHeight="1" spans="1:14">
      <c r="A416" s="31">
        <v>26</v>
      </c>
      <c r="B416" s="120" t="s">
        <v>1089</v>
      </c>
      <c r="C416" s="10" t="s">
        <v>1090</v>
      </c>
      <c r="D416" s="41" t="s">
        <v>1091</v>
      </c>
      <c r="E416" s="30" t="s">
        <v>1092</v>
      </c>
      <c r="F416" s="31">
        <v>2329</v>
      </c>
      <c r="G416" s="119">
        <v>220</v>
      </c>
      <c r="H416" s="119">
        <f t="shared" si="12"/>
        <v>3300</v>
      </c>
      <c r="I416" s="31">
        <v>1000</v>
      </c>
      <c r="J416" s="31">
        <v>4000</v>
      </c>
      <c r="K416" s="31">
        <v>10629</v>
      </c>
      <c r="L416" s="30" t="s">
        <v>991</v>
      </c>
      <c r="M416" s="139"/>
      <c r="N416" s="31"/>
    </row>
    <row r="417" ht="20" customHeight="1" spans="1:14">
      <c r="A417" s="31">
        <v>27</v>
      </c>
      <c r="B417" s="120" t="s">
        <v>1093</v>
      </c>
      <c r="C417" s="10" t="s">
        <v>1094</v>
      </c>
      <c r="D417" s="41" t="s">
        <v>1095</v>
      </c>
      <c r="E417" s="30" t="s">
        <v>1096</v>
      </c>
      <c r="F417" s="31">
        <v>3581</v>
      </c>
      <c r="G417" s="119">
        <v>135</v>
      </c>
      <c r="H417" s="119">
        <f t="shared" si="12"/>
        <v>2025</v>
      </c>
      <c r="I417" s="31">
        <v>1000</v>
      </c>
      <c r="J417" s="31">
        <v>4000</v>
      </c>
      <c r="K417" s="31">
        <v>10606</v>
      </c>
      <c r="L417" s="30" t="s">
        <v>991</v>
      </c>
      <c r="M417" s="139"/>
      <c r="N417" s="31"/>
    </row>
    <row r="418" ht="20" customHeight="1" spans="1:14">
      <c r="A418" s="31">
        <v>28</v>
      </c>
      <c r="B418" s="120" t="s">
        <v>1097</v>
      </c>
      <c r="C418" s="10" t="s">
        <v>1098</v>
      </c>
      <c r="D418" s="41" t="s">
        <v>1099</v>
      </c>
      <c r="E418" s="30" t="s">
        <v>1100</v>
      </c>
      <c r="F418" s="31">
        <v>3305</v>
      </c>
      <c r="G418" s="119">
        <v>591</v>
      </c>
      <c r="H418" s="119">
        <f t="shared" si="12"/>
        <v>8865</v>
      </c>
      <c r="I418" s="31">
        <v>1000</v>
      </c>
      <c r="J418" s="31">
        <v>4000</v>
      </c>
      <c r="K418" s="31">
        <v>17170</v>
      </c>
      <c r="L418" s="30" t="s">
        <v>991</v>
      </c>
      <c r="M418" s="139"/>
      <c r="N418" s="31"/>
    </row>
    <row r="419" ht="20" customHeight="1" spans="1:14">
      <c r="A419" s="31">
        <v>29</v>
      </c>
      <c r="B419" s="120" t="s">
        <v>1101</v>
      </c>
      <c r="C419" s="10" t="s">
        <v>1102</v>
      </c>
      <c r="D419" s="41" t="s">
        <v>1103</v>
      </c>
      <c r="E419" s="30" t="s">
        <v>1104</v>
      </c>
      <c r="F419" s="31">
        <v>3198</v>
      </c>
      <c r="G419" s="119">
        <v>160</v>
      </c>
      <c r="H419" s="119">
        <f t="shared" si="12"/>
        <v>2400</v>
      </c>
      <c r="I419" s="31">
        <v>1000</v>
      </c>
      <c r="J419" s="31">
        <v>4000</v>
      </c>
      <c r="K419" s="31">
        <v>10598</v>
      </c>
      <c r="L419" s="30" t="s">
        <v>991</v>
      </c>
      <c r="M419" s="139"/>
      <c r="N419" s="31"/>
    </row>
    <row r="420" ht="20" customHeight="1" spans="1:14">
      <c r="A420" s="31">
        <v>30</v>
      </c>
      <c r="B420" s="120" t="s">
        <v>1105</v>
      </c>
      <c r="C420" s="10" t="s">
        <v>1106</v>
      </c>
      <c r="D420" s="41" t="s">
        <v>1107</v>
      </c>
      <c r="E420" s="30" t="s">
        <v>1108</v>
      </c>
      <c r="F420" s="31">
        <v>72234</v>
      </c>
      <c r="G420" s="119">
        <v>598</v>
      </c>
      <c r="H420" s="119">
        <f t="shared" si="12"/>
        <v>8970</v>
      </c>
      <c r="I420" s="31">
        <v>1000</v>
      </c>
      <c r="J420" s="31">
        <v>4000</v>
      </c>
      <c r="K420" s="31">
        <v>86204</v>
      </c>
      <c r="L420" s="30" t="s">
        <v>991</v>
      </c>
      <c r="M420" s="139"/>
      <c r="N420" s="31"/>
    </row>
    <row r="421" ht="20" customHeight="1" spans="1:14">
      <c r="A421" s="31">
        <v>31</v>
      </c>
      <c r="B421" s="120" t="s">
        <v>1109</v>
      </c>
      <c r="C421" s="10" t="s">
        <v>1110</v>
      </c>
      <c r="D421" s="41" t="s">
        <v>1111</v>
      </c>
      <c r="E421" s="30" t="s">
        <v>1112</v>
      </c>
      <c r="F421" s="31">
        <v>2842</v>
      </c>
      <c r="G421" s="119">
        <v>643</v>
      </c>
      <c r="H421" s="119">
        <f t="shared" si="12"/>
        <v>9645</v>
      </c>
      <c r="I421" s="31">
        <v>1000</v>
      </c>
      <c r="J421" s="31">
        <v>4000</v>
      </c>
      <c r="K421" s="31">
        <v>17487</v>
      </c>
      <c r="L421" s="30" t="s">
        <v>991</v>
      </c>
      <c r="M421" s="139"/>
      <c r="N421" s="31"/>
    </row>
    <row r="422" ht="20" customHeight="1" spans="1:14">
      <c r="A422" s="31">
        <v>32</v>
      </c>
      <c r="B422" s="120" t="s">
        <v>1113</v>
      </c>
      <c r="C422" s="10" t="s">
        <v>1114</v>
      </c>
      <c r="D422" s="41" t="s">
        <v>1115</v>
      </c>
      <c r="E422" s="30" t="s">
        <v>1116</v>
      </c>
      <c r="F422" s="31">
        <v>5604</v>
      </c>
      <c r="G422" s="119">
        <v>210</v>
      </c>
      <c r="H422" s="119">
        <f t="shared" si="12"/>
        <v>3150</v>
      </c>
      <c r="I422" s="31">
        <v>1000</v>
      </c>
      <c r="J422" s="31">
        <v>4000</v>
      </c>
      <c r="K422" s="31">
        <v>13754</v>
      </c>
      <c r="L422" s="30" t="s">
        <v>991</v>
      </c>
      <c r="M422" s="139"/>
      <c r="N422" s="31"/>
    </row>
    <row r="423" ht="20" customHeight="1" spans="1:14">
      <c r="A423" s="31">
        <v>33</v>
      </c>
      <c r="B423" s="120" t="s">
        <v>1117</v>
      </c>
      <c r="C423" s="10" t="s">
        <v>1118</v>
      </c>
      <c r="D423" s="41" t="s">
        <v>1119</v>
      </c>
      <c r="E423" s="30" t="s">
        <v>1120</v>
      </c>
      <c r="F423" s="31">
        <v>172594</v>
      </c>
      <c r="G423" s="119">
        <v>666</v>
      </c>
      <c r="H423" s="119">
        <f t="shared" si="12"/>
        <v>9990</v>
      </c>
      <c r="I423" s="31">
        <v>1000</v>
      </c>
      <c r="J423" s="31">
        <v>4000</v>
      </c>
      <c r="K423" s="31">
        <v>187584</v>
      </c>
      <c r="L423" s="30" t="s">
        <v>991</v>
      </c>
      <c r="M423" s="139"/>
      <c r="N423" s="31"/>
    </row>
    <row r="424" ht="20" customHeight="1" spans="1:14">
      <c r="A424" s="31">
        <v>34</v>
      </c>
      <c r="B424" s="120" t="s">
        <v>1121</v>
      </c>
      <c r="C424" s="10" t="s">
        <v>1122</v>
      </c>
      <c r="D424" s="41" t="s">
        <v>1123</v>
      </c>
      <c r="E424" s="30" t="s">
        <v>1124</v>
      </c>
      <c r="F424" s="31">
        <v>3441</v>
      </c>
      <c r="G424" s="119">
        <v>54</v>
      </c>
      <c r="H424" s="119">
        <f t="shared" si="12"/>
        <v>810</v>
      </c>
      <c r="I424" s="31">
        <v>1000</v>
      </c>
      <c r="J424" s="31">
        <v>4000</v>
      </c>
      <c r="K424" s="31">
        <v>9251</v>
      </c>
      <c r="L424" s="30" t="s">
        <v>991</v>
      </c>
      <c r="M424" s="139"/>
      <c r="N424" s="31"/>
    </row>
    <row r="425" ht="20" customHeight="1" spans="1:14">
      <c r="A425" s="31">
        <v>35</v>
      </c>
      <c r="B425" s="120" t="s">
        <v>1125</v>
      </c>
      <c r="C425" s="10" t="s">
        <v>1126</v>
      </c>
      <c r="D425" s="41" t="s">
        <v>1127</v>
      </c>
      <c r="E425" s="30" t="s">
        <v>1128</v>
      </c>
      <c r="F425" s="31">
        <v>3633</v>
      </c>
      <c r="G425" s="119">
        <v>82</v>
      </c>
      <c r="H425" s="119">
        <f t="shared" si="12"/>
        <v>1230</v>
      </c>
      <c r="I425" s="31">
        <v>1000</v>
      </c>
      <c r="J425" s="31">
        <v>4000</v>
      </c>
      <c r="K425" s="31">
        <v>9863</v>
      </c>
      <c r="L425" s="30" t="s">
        <v>991</v>
      </c>
      <c r="M425" s="139"/>
      <c r="N425" s="31"/>
    </row>
    <row r="426" ht="20" customHeight="1" spans="1:14">
      <c r="A426" s="31">
        <v>36</v>
      </c>
      <c r="B426" s="120" t="s">
        <v>1129</v>
      </c>
      <c r="C426" s="10" t="s">
        <v>1130</v>
      </c>
      <c r="D426" s="41" t="s">
        <v>1131</v>
      </c>
      <c r="E426" s="30" t="s">
        <v>1132</v>
      </c>
      <c r="F426" s="31">
        <v>3488</v>
      </c>
      <c r="G426" s="119">
        <v>20</v>
      </c>
      <c r="H426" s="119">
        <f t="shared" si="12"/>
        <v>300</v>
      </c>
      <c r="I426" s="31">
        <v>1000</v>
      </c>
      <c r="J426" s="31">
        <v>4000</v>
      </c>
      <c r="K426" s="31">
        <v>8788</v>
      </c>
      <c r="L426" s="30" t="s">
        <v>991</v>
      </c>
      <c r="M426" s="139"/>
      <c r="N426" s="31"/>
    </row>
    <row r="427" ht="20" customHeight="1" spans="1:14">
      <c r="A427" s="31">
        <v>37</v>
      </c>
      <c r="B427" s="120" t="s">
        <v>1133</v>
      </c>
      <c r="C427" s="10" t="s">
        <v>1134</v>
      </c>
      <c r="D427" s="41" t="s">
        <v>1135</v>
      </c>
      <c r="E427" s="30" t="s">
        <v>1136</v>
      </c>
      <c r="F427" s="31">
        <v>7090</v>
      </c>
      <c r="G427" s="119">
        <v>190</v>
      </c>
      <c r="H427" s="119">
        <f t="shared" si="12"/>
        <v>2850</v>
      </c>
      <c r="I427" s="31">
        <v>1000</v>
      </c>
      <c r="J427" s="31">
        <v>4000</v>
      </c>
      <c r="K427" s="31">
        <v>14940</v>
      </c>
      <c r="L427" s="30" t="s">
        <v>991</v>
      </c>
      <c r="M427" s="139"/>
      <c r="N427" s="31"/>
    </row>
    <row r="428" ht="20" customHeight="1" spans="1:14">
      <c r="A428" s="31">
        <v>38</v>
      </c>
      <c r="B428" s="120" t="s">
        <v>1137</v>
      </c>
      <c r="C428" s="10" t="s">
        <v>1138</v>
      </c>
      <c r="D428" s="41" t="s">
        <v>1139</v>
      </c>
      <c r="E428" s="30" t="s">
        <v>1140</v>
      </c>
      <c r="F428" s="31">
        <v>3035</v>
      </c>
      <c r="G428" s="119">
        <v>25</v>
      </c>
      <c r="H428" s="119">
        <f t="shared" si="12"/>
        <v>375</v>
      </c>
      <c r="I428" s="31">
        <v>1000</v>
      </c>
      <c r="J428" s="31">
        <v>4000</v>
      </c>
      <c r="K428" s="31">
        <v>8410</v>
      </c>
      <c r="L428" s="30" t="s">
        <v>991</v>
      </c>
      <c r="M428" s="139"/>
      <c r="N428" s="31"/>
    </row>
    <row r="429" ht="20" customHeight="1" spans="1:14">
      <c r="A429" s="31">
        <v>39</v>
      </c>
      <c r="B429" s="120" t="s">
        <v>1141</v>
      </c>
      <c r="C429" s="10" t="s">
        <v>1142</v>
      </c>
      <c r="D429" s="41" t="s">
        <v>1143</v>
      </c>
      <c r="E429" s="46" t="s">
        <v>1144</v>
      </c>
      <c r="F429" s="31">
        <v>3256</v>
      </c>
      <c r="G429" s="119">
        <v>95</v>
      </c>
      <c r="H429" s="119">
        <f t="shared" si="12"/>
        <v>1425</v>
      </c>
      <c r="I429" s="31">
        <v>1000</v>
      </c>
      <c r="J429" s="31">
        <v>4000</v>
      </c>
      <c r="K429" s="31">
        <v>9681</v>
      </c>
      <c r="L429" s="30" t="s">
        <v>991</v>
      </c>
      <c r="M429" s="139"/>
      <c r="N429" s="31"/>
    </row>
    <row r="430" ht="20" customHeight="1" spans="1:14">
      <c r="A430" s="31">
        <v>40</v>
      </c>
      <c r="B430" s="120" t="s">
        <v>1145</v>
      </c>
      <c r="C430" s="10" t="s">
        <v>1146</v>
      </c>
      <c r="D430" s="41" t="s">
        <v>1147</v>
      </c>
      <c r="E430" s="30" t="s">
        <v>1148</v>
      </c>
      <c r="F430" s="31">
        <v>6050</v>
      </c>
      <c r="G430" s="119">
        <v>360</v>
      </c>
      <c r="H430" s="119">
        <f t="shared" si="12"/>
        <v>5400</v>
      </c>
      <c r="I430" s="31">
        <v>1000</v>
      </c>
      <c r="J430" s="31">
        <v>4000</v>
      </c>
      <c r="K430" s="31">
        <v>16450</v>
      </c>
      <c r="L430" s="30" t="s">
        <v>991</v>
      </c>
      <c r="M430" s="139"/>
      <c r="N430" s="31"/>
    </row>
    <row r="431" ht="20" customHeight="1" spans="1:14">
      <c r="A431" s="31">
        <v>41</v>
      </c>
      <c r="B431" s="120" t="s">
        <v>1149</v>
      </c>
      <c r="C431" s="10" t="s">
        <v>1150</v>
      </c>
      <c r="D431" s="41" t="s">
        <v>1151</v>
      </c>
      <c r="E431" s="30" t="s">
        <v>1152</v>
      </c>
      <c r="F431" s="31">
        <v>2571</v>
      </c>
      <c r="G431" s="119">
        <v>424</v>
      </c>
      <c r="H431" s="119">
        <f t="shared" si="12"/>
        <v>6360</v>
      </c>
      <c r="I431" s="31">
        <v>1000</v>
      </c>
      <c r="J431" s="31">
        <v>4000</v>
      </c>
      <c r="K431" s="31">
        <v>13931</v>
      </c>
      <c r="L431" s="30" t="s">
        <v>991</v>
      </c>
      <c r="M431" s="139"/>
      <c r="N431" s="31"/>
    </row>
    <row r="432" ht="20" customHeight="1" spans="1:14">
      <c r="A432" s="31">
        <v>42</v>
      </c>
      <c r="B432" s="120" t="s">
        <v>1153</v>
      </c>
      <c r="C432" s="10" t="s">
        <v>1154</v>
      </c>
      <c r="D432" s="41" t="s">
        <v>1155</v>
      </c>
      <c r="E432" s="30" t="s">
        <v>1156</v>
      </c>
      <c r="F432" s="31">
        <v>53950</v>
      </c>
      <c r="G432" s="119">
        <v>666</v>
      </c>
      <c r="H432" s="119">
        <f t="shared" si="12"/>
        <v>9990</v>
      </c>
      <c r="I432" s="31">
        <v>1000</v>
      </c>
      <c r="J432" s="31">
        <v>4000</v>
      </c>
      <c r="K432" s="31">
        <v>68940</v>
      </c>
      <c r="L432" s="30" t="s">
        <v>991</v>
      </c>
      <c r="M432" s="139"/>
      <c r="N432" s="31"/>
    </row>
    <row r="433" ht="20" customHeight="1" spans="1:14">
      <c r="A433" s="31">
        <v>43</v>
      </c>
      <c r="B433" s="120" t="s">
        <v>1157</v>
      </c>
      <c r="C433" s="10" t="s">
        <v>1158</v>
      </c>
      <c r="D433" s="41" t="s">
        <v>1159</v>
      </c>
      <c r="E433" s="30" t="s">
        <v>1160</v>
      </c>
      <c r="F433" s="31">
        <v>95021</v>
      </c>
      <c r="G433" s="119">
        <v>416</v>
      </c>
      <c r="H433" s="119">
        <f t="shared" si="12"/>
        <v>6240</v>
      </c>
      <c r="I433" s="31">
        <v>1000</v>
      </c>
      <c r="J433" s="31">
        <v>4000</v>
      </c>
      <c r="K433" s="31">
        <v>106261</v>
      </c>
      <c r="L433" s="30" t="s">
        <v>991</v>
      </c>
      <c r="M433" s="139"/>
      <c r="N433" s="31"/>
    </row>
    <row r="434" ht="20" customHeight="1" spans="1:14">
      <c r="A434" s="31">
        <v>44</v>
      </c>
      <c r="B434" s="120" t="s">
        <v>1161</v>
      </c>
      <c r="C434" s="10" t="s">
        <v>1162</v>
      </c>
      <c r="D434" s="41" t="s">
        <v>1163</v>
      </c>
      <c r="E434" s="30" t="s">
        <v>1164</v>
      </c>
      <c r="F434" s="31">
        <v>8099</v>
      </c>
      <c r="G434" s="119">
        <v>158</v>
      </c>
      <c r="H434" s="119">
        <f t="shared" si="12"/>
        <v>2370</v>
      </c>
      <c r="I434" s="31">
        <v>1000</v>
      </c>
      <c r="J434" s="31">
        <v>4000</v>
      </c>
      <c r="K434" s="31">
        <v>15469</v>
      </c>
      <c r="L434" s="30" t="s">
        <v>991</v>
      </c>
      <c r="M434" s="139"/>
      <c r="N434" s="31"/>
    </row>
    <row r="435" ht="20" customHeight="1" spans="1:14">
      <c r="A435" s="31">
        <v>45</v>
      </c>
      <c r="B435" s="120" t="s">
        <v>1165</v>
      </c>
      <c r="C435" s="10" t="s">
        <v>1166</v>
      </c>
      <c r="D435" s="41" t="s">
        <v>1167</v>
      </c>
      <c r="E435" s="30">
        <v>0</v>
      </c>
      <c r="F435" s="31">
        <v>3075</v>
      </c>
      <c r="G435" s="119">
        <v>60</v>
      </c>
      <c r="H435" s="119">
        <f t="shared" si="12"/>
        <v>900</v>
      </c>
      <c r="I435" s="31">
        <v>1000</v>
      </c>
      <c r="J435" s="31">
        <v>4000</v>
      </c>
      <c r="K435" s="31">
        <v>8975</v>
      </c>
      <c r="L435" s="30" t="s">
        <v>991</v>
      </c>
      <c r="M435" s="139"/>
      <c r="N435" s="31"/>
    </row>
    <row r="436" ht="20" customHeight="1" spans="1:14">
      <c r="A436" s="31">
        <v>46</v>
      </c>
      <c r="B436" s="120" t="s">
        <v>1168</v>
      </c>
      <c r="C436" s="10" t="s">
        <v>1169</v>
      </c>
      <c r="D436" s="41" t="s">
        <v>1170</v>
      </c>
      <c r="E436" s="30" t="s">
        <v>1171</v>
      </c>
      <c r="F436" s="31">
        <v>3687</v>
      </c>
      <c r="G436" s="119">
        <v>30</v>
      </c>
      <c r="H436" s="119">
        <f t="shared" si="12"/>
        <v>450</v>
      </c>
      <c r="I436" s="31">
        <v>1000</v>
      </c>
      <c r="J436" s="31">
        <v>4000</v>
      </c>
      <c r="K436" s="31">
        <v>9137</v>
      </c>
      <c r="L436" s="30" t="s">
        <v>991</v>
      </c>
      <c r="M436" s="139"/>
      <c r="N436" s="31"/>
    </row>
    <row r="437" ht="20" customHeight="1" spans="1:14">
      <c r="A437" s="31">
        <v>47</v>
      </c>
      <c r="B437" s="120" t="s">
        <v>1172</v>
      </c>
      <c r="C437" s="10" t="s">
        <v>1173</v>
      </c>
      <c r="D437" s="41" t="s">
        <v>1174</v>
      </c>
      <c r="E437" s="30" t="s">
        <v>1175</v>
      </c>
      <c r="F437" s="31">
        <v>4025</v>
      </c>
      <c r="G437" s="119"/>
      <c r="H437" s="119"/>
      <c r="I437" s="31">
        <v>1000</v>
      </c>
      <c r="J437" s="31">
        <v>4000</v>
      </c>
      <c r="K437" s="31">
        <v>9025</v>
      </c>
      <c r="L437" s="30" t="s">
        <v>991</v>
      </c>
      <c r="M437" s="139"/>
      <c r="N437" s="31"/>
    </row>
    <row r="438" ht="20" customHeight="1" spans="1:14">
      <c r="A438" s="31">
        <v>48</v>
      </c>
      <c r="B438" s="120" t="s">
        <v>1176</v>
      </c>
      <c r="C438" s="10" t="s">
        <v>1177</v>
      </c>
      <c r="D438" s="41" t="s">
        <v>1178</v>
      </c>
      <c r="E438" s="30" t="s">
        <v>1179</v>
      </c>
      <c r="F438" s="31">
        <v>15944</v>
      </c>
      <c r="G438" s="119"/>
      <c r="H438" s="119"/>
      <c r="I438" s="31">
        <v>1000</v>
      </c>
      <c r="J438" s="31">
        <v>4000</v>
      </c>
      <c r="K438" s="31">
        <v>20944</v>
      </c>
      <c r="L438" s="30" t="s">
        <v>991</v>
      </c>
      <c r="M438" s="139"/>
      <c r="N438" s="31"/>
    </row>
    <row r="439" ht="20" customHeight="1" spans="1:14">
      <c r="A439" s="31">
        <v>49</v>
      </c>
      <c r="B439" s="120" t="s">
        <v>1180</v>
      </c>
      <c r="C439" s="10" t="s">
        <v>1181</v>
      </c>
      <c r="D439" s="41" t="s">
        <v>1182</v>
      </c>
      <c r="E439" s="30" t="s">
        <v>1183</v>
      </c>
      <c r="F439" s="119">
        <v>31837</v>
      </c>
      <c r="G439" s="119">
        <v>666</v>
      </c>
      <c r="H439" s="119">
        <v>9990</v>
      </c>
      <c r="I439" s="31">
        <v>1000</v>
      </c>
      <c r="J439" s="31">
        <v>4000</v>
      </c>
      <c r="K439" s="31">
        <v>46827</v>
      </c>
      <c r="L439" s="30" t="s">
        <v>991</v>
      </c>
      <c r="M439" s="31"/>
      <c r="N439" s="31"/>
    </row>
    <row r="440" ht="20" customHeight="1" spans="1:14">
      <c r="A440" s="31">
        <v>50</v>
      </c>
      <c r="B440" s="120" t="s">
        <v>1184</v>
      </c>
      <c r="C440" s="10" t="s">
        <v>1185</v>
      </c>
      <c r="D440" s="41" t="s">
        <v>1186</v>
      </c>
      <c r="E440" s="30" t="s">
        <v>1187</v>
      </c>
      <c r="F440" s="119">
        <v>2719</v>
      </c>
      <c r="G440" s="119">
        <v>50</v>
      </c>
      <c r="H440" s="119">
        <v>1000</v>
      </c>
      <c r="I440" s="31">
        <v>1000</v>
      </c>
      <c r="J440" s="31">
        <v>4000</v>
      </c>
      <c r="K440" s="31">
        <v>8719</v>
      </c>
      <c r="L440" s="30" t="s">
        <v>991</v>
      </c>
      <c r="M440" s="31"/>
      <c r="N440" s="31" t="s">
        <v>1188</v>
      </c>
    </row>
    <row r="441" ht="20" customHeight="1" spans="1:14">
      <c r="A441" s="31">
        <v>51</v>
      </c>
      <c r="B441" s="120" t="s">
        <v>1189</v>
      </c>
      <c r="C441" s="10" t="s">
        <v>1190</v>
      </c>
      <c r="D441" s="41" t="s">
        <v>1191</v>
      </c>
      <c r="E441" s="30" t="s">
        <v>1192</v>
      </c>
      <c r="F441" s="31">
        <v>18470</v>
      </c>
      <c r="G441" s="119"/>
      <c r="H441" s="119"/>
      <c r="I441" s="31">
        <v>1000</v>
      </c>
      <c r="J441" s="31">
        <v>4000</v>
      </c>
      <c r="K441" s="31">
        <v>23470</v>
      </c>
      <c r="L441" s="30" t="s">
        <v>991</v>
      </c>
      <c r="M441" s="139"/>
      <c r="N441" s="31"/>
    </row>
    <row r="442" ht="20" customHeight="1" spans="1:14">
      <c r="A442" s="31">
        <v>52</v>
      </c>
      <c r="B442" s="120" t="s">
        <v>1193</v>
      </c>
      <c r="C442" s="10" t="s">
        <v>1194</v>
      </c>
      <c r="D442" s="41" t="s">
        <v>1195</v>
      </c>
      <c r="E442" s="30" t="s">
        <v>1196</v>
      </c>
      <c r="F442" s="119">
        <v>3567</v>
      </c>
      <c r="G442" s="119"/>
      <c r="H442" s="119"/>
      <c r="I442" s="31">
        <v>1000</v>
      </c>
      <c r="J442" s="31">
        <v>4000</v>
      </c>
      <c r="K442" s="31">
        <v>8567</v>
      </c>
      <c r="L442" s="30" t="s">
        <v>991</v>
      </c>
      <c r="M442" s="139"/>
      <c r="N442" s="31"/>
    </row>
    <row r="443" ht="20" customHeight="1" spans="1:14">
      <c r="A443" s="31">
        <v>53</v>
      </c>
      <c r="B443" s="120" t="s">
        <v>1197</v>
      </c>
      <c r="C443" s="10" t="s">
        <v>1198</v>
      </c>
      <c r="D443" s="41" t="s">
        <v>1199</v>
      </c>
      <c r="E443" s="30" t="s">
        <v>1200</v>
      </c>
      <c r="F443" s="31">
        <v>4755</v>
      </c>
      <c r="G443" s="119"/>
      <c r="H443" s="119"/>
      <c r="I443" s="31">
        <v>1000</v>
      </c>
      <c r="J443" s="31">
        <v>4000</v>
      </c>
      <c r="K443" s="31">
        <v>9755</v>
      </c>
      <c r="L443" s="30" t="s">
        <v>991</v>
      </c>
      <c r="M443" s="31"/>
      <c r="N443" s="31"/>
    </row>
    <row r="444" ht="20" customHeight="1" spans="1:14">
      <c r="A444" s="31">
        <v>54</v>
      </c>
      <c r="B444" s="120" t="s">
        <v>1201</v>
      </c>
      <c r="C444" s="10" t="s">
        <v>1202</v>
      </c>
      <c r="D444" s="41" t="s">
        <v>1203</v>
      </c>
      <c r="E444" s="30" t="s">
        <v>1204</v>
      </c>
      <c r="F444" s="31">
        <v>5544</v>
      </c>
      <c r="G444" s="119">
        <v>110</v>
      </c>
      <c r="H444" s="119">
        <v>2200</v>
      </c>
      <c r="I444" s="31">
        <v>1000</v>
      </c>
      <c r="J444" s="31">
        <v>4000</v>
      </c>
      <c r="K444" s="31">
        <v>12744</v>
      </c>
      <c r="L444" s="30" t="s">
        <v>991</v>
      </c>
      <c r="M444" s="139"/>
      <c r="N444" s="31" t="s">
        <v>1205</v>
      </c>
    </row>
    <row r="445" ht="20" customHeight="1" spans="1:14">
      <c r="A445" s="31">
        <v>55</v>
      </c>
      <c r="B445" s="120" t="s">
        <v>1206</v>
      </c>
      <c r="C445" s="10" t="s">
        <v>1207</v>
      </c>
      <c r="D445" s="134" t="s">
        <v>1208</v>
      </c>
      <c r="E445" s="30" t="s">
        <v>1209</v>
      </c>
      <c r="F445" s="31">
        <v>21533</v>
      </c>
      <c r="G445" s="119"/>
      <c r="H445" s="119"/>
      <c r="I445" s="31">
        <v>1000</v>
      </c>
      <c r="J445" s="31">
        <v>4000</v>
      </c>
      <c r="K445" s="31">
        <v>26533</v>
      </c>
      <c r="L445" s="30" t="s">
        <v>991</v>
      </c>
      <c r="M445" s="139"/>
      <c r="N445" s="31"/>
    </row>
    <row r="446" ht="20" customHeight="1" spans="1:14">
      <c r="A446" s="31">
        <v>56</v>
      </c>
      <c r="B446" s="120" t="s">
        <v>1210</v>
      </c>
      <c r="C446" s="10" t="s">
        <v>1211</v>
      </c>
      <c r="D446" s="41" t="s">
        <v>1212</v>
      </c>
      <c r="E446" s="30" t="s">
        <v>1213</v>
      </c>
      <c r="F446" s="31">
        <v>5141</v>
      </c>
      <c r="G446" s="119"/>
      <c r="H446" s="119"/>
      <c r="I446" s="31">
        <v>1000</v>
      </c>
      <c r="J446" s="31">
        <v>4000</v>
      </c>
      <c r="K446" s="31">
        <v>10141</v>
      </c>
      <c r="L446" s="30" t="s">
        <v>991</v>
      </c>
      <c r="M446" s="139"/>
      <c r="N446" s="31"/>
    </row>
    <row r="447" ht="20" customHeight="1" spans="1:14">
      <c r="A447" s="80">
        <v>57</v>
      </c>
      <c r="B447" s="129" t="s">
        <v>1214</v>
      </c>
      <c r="C447" s="10" t="s">
        <v>1215</v>
      </c>
      <c r="D447" s="135"/>
      <c r="E447" s="136"/>
      <c r="F447" s="80"/>
      <c r="G447" s="128"/>
      <c r="H447" s="128"/>
      <c r="I447" s="80">
        <v>1000</v>
      </c>
      <c r="J447" s="80">
        <v>1000</v>
      </c>
      <c r="K447" s="80">
        <v>2000</v>
      </c>
      <c r="L447" s="136" t="s">
        <v>991</v>
      </c>
      <c r="M447" s="141"/>
      <c r="N447" s="80"/>
    </row>
    <row r="448" ht="20" customHeight="1" spans="1:14">
      <c r="A448" s="80">
        <v>58</v>
      </c>
      <c r="B448" s="129" t="s">
        <v>1216</v>
      </c>
      <c r="C448" s="10" t="s">
        <v>1217</v>
      </c>
      <c r="D448" s="135"/>
      <c r="E448" s="136"/>
      <c r="F448" s="80"/>
      <c r="G448" s="128"/>
      <c r="H448" s="128"/>
      <c r="I448" s="80">
        <v>1000</v>
      </c>
      <c r="J448" s="80">
        <v>1000</v>
      </c>
      <c r="K448" s="80">
        <v>2000</v>
      </c>
      <c r="L448" s="136" t="s">
        <v>991</v>
      </c>
      <c r="M448" s="141"/>
      <c r="N448" s="80"/>
    </row>
    <row r="449" ht="20" customHeight="1" spans="1:14">
      <c r="A449" s="80">
        <v>59</v>
      </c>
      <c r="B449" s="129" t="s">
        <v>1218</v>
      </c>
      <c r="C449" s="10" t="s">
        <v>1219</v>
      </c>
      <c r="D449" s="135"/>
      <c r="E449" s="136"/>
      <c r="F449" s="80"/>
      <c r="G449" s="128"/>
      <c r="H449" s="128"/>
      <c r="I449" s="80">
        <v>1000</v>
      </c>
      <c r="J449" s="80">
        <v>1000</v>
      </c>
      <c r="K449" s="80">
        <v>2000</v>
      </c>
      <c r="L449" s="136" t="s">
        <v>991</v>
      </c>
      <c r="M449" s="141"/>
      <c r="N449" s="80"/>
    </row>
    <row r="450" ht="20" customHeight="1" spans="1:14">
      <c r="A450" s="80">
        <v>60</v>
      </c>
      <c r="B450" s="129" t="s">
        <v>1220</v>
      </c>
      <c r="C450" s="10" t="s">
        <v>1221</v>
      </c>
      <c r="D450" s="135"/>
      <c r="E450" s="136"/>
      <c r="F450" s="80"/>
      <c r="G450" s="128"/>
      <c r="H450" s="128"/>
      <c r="I450" s="80">
        <v>1000</v>
      </c>
      <c r="J450" s="80">
        <v>1000</v>
      </c>
      <c r="K450" s="80">
        <v>2000</v>
      </c>
      <c r="L450" s="136" t="s">
        <v>991</v>
      </c>
      <c r="M450" s="141"/>
      <c r="N450" s="80"/>
    </row>
    <row r="451" ht="20" customHeight="1" spans="1:14">
      <c r="A451" s="31"/>
      <c r="B451" s="120" t="s">
        <v>9</v>
      </c>
      <c r="C451" s="10"/>
      <c r="D451" s="30">
        <v>77</v>
      </c>
      <c r="E451" s="30"/>
      <c r="F451" s="31">
        <f t="shared" ref="F451:K451" si="13">SUM(F391:F450)</f>
        <v>1019707.32</v>
      </c>
      <c r="G451" s="119"/>
      <c r="H451" s="119">
        <f t="shared" si="13"/>
        <v>217080</v>
      </c>
      <c r="I451" s="31">
        <f t="shared" si="13"/>
        <v>60000</v>
      </c>
      <c r="J451" s="31">
        <f t="shared" si="13"/>
        <v>228000</v>
      </c>
      <c r="K451" s="31">
        <f t="shared" si="13"/>
        <v>1524787.32</v>
      </c>
      <c r="L451" s="30"/>
      <c r="M451" s="139"/>
      <c r="N451" s="31"/>
    </row>
    <row r="452" ht="32" customHeight="1" spans="1:14">
      <c r="A452" s="32" t="s">
        <v>1222</v>
      </c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</row>
    <row r="453" ht="20" customHeight="1" spans="1:14">
      <c r="A453" s="117" t="s">
        <v>890</v>
      </c>
      <c r="B453" s="118"/>
      <c r="C453" s="118"/>
      <c r="D453" s="118"/>
      <c r="E453" s="118"/>
      <c r="F453" s="118"/>
      <c r="G453" s="118"/>
      <c r="H453" s="118"/>
      <c r="I453" s="118"/>
      <c r="J453" s="118"/>
      <c r="K453" s="118"/>
      <c r="L453" s="118"/>
      <c r="M453" s="118"/>
      <c r="N453" s="127"/>
    </row>
    <row r="454" ht="20" customHeight="1" spans="1:14">
      <c r="A454" s="30" t="s">
        <v>2</v>
      </c>
      <c r="B454" s="19" t="s">
        <v>202</v>
      </c>
      <c r="C454" s="21" t="s">
        <v>4</v>
      </c>
      <c r="D454" s="142" t="s">
        <v>5</v>
      </c>
      <c r="E454" s="143"/>
      <c r="F454" s="144"/>
      <c r="G454" s="145" t="s">
        <v>6</v>
      </c>
      <c r="H454" s="146"/>
      <c r="I454" s="50" t="s">
        <v>203</v>
      </c>
      <c r="J454" s="50" t="s">
        <v>204</v>
      </c>
      <c r="K454" s="149" t="s">
        <v>9</v>
      </c>
      <c r="L454" s="46" t="s">
        <v>10</v>
      </c>
      <c r="M454" s="46"/>
      <c r="N454" s="46" t="s">
        <v>11</v>
      </c>
    </row>
    <row r="455" ht="20" customHeight="1" spans="1:14">
      <c r="A455" s="30"/>
      <c r="B455" s="19"/>
      <c r="C455" s="22"/>
      <c r="D455" s="46" t="s">
        <v>12</v>
      </c>
      <c r="E455" s="50" t="s">
        <v>13</v>
      </c>
      <c r="F455" s="50" t="s">
        <v>205</v>
      </c>
      <c r="G455" s="50" t="s">
        <v>15</v>
      </c>
      <c r="H455" s="50" t="s">
        <v>16</v>
      </c>
      <c r="I455" s="50"/>
      <c r="J455" s="50"/>
      <c r="K455" s="159"/>
      <c r="L455" s="46" t="s">
        <v>17</v>
      </c>
      <c r="M455" s="46" t="s">
        <v>18</v>
      </c>
      <c r="N455" s="46"/>
    </row>
    <row r="456" ht="20" customHeight="1" spans="1:14">
      <c r="A456" s="31">
        <v>1</v>
      </c>
      <c r="B456" s="19" t="s">
        <v>1223</v>
      </c>
      <c r="C456" s="10" t="s">
        <v>1224</v>
      </c>
      <c r="D456" s="147" t="s">
        <v>1225</v>
      </c>
      <c r="E456" s="50" t="s">
        <v>1226</v>
      </c>
      <c r="F456" s="148">
        <v>12937</v>
      </c>
      <c r="G456" s="46" t="s">
        <v>1227</v>
      </c>
      <c r="H456" s="148">
        <v>1395</v>
      </c>
      <c r="I456" s="148">
        <v>1000</v>
      </c>
      <c r="J456" s="148">
        <v>4000</v>
      </c>
      <c r="K456" s="160">
        <v>19332</v>
      </c>
      <c r="L456" s="46" t="s">
        <v>991</v>
      </c>
      <c r="M456" s="46"/>
      <c r="N456" s="46"/>
    </row>
    <row r="457" ht="20" customHeight="1" spans="1:14">
      <c r="A457" s="31">
        <v>2</v>
      </c>
      <c r="B457" s="19" t="s">
        <v>1228</v>
      </c>
      <c r="C457" s="10" t="s">
        <v>1229</v>
      </c>
      <c r="D457" s="46" t="s">
        <v>1230</v>
      </c>
      <c r="E457" s="50" t="s">
        <v>1231</v>
      </c>
      <c r="F457" s="148">
        <v>3798</v>
      </c>
      <c r="G457" s="46" t="s">
        <v>1232</v>
      </c>
      <c r="H457" s="148">
        <v>345</v>
      </c>
      <c r="I457" s="148">
        <v>1000</v>
      </c>
      <c r="J457" s="148">
        <v>4000</v>
      </c>
      <c r="K457" s="160">
        <v>9143</v>
      </c>
      <c r="L457" s="46" t="s">
        <v>991</v>
      </c>
      <c r="M457" s="46"/>
      <c r="N457" s="46"/>
    </row>
    <row r="458" ht="20" customHeight="1" spans="1:14">
      <c r="A458" s="31">
        <v>3</v>
      </c>
      <c r="B458" s="19" t="s">
        <v>1233</v>
      </c>
      <c r="C458" s="10" t="s">
        <v>1234</v>
      </c>
      <c r="D458" s="46" t="s">
        <v>1235</v>
      </c>
      <c r="E458" s="50" t="s">
        <v>1236</v>
      </c>
      <c r="F458" s="148">
        <v>3519</v>
      </c>
      <c r="G458" s="46" t="s">
        <v>1237</v>
      </c>
      <c r="H458" s="148">
        <v>1850</v>
      </c>
      <c r="I458" s="148">
        <v>1000</v>
      </c>
      <c r="J458" s="148">
        <v>4000</v>
      </c>
      <c r="K458" s="160">
        <v>10369</v>
      </c>
      <c r="L458" s="46" t="s">
        <v>991</v>
      </c>
      <c r="M458" s="46"/>
      <c r="N458" s="46"/>
    </row>
    <row r="459" ht="20" customHeight="1" spans="1:14">
      <c r="A459" s="31">
        <v>4</v>
      </c>
      <c r="B459" s="19" t="s">
        <v>1238</v>
      </c>
      <c r="C459" s="10" t="s">
        <v>1239</v>
      </c>
      <c r="D459" s="46" t="s">
        <v>1240</v>
      </c>
      <c r="E459" s="50" t="s">
        <v>1241</v>
      </c>
      <c r="F459" s="148">
        <v>5944</v>
      </c>
      <c r="G459" s="46" t="s">
        <v>1242</v>
      </c>
      <c r="H459" s="148">
        <v>1010</v>
      </c>
      <c r="I459" s="148">
        <v>1000</v>
      </c>
      <c r="J459" s="148">
        <v>4000</v>
      </c>
      <c r="K459" s="160">
        <v>11954</v>
      </c>
      <c r="L459" s="46" t="s">
        <v>991</v>
      </c>
      <c r="M459" s="46"/>
      <c r="N459" s="46"/>
    </row>
    <row r="460" ht="20" customHeight="1" spans="1:14">
      <c r="A460" s="31">
        <v>5</v>
      </c>
      <c r="B460" s="19" t="s">
        <v>1243</v>
      </c>
      <c r="C460" s="10" t="s">
        <v>1244</v>
      </c>
      <c r="D460" s="46" t="s">
        <v>1245</v>
      </c>
      <c r="E460" s="50" t="s">
        <v>1246</v>
      </c>
      <c r="F460" s="148">
        <v>7705</v>
      </c>
      <c r="G460" s="46" t="s">
        <v>1247</v>
      </c>
      <c r="H460" s="148">
        <v>1320</v>
      </c>
      <c r="I460" s="148">
        <v>1000</v>
      </c>
      <c r="J460" s="148">
        <v>4000</v>
      </c>
      <c r="K460" s="160">
        <v>14025</v>
      </c>
      <c r="L460" s="46" t="s">
        <v>991</v>
      </c>
      <c r="M460" s="46"/>
      <c r="N460" s="46"/>
    </row>
    <row r="461" ht="20" customHeight="1" spans="1:14">
      <c r="A461" s="31">
        <v>6</v>
      </c>
      <c r="B461" s="19" t="s">
        <v>1248</v>
      </c>
      <c r="C461" s="10" t="s">
        <v>1249</v>
      </c>
      <c r="D461" s="46" t="s">
        <v>1250</v>
      </c>
      <c r="E461" s="50" t="s">
        <v>1251</v>
      </c>
      <c r="F461" s="148">
        <v>29120</v>
      </c>
      <c r="G461" s="46" t="s">
        <v>1252</v>
      </c>
      <c r="H461" s="148">
        <v>10000</v>
      </c>
      <c r="I461" s="148">
        <v>1000</v>
      </c>
      <c r="J461" s="148">
        <v>4000</v>
      </c>
      <c r="K461" s="160">
        <v>44120</v>
      </c>
      <c r="L461" s="46" t="s">
        <v>991</v>
      </c>
      <c r="M461" s="46"/>
      <c r="N461" s="46"/>
    </row>
    <row r="462" ht="20" customHeight="1" spans="1:14">
      <c r="A462" s="31">
        <v>7</v>
      </c>
      <c r="B462" s="19" t="s">
        <v>1253</v>
      </c>
      <c r="C462" s="10" t="s">
        <v>1254</v>
      </c>
      <c r="D462" s="46" t="s">
        <v>1255</v>
      </c>
      <c r="E462" s="50" t="s">
        <v>1256</v>
      </c>
      <c r="F462" s="148">
        <v>29997</v>
      </c>
      <c r="G462" s="46" t="s">
        <v>1257</v>
      </c>
      <c r="H462" s="148">
        <v>1875</v>
      </c>
      <c r="I462" s="148">
        <v>1000</v>
      </c>
      <c r="J462" s="148">
        <v>4000</v>
      </c>
      <c r="K462" s="160">
        <v>36872</v>
      </c>
      <c r="L462" s="46" t="s">
        <v>991</v>
      </c>
      <c r="M462" s="46"/>
      <c r="N462" s="46"/>
    </row>
    <row r="463" ht="20" customHeight="1" spans="1:14">
      <c r="A463" s="31">
        <v>8</v>
      </c>
      <c r="B463" s="19" t="s">
        <v>1258</v>
      </c>
      <c r="C463" s="10" t="s">
        <v>1259</v>
      </c>
      <c r="D463" s="46" t="s">
        <v>1260</v>
      </c>
      <c r="E463" s="50" t="s">
        <v>1261</v>
      </c>
      <c r="F463" s="148">
        <v>6637</v>
      </c>
      <c r="G463" s="46" t="s">
        <v>1262</v>
      </c>
      <c r="H463" s="148">
        <v>2010</v>
      </c>
      <c r="I463" s="148">
        <v>1000</v>
      </c>
      <c r="J463" s="148">
        <v>4000</v>
      </c>
      <c r="K463" s="160">
        <v>13647</v>
      </c>
      <c r="L463" s="46" t="s">
        <v>991</v>
      </c>
      <c r="M463" s="46"/>
      <c r="N463" s="46"/>
    </row>
    <row r="464" ht="20" customHeight="1" spans="1:14">
      <c r="A464" s="31">
        <v>9</v>
      </c>
      <c r="B464" s="19" t="s">
        <v>1263</v>
      </c>
      <c r="C464" s="10" t="s">
        <v>1264</v>
      </c>
      <c r="D464" s="46" t="s">
        <v>1265</v>
      </c>
      <c r="E464" s="50" t="s">
        <v>1266</v>
      </c>
      <c r="F464" s="148">
        <v>2651</v>
      </c>
      <c r="G464" s="46" t="s">
        <v>1267</v>
      </c>
      <c r="H464" s="148">
        <v>90</v>
      </c>
      <c r="I464" s="148">
        <v>1000</v>
      </c>
      <c r="J464" s="148">
        <v>4000</v>
      </c>
      <c r="K464" s="160">
        <v>7741</v>
      </c>
      <c r="L464" s="46" t="s">
        <v>991</v>
      </c>
      <c r="M464" s="46"/>
      <c r="N464" s="46"/>
    </row>
    <row r="465" ht="20" customHeight="1" spans="1:14">
      <c r="A465" s="31">
        <v>10</v>
      </c>
      <c r="B465" s="19" t="s">
        <v>1268</v>
      </c>
      <c r="C465" s="10" t="s">
        <v>1269</v>
      </c>
      <c r="D465" s="46" t="s">
        <v>1270</v>
      </c>
      <c r="E465" s="50"/>
      <c r="F465" s="148">
        <v>14067</v>
      </c>
      <c r="G465" s="46"/>
      <c r="H465" s="46"/>
      <c r="I465" s="148">
        <v>1000</v>
      </c>
      <c r="J465" s="148">
        <v>4000</v>
      </c>
      <c r="K465" s="160">
        <v>19067</v>
      </c>
      <c r="L465" s="46" t="s">
        <v>991</v>
      </c>
      <c r="M465" s="46"/>
      <c r="N465" s="46"/>
    </row>
    <row r="466" ht="20" customHeight="1" spans="1:14">
      <c r="A466" s="31">
        <v>11</v>
      </c>
      <c r="B466" s="19" t="s">
        <v>1271</v>
      </c>
      <c r="C466" s="10" t="s">
        <v>1272</v>
      </c>
      <c r="D466" s="46" t="s">
        <v>1273</v>
      </c>
      <c r="E466" s="50" t="s">
        <v>1274</v>
      </c>
      <c r="F466" s="148">
        <v>9743</v>
      </c>
      <c r="G466" s="46" t="s">
        <v>1275</v>
      </c>
      <c r="H466" s="148">
        <v>1530</v>
      </c>
      <c r="I466" s="148">
        <v>1000</v>
      </c>
      <c r="J466" s="148">
        <v>4000</v>
      </c>
      <c r="K466" s="160">
        <v>16273</v>
      </c>
      <c r="L466" s="46" t="s">
        <v>991</v>
      </c>
      <c r="M466" s="46"/>
      <c r="N466" s="46"/>
    </row>
    <row r="467" ht="20" customHeight="1" spans="1:14">
      <c r="A467" s="31">
        <v>12</v>
      </c>
      <c r="B467" s="19" t="s">
        <v>1276</v>
      </c>
      <c r="C467" s="10" t="s">
        <v>1277</v>
      </c>
      <c r="D467" s="46" t="s">
        <v>1278</v>
      </c>
      <c r="E467" s="50" t="s">
        <v>1279</v>
      </c>
      <c r="F467" s="148">
        <v>88897</v>
      </c>
      <c r="G467" s="46" t="s">
        <v>1280</v>
      </c>
      <c r="H467" s="148">
        <v>9120</v>
      </c>
      <c r="I467" s="148">
        <v>1000</v>
      </c>
      <c r="J467" s="148">
        <v>4000</v>
      </c>
      <c r="K467" s="160">
        <v>103017</v>
      </c>
      <c r="L467" s="46" t="s">
        <v>991</v>
      </c>
      <c r="M467" s="46"/>
      <c r="N467" s="46"/>
    </row>
    <row r="468" ht="20" customHeight="1" spans="1:14">
      <c r="A468" s="31">
        <v>13</v>
      </c>
      <c r="B468" s="19" t="s">
        <v>1281</v>
      </c>
      <c r="C468" s="10" t="s">
        <v>1282</v>
      </c>
      <c r="D468" s="46" t="s">
        <v>1283</v>
      </c>
      <c r="E468" s="50" t="s">
        <v>1284</v>
      </c>
      <c r="F468" s="148">
        <v>6032</v>
      </c>
      <c r="G468" s="46" t="s">
        <v>1285</v>
      </c>
      <c r="H468" s="148">
        <v>7650</v>
      </c>
      <c r="I468" s="148">
        <v>1000</v>
      </c>
      <c r="J468" s="148">
        <v>4000</v>
      </c>
      <c r="K468" s="160">
        <v>18682</v>
      </c>
      <c r="L468" s="46" t="s">
        <v>991</v>
      </c>
      <c r="M468" s="46"/>
      <c r="N468" s="46"/>
    </row>
    <row r="469" ht="20" customHeight="1" spans="1:14">
      <c r="A469" s="31">
        <v>14</v>
      </c>
      <c r="B469" s="19" t="s">
        <v>1286</v>
      </c>
      <c r="C469" s="10" t="s">
        <v>1287</v>
      </c>
      <c r="D469" s="46" t="s">
        <v>1288</v>
      </c>
      <c r="E469" s="50" t="s">
        <v>1289</v>
      </c>
      <c r="F469" s="148">
        <v>3885</v>
      </c>
      <c r="G469" s="46" t="s">
        <v>1290</v>
      </c>
      <c r="H469" s="148">
        <v>1185</v>
      </c>
      <c r="I469" s="148">
        <v>1000</v>
      </c>
      <c r="J469" s="148">
        <v>4000</v>
      </c>
      <c r="K469" s="160">
        <v>10070</v>
      </c>
      <c r="L469" s="46" t="s">
        <v>991</v>
      </c>
      <c r="M469" s="46"/>
      <c r="N469" s="46"/>
    </row>
    <row r="470" ht="20" customHeight="1" spans="1:14">
      <c r="A470" s="31">
        <v>15</v>
      </c>
      <c r="B470" s="19" t="s">
        <v>1291</v>
      </c>
      <c r="C470" s="10" t="s">
        <v>916</v>
      </c>
      <c r="D470" s="46" t="s">
        <v>1292</v>
      </c>
      <c r="E470" s="50" t="s">
        <v>1293</v>
      </c>
      <c r="F470" s="148">
        <v>3199</v>
      </c>
      <c r="G470" s="46" t="s">
        <v>1294</v>
      </c>
      <c r="H470" s="148">
        <v>390</v>
      </c>
      <c r="I470" s="148">
        <v>1000</v>
      </c>
      <c r="J470" s="148">
        <v>4000</v>
      </c>
      <c r="K470" s="160">
        <v>8589</v>
      </c>
      <c r="L470" s="46" t="s">
        <v>991</v>
      </c>
      <c r="M470" s="46"/>
      <c r="N470" s="46"/>
    </row>
    <row r="471" ht="20" customHeight="1" spans="1:14">
      <c r="A471" s="31">
        <v>16</v>
      </c>
      <c r="B471" s="19" t="s">
        <v>1295</v>
      </c>
      <c r="C471" s="10" t="s">
        <v>1296</v>
      </c>
      <c r="D471" s="46" t="s">
        <v>1297</v>
      </c>
      <c r="E471" s="50" t="s">
        <v>1298</v>
      </c>
      <c r="F471" s="148">
        <v>5835</v>
      </c>
      <c r="G471" s="46" t="s">
        <v>1299</v>
      </c>
      <c r="H471" s="148">
        <v>3660</v>
      </c>
      <c r="I471" s="148">
        <v>1000</v>
      </c>
      <c r="J471" s="148">
        <v>4000</v>
      </c>
      <c r="K471" s="160">
        <v>14495</v>
      </c>
      <c r="L471" s="46" t="s">
        <v>991</v>
      </c>
      <c r="M471" s="46"/>
      <c r="N471" s="46"/>
    </row>
    <row r="472" ht="20" customHeight="1" spans="1:14">
      <c r="A472" s="31">
        <v>17</v>
      </c>
      <c r="B472" s="19" t="s">
        <v>1300</v>
      </c>
      <c r="C472" s="10" t="s">
        <v>1301</v>
      </c>
      <c r="D472" s="46" t="s">
        <v>1302</v>
      </c>
      <c r="E472" s="50" t="s">
        <v>1303</v>
      </c>
      <c r="F472" s="148">
        <v>10277</v>
      </c>
      <c r="G472" s="46" t="s">
        <v>1304</v>
      </c>
      <c r="H472" s="148">
        <v>5130</v>
      </c>
      <c r="I472" s="148">
        <v>1000</v>
      </c>
      <c r="J472" s="148">
        <v>4000</v>
      </c>
      <c r="K472" s="160">
        <v>20407</v>
      </c>
      <c r="L472" s="46" t="s">
        <v>991</v>
      </c>
      <c r="M472" s="46"/>
      <c r="N472" s="46"/>
    </row>
    <row r="473" ht="20" customHeight="1" spans="1:14">
      <c r="A473" s="31">
        <v>18</v>
      </c>
      <c r="B473" s="19" t="s">
        <v>1305</v>
      </c>
      <c r="C473" s="10" t="s">
        <v>1306</v>
      </c>
      <c r="D473" s="46" t="s">
        <v>1307</v>
      </c>
      <c r="E473" s="50" t="s">
        <v>1308</v>
      </c>
      <c r="F473" s="148">
        <v>10485</v>
      </c>
      <c r="G473" s="46" t="s">
        <v>1309</v>
      </c>
      <c r="H473" s="148">
        <v>5640</v>
      </c>
      <c r="I473" s="148">
        <v>1000</v>
      </c>
      <c r="J473" s="148">
        <v>4000</v>
      </c>
      <c r="K473" s="160">
        <v>21125</v>
      </c>
      <c r="L473" s="46" t="s">
        <v>991</v>
      </c>
      <c r="M473" s="46"/>
      <c r="N473" s="46"/>
    </row>
    <row r="474" ht="20" customHeight="1" spans="1:14">
      <c r="A474" s="31">
        <v>19</v>
      </c>
      <c r="B474" s="19" t="s">
        <v>1310</v>
      </c>
      <c r="C474" s="10" t="s">
        <v>1311</v>
      </c>
      <c r="D474" s="46" t="s">
        <v>1312</v>
      </c>
      <c r="E474" s="50" t="s">
        <v>1313</v>
      </c>
      <c r="F474" s="148">
        <v>2354</v>
      </c>
      <c r="G474" s="46" t="s">
        <v>1314</v>
      </c>
      <c r="H474" s="148">
        <v>210</v>
      </c>
      <c r="I474" s="148">
        <v>1000</v>
      </c>
      <c r="J474" s="148">
        <v>4000</v>
      </c>
      <c r="K474" s="160">
        <v>7564</v>
      </c>
      <c r="L474" s="46" t="s">
        <v>991</v>
      </c>
      <c r="M474" s="46"/>
      <c r="N474" s="46"/>
    </row>
    <row r="475" ht="20" customHeight="1" spans="1:14">
      <c r="A475" s="31">
        <v>20</v>
      </c>
      <c r="B475" s="19" t="s">
        <v>1315</v>
      </c>
      <c r="C475" s="10" t="s">
        <v>1316</v>
      </c>
      <c r="D475" s="46" t="s">
        <v>1317</v>
      </c>
      <c r="E475" s="50" t="s">
        <v>1318</v>
      </c>
      <c r="F475" s="148">
        <v>4654</v>
      </c>
      <c r="G475" s="46"/>
      <c r="H475" s="46"/>
      <c r="I475" s="148">
        <v>1000</v>
      </c>
      <c r="J475" s="148">
        <v>4000</v>
      </c>
      <c r="K475" s="160">
        <v>9654</v>
      </c>
      <c r="L475" s="46" t="s">
        <v>991</v>
      </c>
      <c r="M475" s="46"/>
      <c r="N475" s="46"/>
    </row>
    <row r="476" ht="20" customHeight="1" spans="1:14">
      <c r="A476" s="31">
        <v>21</v>
      </c>
      <c r="B476" s="19" t="s">
        <v>1319</v>
      </c>
      <c r="C476" s="10" t="s">
        <v>1320</v>
      </c>
      <c r="D476" s="46" t="s">
        <v>1321</v>
      </c>
      <c r="E476" s="50"/>
      <c r="F476" s="148">
        <v>7234</v>
      </c>
      <c r="G476" s="46" t="s">
        <v>1322</v>
      </c>
      <c r="H476" s="148">
        <v>3600</v>
      </c>
      <c r="I476" s="148">
        <v>1000</v>
      </c>
      <c r="J476" s="148">
        <v>4000</v>
      </c>
      <c r="K476" s="160">
        <v>15834</v>
      </c>
      <c r="L476" s="46" t="s">
        <v>991</v>
      </c>
      <c r="M476" s="46"/>
      <c r="N476" s="46"/>
    </row>
    <row r="477" ht="20" customHeight="1" spans="1:14">
      <c r="A477" s="31">
        <v>22</v>
      </c>
      <c r="B477" s="19" t="s">
        <v>1323</v>
      </c>
      <c r="C477" s="10" t="s">
        <v>1324</v>
      </c>
      <c r="D477" s="46" t="s">
        <v>1325</v>
      </c>
      <c r="E477" s="50" t="s">
        <v>1326</v>
      </c>
      <c r="F477" s="148">
        <v>3407</v>
      </c>
      <c r="G477" s="46" t="s">
        <v>1327</v>
      </c>
      <c r="H477" s="148">
        <v>330</v>
      </c>
      <c r="I477" s="148">
        <v>1000</v>
      </c>
      <c r="J477" s="148">
        <v>4000</v>
      </c>
      <c r="K477" s="160">
        <v>8737</v>
      </c>
      <c r="L477" s="46" t="s">
        <v>991</v>
      </c>
      <c r="M477" s="46"/>
      <c r="N477" s="46"/>
    </row>
    <row r="478" ht="20" customHeight="1" spans="1:14">
      <c r="A478" s="31">
        <v>23</v>
      </c>
      <c r="B478" s="19" t="s">
        <v>1328</v>
      </c>
      <c r="C478" s="10" t="s">
        <v>1329</v>
      </c>
      <c r="D478" s="46" t="s">
        <v>1330</v>
      </c>
      <c r="E478" s="50" t="s">
        <v>1331</v>
      </c>
      <c r="F478" s="148">
        <v>3322</v>
      </c>
      <c r="G478" s="46" t="s">
        <v>1332</v>
      </c>
      <c r="H478" s="148">
        <v>3000</v>
      </c>
      <c r="I478" s="148">
        <v>1000</v>
      </c>
      <c r="J478" s="148">
        <v>4000</v>
      </c>
      <c r="K478" s="160">
        <v>11322</v>
      </c>
      <c r="L478" s="46" t="s">
        <v>991</v>
      </c>
      <c r="M478" s="46"/>
      <c r="N478" s="46"/>
    </row>
    <row r="479" ht="20" customHeight="1" spans="1:14">
      <c r="A479" s="31">
        <v>24</v>
      </c>
      <c r="B479" s="19" t="s">
        <v>1333</v>
      </c>
      <c r="C479" s="10" t="s">
        <v>1334</v>
      </c>
      <c r="D479" s="46" t="s">
        <v>1335</v>
      </c>
      <c r="E479" s="50" t="s">
        <v>1336</v>
      </c>
      <c r="F479" s="148">
        <v>4112</v>
      </c>
      <c r="G479" s="46" t="s">
        <v>1267</v>
      </c>
      <c r="H479" s="148">
        <v>90</v>
      </c>
      <c r="I479" s="148">
        <v>1000</v>
      </c>
      <c r="J479" s="148">
        <v>4000</v>
      </c>
      <c r="K479" s="160">
        <v>9202</v>
      </c>
      <c r="L479" s="46" t="s">
        <v>991</v>
      </c>
      <c r="M479" s="46"/>
      <c r="N479" s="46"/>
    </row>
    <row r="480" ht="20" customHeight="1" spans="1:14">
      <c r="A480" s="31">
        <v>25</v>
      </c>
      <c r="B480" s="19" t="s">
        <v>1337</v>
      </c>
      <c r="C480" s="10" t="s">
        <v>1338</v>
      </c>
      <c r="D480" s="46" t="s">
        <v>1339</v>
      </c>
      <c r="E480" s="50" t="s">
        <v>1340</v>
      </c>
      <c r="F480" s="148">
        <v>16005</v>
      </c>
      <c r="G480" s="46" t="s">
        <v>1341</v>
      </c>
      <c r="H480" s="148">
        <v>4020</v>
      </c>
      <c r="I480" s="148">
        <v>1000</v>
      </c>
      <c r="J480" s="148">
        <v>4000</v>
      </c>
      <c r="K480" s="160">
        <v>25025</v>
      </c>
      <c r="L480" s="46" t="s">
        <v>991</v>
      </c>
      <c r="M480" s="46"/>
      <c r="N480" s="46"/>
    </row>
    <row r="481" ht="20" customHeight="1" spans="1:14">
      <c r="A481" s="31">
        <v>26</v>
      </c>
      <c r="B481" s="19" t="s">
        <v>1342</v>
      </c>
      <c r="C481" s="10" t="s">
        <v>1343</v>
      </c>
      <c r="D481" s="46" t="s">
        <v>1344</v>
      </c>
      <c r="E481" s="50" t="s">
        <v>1345</v>
      </c>
      <c r="F481" s="148">
        <v>1288</v>
      </c>
      <c r="G481" s="46" t="s">
        <v>1346</v>
      </c>
      <c r="H481" s="148">
        <v>8250</v>
      </c>
      <c r="I481" s="148">
        <v>1000</v>
      </c>
      <c r="J481" s="148">
        <v>4000</v>
      </c>
      <c r="K481" s="160">
        <v>14538</v>
      </c>
      <c r="L481" s="46" t="s">
        <v>991</v>
      </c>
      <c r="M481" s="46"/>
      <c r="N481" s="46"/>
    </row>
    <row r="482" ht="20" customHeight="1" spans="1:14">
      <c r="A482" s="31">
        <v>27</v>
      </c>
      <c r="B482" s="19" t="s">
        <v>1347</v>
      </c>
      <c r="C482" s="10" t="s">
        <v>1348</v>
      </c>
      <c r="D482" s="46" t="s">
        <v>1349</v>
      </c>
      <c r="E482" s="50" t="s">
        <v>1350</v>
      </c>
      <c r="F482" s="148">
        <v>5166</v>
      </c>
      <c r="G482" s="46" t="s">
        <v>1351</v>
      </c>
      <c r="H482" s="148">
        <v>2520</v>
      </c>
      <c r="I482" s="148">
        <v>0</v>
      </c>
      <c r="J482" s="148">
        <v>3000</v>
      </c>
      <c r="K482" s="160">
        <v>10686</v>
      </c>
      <c r="L482" s="46" t="s">
        <v>991</v>
      </c>
      <c r="M482" s="46"/>
      <c r="N482" s="46"/>
    </row>
    <row r="483" ht="20" customHeight="1" spans="1:14">
      <c r="A483" s="31">
        <v>28</v>
      </c>
      <c r="B483" s="19" t="s">
        <v>1352</v>
      </c>
      <c r="C483" s="10" t="s">
        <v>1353</v>
      </c>
      <c r="D483" s="46" t="s">
        <v>1354</v>
      </c>
      <c r="E483" s="50" t="s">
        <v>1355</v>
      </c>
      <c r="F483" s="148">
        <v>3308</v>
      </c>
      <c r="G483" s="46" t="s">
        <v>1356</v>
      </c>
      <c r="H483" s="148">
        <v>225</v>
      </c>
      <c r="I483" s="148">
        <v>0</v>
      </c>
      <c r="J483" s="148">
        <v>3000</v>
      </c>
      <c r="K483" s="160">
        <v>6533</v>
      </c>
      <c r="L483" s="46" t="s">
        <v>991</v>
      </c>
      <c r="M483" s="46"/>
      <c r="N483" s="46"/>
    </row>
    <row r="484" ht="20" customHeight="1" spans="1:14">
      <c r="A484" s="31">
        <v>29</v>
      </c>
      <c r="B484" s="19" t="s">
        <v>1357</v>
      </c>
      <c r="C484" s="10" t="s">
        <v>1358</v>
      </c>
      <c r="D484" s="46" t="s">
        <v>1359</v>
      </c>
      <c r="E484" s="50" t="s">
        <v>1360</v>
      </c>
      <c r="F484" s="148">
        <v>6244</v>
      </c>
      <c r="G484" s="46" t="s">
        <v>1361</v>
      </c>
      <c r="H484" s="148">
        <v>795</v>
      </c>
      <c r="I484" s="148">
        <v>0</v>
      </c>
      <c r="J484" s="148">
        <v>3000</v>
      </c>
      <c r="K484" s="160">
        <v>10039</v>
      </c>
      <c r="L484" s="46" t="s">
        <v>991</v>
      </c>
      <c r="M484" s="46"/>
      <c r="N484" s="46"/>
    </row>
    <row r="485" ht="20" customHeight="1" spans="1:14">
      <c r="A485" s="31">
        <v>30</v>
      </c>
      <c r="B485" s="19" t="s">
        <v>1362</v>
      </c>
      <c r="C485" s="10" t="s">
        <v>1363</v>
      </c>
      <c r="D485" s="46" t="s">
        <v>1364</v>
      </c>
      <c r="E485" s="50" t="s">
        <v>1365</v>
      </c>
      <c r="F485" s="148">
        <v>4704</v>
      </c>
      <c r="G485" s="46" t="s">
        <v>1366</v>
      </c>
      <c r="H485" s="148">
        <v>375</v>
      </c>
      <c r="I485" s="148">
        <v>0</v>
      </c>
      <c r="J485" s="148">
        <v>3000</v>
      </c>
      <c r="K485" s="160">
        <v>8079</v>
      </c>
      <c r="L485" s="46" t="s">
        <v>991</v>
      </c>
      <c r="M485" s="46"/>
      <c r="N485" s="46"/>
    </row>
    <row r="486" ht="20" customHeight="1" spans="1:14">
      <c r="A486" s="31">
        <v>31</v>
      </c>
      <c r="B486" s="19" t="s">
        <v>1367</v>
      </c>
      <c r="C486" s="10" t="s">
        <v>1368</v>
      </c>
      <c r="D486" s="46" t="s">
        <v>1369</v>
      </c>
      <c r="E486" s="50" t="s">
        <v>1370</v>
      </c>
      <c r="F486" s="148">
        <v>10258</v>
      </c>
      <c r="G486" s="46" t="s">
        <v>1371</v>
      </c>
      <c r="H486" s="148">
        <v>7140</v>
      </c>
      <c r="I486" s="148">
        <v>0</v>
      </c>
      <c r="J486" s="148">
        <v>3000</v>
      </c>
      <c r="K486" s="160">
        <v>20398</v>
      </c>
      <c r="L486" s="46" t="s">
        <v>991</v>
      </c>
      <c r="M486" s="46"/>
      <c r="N486" s="46"/>
    </row>
    <row r="487" ht="20" customHeight="1" spans="1:14">
      <c r="A487" s="31">
        <v>32</v>
      </c>
      <c r="B487" s="19" t="s">
        <v>1372</v>
      </c>
      <c r="C487" s="10" t="s">
        <v>1373</v>
      </c>
      <c r="D487" s="46" t="s">
        <v>1374</v>
      </c>
      <c r="E487" s="50" t="s">
        <v>1375</v>
      </c>
      <c r="F487" s="148">
        <v>1155</v>
      </c>
      <c r="G487" s="46" t="s">
        <v>1376</v>
      </c>
      <c r="H487" s="148">
        <v>1920</v>
      </c>
      <c r="I487" s="148">
        <v>0</v>
      </c>
      <c r="J487" s="148">
        <v>3000</v>
      </c>
      <c r="K487" s="160">
        <v>6075</v>
      </c>
      <c r="L487" s="46" t="s">
        <v>991</v>
      </c>
      <c r="M487" s="46"/>
      <c r="N487" s="46"/>
    </row>
    <row r="488" ht="20" customHeight="1" spans="1:14">
      <c r="A488" s="31">
        <v>33</v>
      </c>
      <c r="B488" s="19" t="s">
        <v>1377</v>
      </c>
      <c r="C488" s="10" t="s">
        <v>1378</v>
      </c>
      <c r="D488" s="46" t="s">
        <v>1379</v>
      </c>
      <c r="E488" s="50" t="s">
        <v>1380</v>
      </c>
      <c r="F488" s="148">
        <v>3727</v>
      </c>
      <c r="G488" s="46"/>
      <c r="H488" s="46"/>
      <c r="I488" s="148">
        <v>1000</v>
      </c>
      <c r="J488" s="148">
        <v>4000</v>
      </c>
      <c r="K488" s="160">
        <v>8727</v>
      </c>
      <c r="L488" s="46" t="s">
        <v>991</v>
      </c>
      <c r="M488" s="46"/>
      <c r="N488" s="46"/>
    </row>
    <row r="489" ht="20" customHeight="1" spans="1:14">
      <c r="A489" s="31">
        <v>34</v>
      </c>
      <c r="B489" s="19" t="s">
        <v>1381</v>
      </c>
      <c r="C489" s="10" t="s">
        <v>1382</v>
      </c>
      <c r="D489" s="46" t="s">
        <v>1383</v>
      </c>
      <c r="E489" s="50" t="s">
        <v>1384</v>
      </c>
      <c r="F489" s="148">
        <v>4292</v>
      </c>
      <c r="G489" s="46"/>
      <c r="H489" s="46"/>
      <c r="I489" s="148">
        <v>1000</v>
      </c>
      <c r="J489" s="148">
        <v>4000</v>
      </c>
      <c r="K489" s="160">
        <v>9292</v>
      </c>
      <c r="L489" s="46" t="s">
        <v>991</v>
      </c>
      <c r="M489" s="46"/>
      <c r="N489" s="46"/>
    </row>
    <row r="490" ht="20" customHeight="1" spans="1:14">
      <c r="A490" s="31">
        <v>35</v>
      </c>
      <c r="B490" s="19" t="s">
        <v>1385</v>
      </c>
      <c r="C490" s="10" t="s">
        <v>1386</v>
      </c>
      <c r="D490" s="46" t="s">
        <v>1387</v>
      </c>
      <c r="E490" s="50" t="s">
        <v>1388</v>
      </c>
      <c r="F490" s="148">
        <v>5028</v>
      </c>
      <c r="G490" s="46" t="s">
        <v>1389</v>
      </c>
      <c r="H490" s="148">
        <v>2770</v>
      </c>
      <c r="I490" s="148">
        <v>1000</v>
      </c>
      <c r="J490" s="148">
        <v>4000</v>
      </c>
      <c r="K490" s="160">
        <v>12798</v>
      </c>
      <c r="L490" s="46" t="s">
        <v>991</v>
      </c>
      <c r="M490" s="46"/>
      <c r="N490" s="46"/>
    </row>
    <row r="491" ht="20" customHeight="1" spans="1:14">
      <c r="A491" s="31">
        <v>36</v>
      </c>
      <c r="B491" s="19" t="s">
        <v>1390</v>
      </c>
      <c r="C491" s="10" t="s">
        <v>1391</v>
      </c>
      <c r="D491" s="46" t="s">
        <v>1392</v>
      </c>
      <c r="E491" s="50" t="s">
        <v>1393</v>
      </c>
      <c r="F491" s="148">
        <v>4247</v>
      </c>
      <c r="G491" s="46" t="s">
        <v>1232</v>
      </c>
      <c r="H491" s="148">
        <v>345</v>
      </c>
      <c r="I491" s="148">
        <v>1000</v>
      </c>
      <c r="J491" s="148">
        <v>4000</v>
      </c>
      <c r="K491" s="160">
        <v>9592</v>
      </c>
      <c r="L491" s="46" t="s">
        <v>991</v>
      </c>
      <c r="M491" s="46"/>
      <c r="N491" s="46"/>
    </row>
    <row r="492" ht="20" customHeight="1" spans="1:14">
      <c r="A492" s="31">
        <v>37</v>
      </c>
      <c r="B492" s="19" t="s">
        <v>1394</v>
      </c>
      <c r="C492" s="10" t="s">
        <v>1395</v>
      </c>
      <c r="D492" s="46" t="s">
        <v>1396</v>
      </c>
      <c r="E492" s="50" t="s">
        <v>1397</v>
      </c>
      <c r="F492" s="148">
        <v>2604</v>
      </c>
      <c r="G492" s="46" t="s">
        <v>1398</v>
      </c>
      <c r="H492" s="148">
        <v>1500</v>
      </c>
      <c r="I492" s="148">
        <v>1000</v>
      </c>
      <c r="J492" s="148">
        <v>4000</v>
      </c>
      <c r="K492" s="160">
        <v>9104</v>
      </c>
      <c r="L492" s="46" t="s">
        <v>991</v>
      </c>
      <c r="M492" s="46"/>
      <c r="N492" s="46"/>
    </row>
    <row r="493" ht="20" customHeight="1" spans="1:14">
      <c r="A493" s="31">
        <v>38</v>
      </c>
      <c r="B493" s="19" t="s">
        <v>1399</v>
      </c>
      <c r="C493" s="10" t="s">
        <v>1400</v>
      </c>
      <c r="D493" s="46" t="s">
        <v>1401</v>
      </c>
      <c r="E493" s="50" t="s">
        <v>1402</v>
      </c>
      <c r="F493" s="148">
        <v>3128</v>
      </c>
      <c r="G493" s="46" t="s">
        <v>1403</v>
      </c>
      <c r="H493" s="148">
        <v>765</v>
      </c>
      <c r="I493" s="148">
        <v>0</v>
      </c>
      <c r="J493" s="148">
        <v>3000</v>
      </c>
      <c r="K493" s="160">
        <v>6893</v>
      </c>
      <c r="L493" s="46" t="s">
        <v>991</v>
      </c>
      <c r="M493" s="46"/>
      <c r="N493" s="46"/>
    </row>
    <row r="494" ht="20" customHeight="1" spans="1:14">
      <c r="A494" s="31">
        <v>39</v>
      </c>
      <c r="B494" s="19" t="s">
        <v>1404</v>
      </c>
      <c r="C494" s="10" t="s">
        <v>1405</v>
      </c>
      <c r="D494" s="46" t="s">
        <v>1406</v>
      </c>
      <c r="E494" s="50" t="s">
        <v>1407</v>
      </c>
      <c r="F494" s="148">
        <v>30321</v>
      </c>
      <c r="G494" s="46" t="s">
        <v>1408</v>
      </c>
      <c r="H494" s="148">
        <v>3390</v>
      </c>
      <c r="I494" s="148">
        <v>1000</v>
      </c>
      <c r="J494" s="148">
        <v>4000</v>
      </c>
      <c r="K494" s="160">
        <v>38711</v>
      </c>
      <c r="L494" s="46" t="s">
        <v>991</v>
      </c>
      <c r="M494" s="46"/>
      <c r="N494" s="46"/>
    </row>
    <row r="495" ht="20" customHeight="1" spans="1:14">
      <c r="A495" s="44"/>
      <c r="B495" s="85" t="s">
        <v>9</v>
      </c>
      <c r="C495" s="16"/>
      <c r="D495" s="98"/>
      <c r="E495" s="149"/>
      <c r="F495" s="98">
        <f t="shared" ref="F495:K495" si="14">SUM(F456:F494)</f>
        <v>381286</v>
      </c>
      <c r="G495" s="98"/>
      <c r="H495" s="98">
        <f t="shared" si="14"/>
        <v>95445</v>
      </c>
      <c r="I495" s="161">
        <v>32000</v>
      </c>
      <c r="J495" s="161">
        <v>149000</v>
      </c>
      <c r="K495" s="161">
        <f t="shared" si="14"/>
        <v>657731</v>
      </c>
      <c r="L495" s="98"/>
      <c r="M495" s="98"/>
      <c r="N495" s="98"/>
    </row>
    <row r="496" ht="20" customHeight="1" spans="1:14">
      <c r="A496" s="150" t="s">
        <v>1409</v>
      </c>
      <c r="B496" s="151"/>
      <c r="C496" s="151"/>
      <c r="D496" s="151"/>
      <c r="E496" s="151"/>
      <c r="F496" s="151"/>
      <c r="G496" s="151"/>
      <c r="H496" s="151"/>
      <c r="I496" s="151"/>
      <c r="J496" s="151"/>
      <c r="K496" s="151"/>
      <c r="L496" s="151"/>
      <c r="M496" s="151"/>
      <c r="N496" s="162"/>
    </row>
    <row r="497" ht="20" customHeight="1" spans="1:14">
      <c r="A497" s="117" t="s">
        <v>890</v>
      </c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27"/>
    </row>
    <row r="498" ht="20" customHeight="1" spans="1:14">
      <c r="A498" s="30" t="s">
        <v>2</v>
      </c>
      <c r="B498" s="19" t="s">
        <v>202</v>
      </c>
      <c r="C498" s="21" t="s">
        <v>4</v>
      </c>
      <c r="D498" s="38" t="s">
        <v>5</v>
      </c>
      <c r="E498" s="39"/>
      <c r="F498" s="40"/>
      <c r="G498" s="41" t="s">
        <v>6</v>
      </c>
      <c r="H498" s="42"/>
      <c r="I498" s="30" t="s">
        <v>203</v>
      </c>
      <c r="J498" s="30" t="s">
        <v>204</v>
      </c>
      <c r="K498" s="53" t="s">
        <v>9</v>
      </c>
      <c r="L498" s="31" t="s">
        <v>10</v>
      </c>
      <c r="M498" s="31"/>
      <c r="N498" s="31" t="s">
        <v>11</v>
      </c>
    </row>
    <row r="499" ht="20" customHeight="1" spans="1:14">
      <c r="A499" s="53"/>
      <c r="B499" s="85"/>
      <c r="C499" s="22"/>
      <c r="D499" s="44" t="s">
        <v>12</v>
      </c>
      <c r="E499" s="44" t="s">
        <v>13</v>
      </c>
      <c r="F499" s="53" t="s">
        <v>205</v>
      </c>
      <c r="G499" s="53" t="s">
        <v>15</v>
      </c>
      <c r="H499" s="53" t="s">
        <v>16</v>
      </c>
      <c r="I499" s="53"/>
      <c r="J499" s="53"/>
      <c r="K499" s="163"/>
      <c r="L499" s="44" t="s">
        <v>17</v>
      </c>
      <c r="M499" s="44" t="s">
        <v>18</v>
      </c>
      <c r="N499" s="44"/>
    </row>
    <row r="500" ht="20" customHeight="1" spans="1:14">
      <c r="A500" s="30">
        <v>1</v>
      </c>
      <c r="B500" s="152" t="s">
        <v>1410</v>
      </c>
      <c r="C500" s="10" t="s">
        <v>1411</v>
      </c>
      <c r="D500" s="153" t="s">
        <v>1412</v>
      </c>
      <c r="E500" s="154" t="s">
        <v>1413</v>
      </c>
      <c r="F500" s="155">
        <v>5424</v>
      </c>
      <c r="G500" s="155">
        <v>574</v>
      </c>
      <c r="H500" s="155">
        <v>8610</v>
      </c>
      <c r="I500" s="30">
        <v>1000</v>
      </c>
      <c r="J500" s="30">
        <v>4000</v>
      </c>
      <c r="K500" s="30">
        <f t="shared" ref="K500:K520" si="15">F500+H500+I500+J500</f>
        <v>19034</v>
      </c>
      <c r="L500" s="31"/>
      <c r="M500" s="31"/>
      <c r="N500" s="164">
        <v>2</v>
      </c>
    </row>
    <row r="501" ht="20" customHeight="1" spans="1:14">
      <c r="A501" s="30">
        <v>2</v>
      </c>
      <c r="B501" s="152" t="s">
        <v>1414</v>
      </c>
      <c r="C501" s="10" t="s">
        <v>1415</v>
      </c>
      <c r="D501" s="154" t="s">
        <v>1416</v>
      </c>
      <c r="E501" s="154" t="s">
        <v>1417</v>
      </c>
      <c r="F501" s="155">
        <v>4025</v>
      </c>
      <c r="G501" s="155">
        <v>446</v>
      </c>
      <c r="H501" s="155">
        <v>6690</v>
      </c>
      <c r="I501" s="30">
        <v>1000</v>
      </c>
      <c r="J501" s="30">
        <v>4000</v>
      </c>
      <c r="K501" s="30">
        <f t="shared" si="15"/>
        <v>15715</v>
      </c>
      <c r="L501" s="31"/>
      <c r="M501" s="31"/>
      <c r="N501" s="164">
        <v>1</v>
      </c>
    </row>
    <row r="502" ht="20" customHeight="1" spans="1:14">
      <c r="A502" s="30">
        <v>3</v>
      </c>
      <c r="B502" s="152" t="s">
        <v>1418</v>
      </c>
      <c r="C502" s="10" t="s">
        <v>1419</v>
      </c>
      <c r="D502" s="154" t="s">
        <v>1420</v>
      </c>
      <c r="E502" s="154" t="s">
        <v>1421</v>
      </c>
      <c r="F502" s="155">
        <v>3442</v>
      </c>
      <c r="G502" s="155" t="s">
        <v>1422</v>
      </c>
      <c r="H502" s="155"/>
      <c r="I502" s="30">
        <v>1000</v>
      </c>
      <c r="J502" s="30">
        <v>4000</v>
      </c>
      <c r="K502" s="30">
        <f t="shared" si="15"/>
        <v>8442</v>
      </c>
      <c r="L502" s="31"/>
      <c r="M502" s="31"/>
      <c r="N502" s="164">
        <v>1</v>
      </c>
    </row>
    <row r="503" ht="20" customHeight="1" spans="1:14">
      <c r="A503" s="30">
        <v>4</v>
      </c>
      <c r="B503" s="152" t="s">
        <v>1423</v>
      </c>
      <c r="C503" s="10" t="s">
        <v>1424</v>
      </c>
      <c r="D503" s="154" t="s">
        <v>1425</v>
      </c>
      <c r="E503" s="154" t="s">
        <v>1426</v>
      </c>
      <c r="F503" s="155">
        <v>5560</v>
      </c>
      <c r="G503" s="155">
        <v>642</v>
      </c>
      <c r="H503" s="155">
        <v>9630</v>
      </c>
      <c r="I503" s="30">
        <v>1000</v>
      </c>
      <c r="J503" s="30">
        <v>4000</v>
      </c>
      <c r="K503" s="30">
        <f t="shared" si="15"/>
        <v>20190</v>
      </c>
      <c r="L503" s="31"/>
      <c r="M503" s="31"/>
      <c r="N503" s="164">
        <v>1</v>
      </c>
    </row>
    <row r="504" ht="20" customHeight="1" spans="1:14">
      <c r="A504" s="30">
        <v>5</v>
      </c>
      <c r="B504" s="152" t="s">
        <v>1427</v>
      </c>
      <c r="C504" s="10" t="s">
        <v>1428</v>
      </c>
      <c r="D504" s="153" t="s">
        <v>1429</v>
      </c>
      <c r="E504" s="154" t="s">
        <v>1430</v>
      </c>
      <c r="F504" s="155">
        <v>7706</v>
      </c>
      <c r="G504" s="155">
        <v>294</v>
      </c>
      <c r="H504" s="155">
        <v>4410</v>
      </c>
      <c r="I504" s="30">
        <v>1000</v>
      </c>
      <c r="J504" s="30">
        <v>4000</v>
      </c>
      <c r="K504" s="30">
        <f t="shared" si="15"/>
        <v>17116</v>
      </c>
      <c r="L504" s="31"/>
      <c r="M504" s="31"/>
      <c r="N504" s="164">
        <v>2</v>
      </c>
    </row>
    <row r="505" ht="20" customHeight="1" spans="1:14">
      <c r="A505" s="30">
        <v>6</v>
      </c>
      <c r="B505" s="152" t="s">
        <v>1431</v>
      </c>
      <c r="C505" s="10" t="s">
        <v>1432</v>
      </c>
      <c r="D505" s="154" t="s">
        <v>1433</v>
      </c>
      <c r="E505" s="154" t="s">
        <v>1434</v>
      </c>
      <c r="F505" s="155">
        <v>5085</v>
      </c>
      <c r="G505" s="155">
        <v>540</v>
      </c>
      <c r="H505" s="155">
        <v>8100</v>
      </c>
      <c r="I505" s="30">
        <v>1000</v>
      </c>
      <c r="J505" s="30">
        <v>4000</v>
      </c>
      <c r="K505" s="30">
        <f t="shared" si="15"/>
        <v>18185</v>
      </c>
      <c r="L505" s="31"/>
      <c r="M505" s="31"/>
      <c r="N505" s="164">
        <v>1</v>
      </c>
    </row>
    <row r="506" ht="20" customHeight="1" spans="1:14">
      <c r="A506" s="30">
        <v>7</v>
      </c>
      <c r="B506" s="152" t="s">
        <v>1435</v>
      </c>
      <c r="C506" s="10" t="s">
        <v>1436</v>
      </c>
      <c r="D506" s="153" t="s">
        <v>1437</v>
      </c>
      <c r="E506" s="154" t="s">
        <v>1438</v>
      </c>
      <c r="F506" s="155">
        <v>10006</v>
      </c>
      <c r="G506" s="155">
        <v>666</v>
      </c>
      <c r="H506" s="155">
        <v>9990</v>
      </c>
      <c r="I506" s="30">
        <v>1000</v>
      </c>
      <c r="J506" s="30">
        <v>4000</v>
      </c>
      <c r="K506" s="30">
        <f t="shared" si="15"/>
        <v>24996</v>
      </c>
      <c r="L506" s="31"/>
      <c r="M506" s="31"/>
      <c r="N506" s="164">
        <v>3</v>
      </c>
    </row>
    <row r="507" ht="20" customHeight="1" spans="1:14">
      <c r="A507" s="30">
        <v>8</v>
      </c>
      <c r="B507" s="152" t="s">
        <v>1439</v>
      </c>
      <c r="C507" s="10" t="s">
        <v>1440</v>
      </c>
      <c r="D507" s="153" t="s">
        <v>1441</v>
      </c>
      <c r="E507" s="154" t="s">
        <v>1442</v>
      </c>
      <c r="F507" s="155">
        <v>9925</v>
      </c>
      <c r="G507" s="155">
        <v>666</v>
      </c>
      <c r="H507" s="155">
        <v>9990</v>
      </c>
      <c r="I507" s="30">
        <v>1000</v>
      </c>
      <c r="J507" s="30">
        <v>4000</v>
      </c>
      <c r="K507" s="30">
        <f t="shared" si="15"/>
        <v>24915</v>
      </c>
      <c r="L507" s="31"/>
      <c r="M507" s="31"/>
      <c r="N507" s="164">
        <v>3</v>
      </c>
    </row>
    <row r="508" ht="20" customHeight="1" spans="1:14">
      <c r="A508" s="30">
        <v>9</v>
      </c>
      <c r="B508" s="152" t="s">
        <v>1443</v>
      </c>
      <c r="C508" s="10" t="s">
        <v>1444</v>
      </c>
      <c r="D508" s="153" t="s">
        <v>1445</v>
      </c>
      <c r="E508" s="154" t="s">
        <v>1446</v>
      </c>
      <c r="F508" s="155">
        <v>6202</v>
      </c>
      <c r="G508" s="155">
        <v>647</v>
      </c>
      <c r="H508" s="155">
        <v>9705</v>
      </c>
      <c r="I508" s="30">
        <v>1000</v>
      </c>
      <c r="J508" s="30">
        <v>4000</v>
      </c>
      <c r="K508" s="30">
        <f t="shared" si="15"/>
        <v>20907</v>
      </c>
      <c r="L508" s="31"/>
      <c r="M508" s="31"/>
      <c r="N508" s="164">
        <v>2</v>
      </c>
    </row>
    <row r="509" ht="20" customHeight="1" spans="1:14">
      <c r="A509" s="30">
        <v>10</v>
      </c>
      <c r="B509" s="156" t="s">
        <v>1447</v>
      </c>
      <c r="C509" s="10" t="s">
        <v>1448</v>
      </c>
      <c r="D509" s="157" t="s">
        <v>1449</v>
      </c>
      <c r="E509" s="157" t="s">
        <v>1450</v>
      </c>
      <c r="F509" s="158">
        <v>3585</v>
      </c>
      <c r="G509" s="158">
        <v>166</v>
      </c>
      <c r="H509" s="158">
        <v>2490</v>
      </c>
      <c r="I509" s="165">
        <v>1000</v>
      </c>
      <c r="J509" s="165">
        <v>4000</v>
      </c>
      <c r="K509" s="165">
        <f t="shared" si="15"/>
        <v>11075</v>
      </c>
      <c r="L509" s="166"/>
      <c r="M509" s="166"/>
      <c r="N509" s="167">
        <v>1</v>
      </c>
    </row>
    <row r="510" ht="20" customHeight="1" spans="1:14">
      <c r="A510" s="30">
        <v>11</v>
      </c>
      <c r="B510" s="152" t="s">
        <v>1451</v>
      </c>
      <c r="C510" s="10" t="s">
        <v>1452</v>
      </c>
      <c r="D510" s="154" t="s">
        <v>1453</v>
      </c>
      <c r="E510" s="154" t="s">
        <v>1454</v>
      </c>
      <c r="F510" s="155">
        <v>3860</v>
      </c>
      <c r="G510" s="155">
        <v>90</v>
      </c>
      <c r="H510" s="155">
        <v>1350</v>
      </c>
      <c r="I510" s="30">
        <v>1000</v>
      </c>
      <c r="J510" s="30">
        <v>4000</v>
      </c>
      <c r="K510" s="30">
        <f t="shared" si="15"/>
        <v>10210</v>
      </c>
      <c r="L510" s="31"/>
      <c r="M510" s="31"/>
      <c r="N510" s="164">
        <v>1</v>
      </c>
    </row>
    <row r="511" ht="20" customHeight="1" spans="1:14">
      <c r="A511" s="30">
        <v>12</v>
      </c>
      <c r="B511" s="152" t="s">
        <v>1455</v>
      </c>
      <c r="C511" s="10" t="s">
        <v>1456</v>
      </c>
      <c r="D511" s="153" t="s">
        <v>1457</v>
      </c>
      <c r="E511" s="154" t="s">
        <v>1458</v>
      </c>
      <c r="F511" s="155">
        <v>4881</v>
      </c>
      <c r="G511" s="155">
        <v>323</v>
      </c>
      <c r="H511" s="155">
        <v>4845</v>
      </c>
      <c r="I511" s="30">
        <v>1000</v>
      </c>
      <c r="J511" s="30">
        <v>4000</v>
      </c>
      <c r="K511" s="30">
        <f t="shared" si="15"/>
        <v>14726</v>
      </c>
      <c r="L511" s="31"/>
      <c r="M511" s="31"/>
      <c r="N511" s="164">
        <v>2</v>
      </c>
    </row>
    <row r="512" ht="20" customHeight="1" spans="1:14">
      <c r="A512" s="30">
        <v>13</v>
      </c>
      <c r="B512" s="152" t="s">
        <v>1459</v>
      </c>
      <c r="C512" s="10" t="s">
        <v>1460</v>
      </c>
      <c r="D512" s="153" t="s">
        <v>1461</v>
      </c>
      <c r="E512" s="154" t="s">
        <v>1462</v>
      </c>
      <c r="F512" s="155">
        <v>21134</v>
      </c>
      <c r="G512" s="155">
        <v>666</v>
      </c>
      <c r="H512" s="155">
        <v>9990</v>
      </c>
      <c r="I512" s="30">
        <v>1000</v>
      </c>
      <c r="J512" s="30">
        <v>4000</v>
      </c>
      <c r="K512" s="30">
        <f t="shared" si="15"/>
        <v>36124</v>
      </c>
      <c r="L512" s="31"/>
      <c r="M512" s="31"/>
      <c r="N512" s="164">
        <v>2</v>
      </c>
    </row>
    <row r="513" ht="20" customHeight="1" spans="1:14">
      <c r="A513" s="30">
        <v>14</v>
      </c>
      <c r="B513" s="152" t="s">
        <v>1463</v>
      </c>
      <c r="C513" s="10" t="s">
        <v>1464</v>
      </c>
      <c r="D513" s="153" t="s">
        <v>1465</v>
      </c>
      <c r="E513" s="154" t="s">
        <v>1466</v>
      </c>
      <c r="F513" s="155">
        <v>5930</v>
      </c>
      <c r="G513" s="155">
        <v>666</v>
      </c>
      <c r="H513" s="155">
        <v>9990</v>
      </c>
      <c r="I513" s="30">
        <v>1000</v>
      </c>
      <c r="J513" s="30">
        <v>4000</v>
      </c>
      <c r="K513" s="30">
        <f t="shared" si="15"/>
        <v>20920</v>
      </c>
      <c r="L513" s="31"/>
      <c r="M513" s="31"/>
      <c r="N513" s="164">
        <v>2</v>
      </c>
    </row>
    <row r="514" ht="20" customHeight="1" spans="1:14">
      <c r="A514" s="30">
        <v>15</v>
      </c>
      <c r="B514" s="152" t="s">
        <v>1467</v>
      </c>
      <c r="C514" s="10" t="s">
        <v>1468</v>
      </c>
      <c r="D514" s="154" t="s">
        <v>1469</v>
      </c>
      <c r="E514" s="154" t="s">
        <v>1470</v>
      </c>
      <c r="F514" s="155">
        <v>3946</v>
      </c>
      <c r="G514" s="155">
        <v>382</v>
      </c>
      <c r="H514" s="155">
        <v>5730</v>
      </c>
      <c r="I514" s="30">
        <v>1000</v>
      </c>
      <c r="J514" s="30">
        <v>4000</v>
      </c>
      <c r="K514" s="30">
        <f t="shared" si="15"/>
        <v>14676</v>
      </c>
      <c r="L514" s="31"/>
      <c r="M514" s="31"/>
      <c r="N514" s="164">
        <v>1</v>
      </c>
    </row>
    <row r="515" ht="20" customHeight="1" spans="1:14">
      <c r="A515" s="30">
        <v>16</v>
      </c>
      <c r="B515" s="152" t="s">
        <v>1471</v>
      </c>
      <c r="C515" s="10" t="s">
        <v>1472</v>
      </c>
      <c r="D515" s="154" t="s">
        <v>1473</v>
      </c>
      <c r="E515" s="154" t="s">
        <v>1474</v>
      </c>
      <c r="F515" s="155">
        <v>2906</v>
      </c>
      <c r="G515" s="155">
        <v>180</v>
      </c>
      <c r="H515" s="155">
        <v>2700</v>
      </c>
      <c r="I515" s="30">
        <v>1000</v>
      </c>
      <c r="J515" s="30">
        <v>4000</v>
      </c>
      <c r="K515" s="30">
        <f t="shared" si="15"/>
        <v>10606</v>
      </c>
      <c r="L515" s="31"/>
      <c r="M515" s="31"/>
      <c r="N515" s="164">
        <v>1</v>
      </c>
    </row>
    <row r="516" ht="20" customHeight="1" spans="1:14">
      <c r="A516" s="30">
        <v>17</v>
      </c>
      <c r="B516" s="152" t="s">
        <v>1475</v>
      </c>
      <c r="C516" s="10" t="s">
        <v>1476</v>
      </c>
      <c r="D516" s="154" t="s">
        <v>1477</v>
      </c>
      <c r="E516" s="154" t="s">
        <v>1478</v>
      </c>
      <c r="F516" s="155">
        <v>3821</v>
      </c>
      <c r="G516" s="155">
        <v>119</v>
      </c>
      <c r="H516" s="155">
        <v>1785</v>
      </c>
      <c r="I516" s="30">
        <v>1000</v>
      </c>
      <c r="J516" s="30">
        <v>4000</v>
      </c>
      <c r="K516" s="30">
        <f t="shared" si="15"/>
        <v>10606</v>
      </c>
      <c r="L516" s="31"/>
      <c r="M516" s="31"/>
      <c r="N516" s="164">
        <v>1</v>
      </c>
    </row>
    <row r="517" ht="20" customHeight="1" spans="1:14">
      <c r="A517" s="30">
        <v>18</v>
      </c>
      <c r="B517" s="152" t="s">
        <v>1479</v>
      </c>
      <c r="C517" s="10" t="s">
        <v>1480</v>
      </c>
      <c r="D517" s="154" t="s">
        <v>1481</v>
      </c>
      <c r="E517" s="154" t="s">
        <v>1482</v>
      </c>
      <c r="F517" s="155">
        <v>3201</v>
      </c>
      <c r="G517" s="155">
        <v>58</v>
      </c>
      <c r="H517" s="155">
        <v>870</v>
      </c>
      <c r="I517" s="30">
        <v>1000</v>
      </c>
      <c r="J517" s="30">
        <v>4000</v>
      </c>
      <c r="K517" s="30">
        <f t="shared" si="15"/>
        <v>9071</v>
      </c>
      <c r="L517" s="31"/>
      <c r="M517" s="31"/>
      <c r="N517" s="164">
        <v>1</v>
      </c>
    </row>
    <row r="518" ht="20" customHeight="1" spans="1:14">
      <c r="A518" s="30">
        <v>19</v>
      </c>
      <c r="B518" s="168" t="s">
        <v>1483</v>
      </c>
      <c r="C518" s="10" t="s">
        <v>1484</v>
      </c>
      <c r="D518" s="169" t="s">
        <v>1485</v>
      </c>
      <c r="E518" s="170" t="s">
        <v>1486</v>
      </c>
      <c r="F518" s="171">
        <v>20520</v>
      </c>
      <c r="G518" s="171">
        <v>582</v>
      </c>
      <c r="H518" s="171">
        <v>8730</v>
      </c>
      <c r="I518" s="136">
        <v>1000</v>
      </c>
      <c r="J518" s="136">
        <v>4000</v>
      </c>
      <c r="K518" s="136">
        <f t="shared" si="15"/>
        <v>34250</v>
      </c>
      <c r="L518" s="80"/>
      <c r="M518" s="80"/>
      <c r="N518" s="184">
        <v>2</v>
      </c>
    </row>
    <row r="519" ht="20" customHeight="1" spans="1:14">
      <c r="A519" s="30">
        <v>20</v>
      </c>
      <c r="B519" s="168" t="s">
        <v>1487</v>
      </c>
      <c r="C519" s="10" t="s">
        <v>1488</v>
      </c>
      <c r="D519" s="169" t="s">
        <v>1489</v>
      </c>
      <c r="E519" s="170" t="s">
        <v>1490</v>
      </c>
      <c r="F519" s="171">
        <v>12363</v>
      </c>
      <c r="G519" s="171">
        <v>415</v>
      </c>
      <c r="H519" s="171">
        <v>6225</v>
      </c>
      <c r="I519" s="136">
        <v>1000</v>
      </c>
      <c r="J519" s="136">
        <v>4000</v>
      </c>
      <c r="K519" s="136">
        <f t="shared" si="15"/>
        <v>23588</v>
      </c>
      <c r="L519" s="80"/>
      <c r="M519" s="80"/>
      <c r="N519" s="184">
        <v>2</v>
      </c>
    </row>
    <row r="520" ht="20" customHeight="1" spans="1:14">
      <c r="A520" s="30">
        <v>21</v>
      </c>
      <c r="B520" s="168" t="s">
        <v>1491</v>
      </c>
      <c r="C520" s="10" t="s">
        <v>1492</v>
      </c>
      <c r="D520" s="170" t="s">
        <v>1493</v>
      </c>
      <c r="E520" s="170" t="s">
        <v>1494</v>
      </c>
      <c r="F520" s="171">
        <v>6840</v>
      </c>
      <c r="G520" s="171">
        <v>140</v>
      </c>
      <c r="H520" s="171">
        <v>2100</v>
      </c>
      <c r="I520" s="136">
        <v>1000</v>
      </c>
      <c r="J520" s="136">
        <v>4000</v>
      </c>
      <c r="K520" s="136">
        <f t="shared" si="15"/>
        <v>13940</v>
      </c>
      <c r="L520" s="80"/>
      <c r="M520" s="80"/>
      <c r="N520" s="184">
        <v>1</v>
      </c>
    </row>
    <row r="521" ht="20" customHeight="1" spans="1:14">
      <c r="A521" s="31"/>
      <c r="B521" s="93" t="s">
        <v>9</v>
      </c>
      <c r="C521" s="10"/>
      <c r="D521" s="31">
        <v>33</v>
      </c>
      <c r="E521" s="31"/>
      <c r="F521" s="31">
        <v>150362</v>
      </c>
      <c r="G521" s="31">
        <v>8262</v>
      </c>
      <c r="H521" s="31">
        <v>123930</v>
      </c>
      <c r="I521" s="31">
        <v>21000</v>
      </c>
      <c r="J521" s="31">
        <v>84000</v>
      </c>
      <c r="K521" s="31">
        <v>379292</v>
      </c>
      <c r="L521" s="31"/>
      <c r="M521" s="31"/>
      <c r="N521" s="31">
        <v>33</v>
      </c>
    </row>
    <row r="522" ht="20" customHeight="1" spans="1:14">
      <c r="A522" s="172" t="s">
        <v>1495</v>
      </c>
      <c r="B522" s="173"/>
      <c r="C522" s="173"/>
      <c r="D522" s="173"/>
      <c r="E522" s="173"/>
      <c r="F522" s="173"/>
      <c r="G522" s="173"/>
      <c r="H522" s="173"/>
      <c r="I522" s="173"/>
      <c r="J522" s="173"/>
      <c r="K522" s="173"/>
      <c r="L522" s="173"/>
      <c r="M522" s="173"/>
      <c r="N522" s="185"/>
    </row>
    <row r="523" ht="20" customHeight="1" spans="1:14">
      <c r="A523" s="172" t="s">
        <v>890</v>
      </c>
      <c r="B523" s="173"/>
      <c r="C523" s="173"/>
      <c r="D523" s="173"/>
      <c r="E523" s="173"/>
      <c r="F523" s="173"/>
      <c r="G523" s="173"/>
      <c r="H523" s="173"/>
      <c r="I523" s="173"/>
      <c r="J523" s="173"/>
      <c r="K523" s="173"/>
      <c r="L523" s="173"/>
      <c r="M523" s="173"/>
      <c r="N523" s="186"/>
    </row>
    <row r="524" ht="20" customHeight="1" spans="1:14">
      <c r="A524" s="30" t="s">
        <v>2</v>
      </c>
      <c r="B524" s="19" t="s">
        <v>202</v>
      </c>
      <c r="C524" s="10" t="s">
        <v>875</v>
      </c>
      <c r="D524" s="38" t="s">
        <v>5</v>
      </c>
      <c r="E524" s="39"/>
      <c r="F524" s="40"/>
      <c r="G524" s="41" t="s">
        <v>6</v>
      </c>
      <c r="H524" s="42"/>
      <c r="I524" s="30" t="s">
        <v>203</v>
      </c>
      <c r="J524" s="30" t="s">
        <v>204</v>
      </c>
      <c r="K524" s="53" t="s">
        <v>9</v>
      </c>
      <c r="L524" s="31" t="s">
        <v>10</v>
      </c>
      <c r="M524" s="31"/>
      <c r="N524" s="30" t="s">
        <v>11</v>
      </c>
    </row>
    <row r="525" ht="20" customHeight="1" spans="1:14">
      <c r="A525" s="30"/>
      <c r="B525" s="19"/>
      <c r="C525" s="10"/>
      <c r="D525" s="31" t="s">
        <v>12</v>
      </c>
      <c r="E525" s="31" t="s">
        <v>13</v>
      </c>
      <c r="F525" s="30" t="s">
        <v>205</v>
      </c>
      <c r="G525" s="30" t="s">
        <v>15</v>
      </c>
      <c r="H525" s="30" t="s">
        <v>16</v>
      </c>
      <c r="I525" s="30"/>
      <c r="J525" s="30"/>
      <c r="K525" s="33"/>
      <c r="L525" s="31" t="s">
        <v>17</v>
      </c>
      <c r="M525" s="31" t="s">
        <v>18</v>
      </c>
      <c r="N525" s="30"/>
    </row>
    <row r="526" ht="20" customHeight="1" spans="1:14">
      <c r="A526" s="31">
        <v>1</v>
      </c>
      <c r="B526" s="19" t="s">
        <v>1496</v>
      </c>
      <c r="C526" s="10" t="s">
        <v>1497</v>
      </c>
      <c r="D526" s="5" t="s">
        <v>1498</v>
      </c>
      <c r="E526" s="31"/>
      <c r="F526" s="31">
        <v>3753</v>
      </c>
      <c r="G526" s="31">
        <v>26</v>
      </c>
      <c r="H526" s="31">
        <v>390</v>
      </c>
      <c r="I526" s="31">
        <v>1000</v>
      </c>
      <c r="J526" s="31">
        <v>4000</v>
      </c>
      <c r="K526" s="31">
        <f t="shared" ref="K526:K557" si="16">SUM(F526,H526,I526,J526)</f>
        <v>9143</v>
      </c>
      <c r="L526" s="31"/>
      <c r="M526" s="31"/>
      <c r="N526" s="30"/>
    </row>
    <row r="527" s="2" customFormat="1" ht="20" customHeight="1" spans="1:14">
      <c r="A527" s="80">
        <v>2</v>
      </c>
      <c r="B527" s="174" t="s">
        <v>1499</v>
      </c>
      <c r="C527" s="10" t="s">
        <v>1500</v>
      </c>
      <c r="D527" s="80" t="s">
        <v>1501</v>
      </c>
      <c r="E527" s="222" t="s">
        <v>1502</v>
      </c>
      <c r="F527" s="80">
        <v>6746</v>
      </c>
      <c r="G527" s="80">
        <v>63</v>
      </c>
      <c r="H527" s="80">
        <v>945</v>
      </c>
      <c r="I527" s="80">
        <v>1000</v>
      </c>
      <c r="J527" s="80">
        <v>4000</v>
      </c>
      <c r="K527" s="80">
        <f t="shared" si="16"/>
        <v>12691</v>
      </c>
      <c r="L527" s="80"/>
      <c r="M527" s="80"/>
      <c r="N527" s="136"/>
    </row>
    <row r="528" ht="20" customHeight="1" spans="1:14">
      <c r="A528" s="31">
        <v>3</v>
      </c>
      <c r="B528" s="19" t="s">
        <v>1503</v>
      </c>
      <c r="C528" s="10" t="s">
        <v>1504</v>
      </c>
      <c r="D528" s="31" t="s">
        <v>1505</v>
      </c>
      <c r="E528" s="31"/>
      <c r="F528" s="31">
        <v>2940</v>
      </c>
      <c r="G528" s="31">
        <v>0</v>
      </c>
      <c r="H528" s="31">
        <v>0</v>
      </c>
      <c r="I528" s="31">
        <v>1000</v>
      </c>
      <c r="J528" s="31">
        <v>4000</v>
      </c>
      <c r="K528" s="31">
        <f t="shared" si="16"/>
        <v>7940</v>
      </c>
      <c r="L528" s="31"/>
      <c r="M528" s="31"/>
      <c r="N528" s="30"/>
    </row>
    <row r="529" ht="20" customHeight="1" spans="1:14">
      <c r="A529" s="31">
        <v>4</v>
      </c>
      <c r="B529" s="19" t="s">
        <v>1506</v>
      </c>
      <c r="C529" s="10" t="s">
        <v>1507</v>
      </c>
      <c r="D529" s="31" t="s">
        <v>1508</v>
      </c>
      <c r="E529" s="31"/>
      <c r="F529" s="31">
        <v>3898</v>
      </c>
      <c r="G529" s="31">
        <v>2</v>
      </c>
      <c r="H529" s="31">
        <v>30</v>
      </c>
      <c r="I529" s="31">
        <v>1000</v>
      </c>
      <c r="J529" s="31">
        <v>4000</v>
      </c>
      <c r="K529" s="31">
        <f t="shared" si="16"/>
        <v>8928</v>
      </c>
      <c r="L529" s="31"/>
      <c r="M529" s="31"/>
      <c r="N529" s="30"/>
    </row>
    <row r="530" ht="20" customHeight="1" spans="1:14">
      <c r="A530" s="31">
        <v>5</v>
      </c>
      <c r="B530" s="19" t="s">
        <v>1509</v>
      </c>
      <c r="C530" s="10" t="s">
        <v>1510</v>
      </c>
      <c r="D530" s="31" t="s">
        <v>1511</v>
      </c>
      <c r="E530" s="31"/>
      <c r="F530" s="31">
        <v>2807</v>
      </c>
      <c r="G530" s="31">
        <v>14</v>
      </c>
      <c r="H530" s="31">
        <v>210</v>
      </c>
      <c r="I530" s="31">
        <v>1000</v>
      </c>
      <c r="J530" s="31">
        <v>4000</v>
      </c>
      <c r="K530" s="31">
        <f t="shared" si="16"/>
        <v>8017</v>
      </c>
      <c r="L530" s="31"/>
      <c r="M530" s="31"/>
      <c r="N530" s="30"/>
    </row>
    <row r="531" ht="20" customHeight="1" spans="1:14">
      <c r="A531" s="31">
        <v>6</v>
      </c>
      <c r="B531" s="19" t="s">
        <v>1512</v>
      </c>
      <c r="C531" s="10" t="s">
        <v>1513</v>
      </c>
      <c r="D531" s="31" t="s">
        <v>1514</v>
      </c>
      <c r="E531" s="31"/>
      <c r="F531" s="31">
        <v>4569</v>
      </c>
      <c r="G531" s="31">
        <v>0</v>
      </c>
      <c r="H531" s="31">
        <v>0</v>
      </c>
      <c r="I531" s="31">
        <v>1000</v>
      </c>
      <c r="J531" s="31">
        <v>4000</v>
      </c>
      <c r="K531" s="31">
        <f t="shared" si="16"/>
        <v>9569</v>
      </c>
      <c r="L531" s="31"/>
      <c r="M531" s="31"/>
      <c r="N531" s="30"/>
    </row>
    <row r="532" ht="20" customHeight="1" spans="1:14">
      <c r="A532" s="31">
        <v>7</v>
      </c>
      <c r="B532" s="19" t="s">
        <v>1515</v>
      </c>
      <c r="C532" s="10" t="s">
        <v>1516</v>
      </c>
      <c r="D532" s="30" t="s">
        <v>1517</v>
      </c>
      <c r="E532" s="31"/>
      <c r="F532" s="31">
        <v>4952</v>
      </c>
      <c r="G532" s="31">
        <v>23</v>
      </c>
      <c r="H532" s="31">
        <v>345</v>
      </c>
      <c r="I532" s="31">
        <v>1000</v>
      </c>
      <c r="J532" s="31">
        <v>4000</v>
      </c>
      <c r="K532" s="31">
        <f t="shared" si="16"/>
        <v>10297</v>
      </c>
      <c r="L532" s="31"/>
      <c r="M532" s="31"/>
      <c r="N532" s="30"/>
    </row>
    <row r="533" ht="20" customHeight="1" spans="1:14">
      <c r="A533" s="31">
        <v>8</v>
      </c>
      <c r="B533" s="19" t="s">
        <v>1518</v>
      </c>
      <c r="C533" s="10" t="s">
        <v>1519</v>
      </c>
      <c r="D533" s="31" t="s">
        <v>1520</v>
      </c>
      <c r="E533" s="31"/>
      <c r="F533" s="31">
        <v>3141</v>
      </c>
      <c r="G533" s="31">
        <v>8</v>
      </c>
      <c r="H533" s="31">
        <v>120</v>
      </c>
      <c r="I533" s="31">
        <v>1000</v>
      </c>
      <c r="J533" s="31">
        <v>4000</v>
      </c>
      <c r="K533" s="31">
        <f t="shared" si="16"/>
        <v>8261</v>
      </c>
      <c r="L533" s="31"/>
      <c r="M533" s="31"/>
      <c r="N533" s="30"/>
    </row>
    <row r="534" ht="20" customHeight="1" spans="1:14">
      <c r="A534" s="31">
        <v>9</v>
      </c>
      <c r="B534" s="19" t="s">
        <v>1521</v>
      </c>
      <c r="C534" s="10" t="s">
        <v>1522</v>
      </c>
      <c r="D534" s="31" t="s">
        <v>1523</v>
      </c>
      <c r="E534" s="31"/>
      <c r="F534" s="31">
        <v>4617</v>
      </c>
      <c r="G534" s="31">
        <v>0</v>
      </c>
      <c r="H534" s="31">
        <v>0</v>
      </c>
      <c r="I534" s="31">
        <v>1000</v>
      </c>
      <c r="J534" s="31">
        <v>4000</v>
      </c>
      <c r="K534" s="31">
        <f t="shared" si="16"/>
        <v>9617</v>
      </c>
      <c r="L534" s="31"/>
      <c r="M534" s="31"/>
      <c r="N534" s="30"/>
    </row>
    <row r="535" ht="20" customHeight="1" spans="1:14">
      <c r="A535" s="31">
        <v>10</v>
      </c>
      <c r="B535" s="19" t="s">
        <v>1524</v>
      </c>
      <c r="C535" s="10" t="s">
        <v>1525</v>
      </c>
      <c r="D535" s="31" t="s">
        <v>1526</v>
      </c>
      <c r="E535" s="31"/>
      <c r="F535" s="31">
        <v>2799</v>
      </c>
      <c r="G535" s="31">
        <v>10</v>
      </c>
      <c r="H535" s="31">
        <v>150</v>
      </c>
      <c r="I535" s="31">
        <v>1000</v>
      </c>
      <c r="J535" s="31">
        <v>4000</v>
      </c>
      <c r="K535" s="31">
        <f t="shared" si="16"/>
        <v>7949</v>
      </c>
      <c r="L535" s="31"/>
      <c r="M535" s="31"/>
      <c r="N535" s="30"/>
    </row>
    <row r="536" ht="20" customHeight="1" spans="1:14">
      <c r="A536" s="31">
        <v>11</v>
      </c>
      <c r="B536" s="19" t="s">
        <v>1527</v>
      </c>
      <c r="C536" s="10" t="s">
        <v>1528</v>
      </c>
      <c r="D536" s="30" t="s">
        <v>1529</v>
      </c>
      <c r="E536" s="31"/>
      <c r="F536" s="31">
        <v>4760</v>
      </c>
      <c r="G536" s="31">
        <v>20</v>
      </c>
      <c r="H536" s="31">
        <v>300</v>
      </c>
      <c r="I536" s="31">
        <v>1000</v>
      </c>
      <c r="J536" s="31">
        <v>4000</v>
      </c>
      <c r="K536" s="31">
        <f t="shared" si="16"/>
        <v>10060</v>
      </c>
      <c r="L536" s="31"/>
      <c r="M536" s="31"/>
      <c r="N536" s="30"/>
    </row>
    <row r="537" ht="20" customHeight="1" spans="1:14">
      <c r="A537" s="31">
        <v>12</v>
      </c>
      <c r="B537" s="19" t="s">
        <v>1530</v>
      </c>
      <c r="C537" s="10" t="s">
        <v>1531</v>
      </c>
      <c r="D537" s="31" t="s">
        <v>1532</v>
      </c>
      <c r="E537" s="220" t="s">
        <v>1533</v>
      </c>
      <c r="F537" s="31">
        <v>35071</v>
      </c>
      <c r="G537" s="31">
        <v>114</v>
      </c>
      <c r="H537" s="31">
        <v>1710</v>
      </c>
      <c r="I537" s="31">
        <v>1000</v>
      </c>
      <c r="J537" s="31">
        <v>4000</v>
      </c>
      <c r="K537" s="31">
        <f t="shared" si="16"/>
        <v>41781</v>
      </c>
      <c r="L537" s="31"/>
      <c r="M537" s="31"/>
      <c r="N537" s="30"/>
    </row>
    <row r="538" ht="20" customHeight="1" spans="1:14">
      <c r="A538" s="31">
        <v>13</v>
      </c>
      <c r="B538" s="19" t="s">
        <v>1534</v>
      </c>
      <c r="C538" s="10" t="s">
        <v>1535</v>
      </c>
      <c r="D538" s="31" t="s">
        <v>1536</v>
      </c>
      <c r="E538" s="220" t="s">
        <v>1537</v>
      </c>
      <c r="F538" s="31">
        <v>3606</v>
      </c>
      <c r="G538" s="31">
        <v>6.4</v>
      </c>
      <c r="H538" s="31">
        <v>96</v>
      </c>
      <c r="I538" s="31">
        <v>1000</v>
      </c>
      <c r="J538" s="31">
        <v>4000</v>
      </c>
      <c r="K538" s="31">
        <f t="shared" si="16"/>
        <v>8702</v>
      </c>
      <c r="L538" s="31"/>
      <c r="M538" s="31"/>
      <c r="N538" s="30"/>
    </row>
    <row r="539" ht="20" customHeight="1" spans="1:14">
      <c r="A539" s="31">
        <v>14</v>
      </c>
      <c r="B539" s="19" t="s">
        <v>1538</v>
      </c>
      <c r="C539" s="10" t="s">
        <v>1539</v>
      </c>
      <c r="D539" s="30" t="s">
        <v>1540</v>
      </c>
      <c r="E539" s="31"/>
      <c r="F539" s="31">
        <v>3497</v>
      </c>
      <c r="G539" s="31">
        <v>31</v>
      </c>
      <c r="H539" s="31">
        <v>465</v>
      </c>
      <c r="I539" s="31">
        <v>1000</v>
      </c>
      <c r="J539" s="31">
        <v>4000</v>
      </c>
      <c r="K539" s="31">
        <f t="shared" si="16"/>
        <v>8962</v>
      </c>
      <c r="L539" s="31"/>
      <c r="M539" s="31"/>
      <c r="N539" s="30"/>
    </row>
    <row r="540" ht="20" customHeight="1" spans="1:14">
      <c r="A540" s="31">
        <v>15</v>
      </c>
      <c r="B540" s="19" t="s">
        <v>1541</v>
      </c>
      <c r="C540" s="10" t="s">
        <v>1542</v>
      </c>
      <c r="D540" s="31" t="s">
        <v>1543</v>
      </c>
      <c r="E540" s="31"/>
      <c r="F540" s="31">
        <v>2584</v>
      </c>
      <c r="G540" s="31">
        <v>19</v>
      </c>
      <c r="H540" s="31">
        <v>285</v>
      </c>
      <c r="I540" s="31">
        <v>1000</v>
      </c>
      <c r="J540" s="31">
        <v>4000</v>
      </c>
      <c r="K540" s="31">
        <f t="shared" si="16"/>
        <v>7869</v>
      </c>
      <c r="L540" s="31"/>
      <c r="M540" s="31"/>
      <c r="N540" s="30"/>
    </row>
    <row r="541" ht="20" customHeight="1" spans="1:14">
      <c r="A541" s="31">
        <v>16</v>
      </c>
      <c r="B541" s="19" t="s">
        <v>1544</v>
      </c>
      <c r="C541" s="10" t="s">
        <v>1545</v>
      </c>
      <c r="D541" s="31" t="s">
        <v>1546</v>
      </c>
      <c r="E541" s="31"/>
      <c r="F541" s="31">
        <v>3180</v>
      </c>
      <c r="G541" s="31">
        <v>6</v>
      </c>
      <c r="H541" s="31">
        <v>90</v>
      </c>
      <c r="I541" s="31">
        <v>1000</v>
      </c>
      <c r="J541" s="31">
        <v>4000</v>
      </c>
      <c r="K541" s="31">
        <f t="shared" si="16"/>
        <v>8270</v>
      </c>
      <c r="L541" s="31"/>
      <c r="M541" s="31"/>
      <c r="N541" s="30"/>
    </row>
    <row r="542" ht="20" customHeight="1" spans="1:14">
      <c r="A542" s="31">
        <v>17</v>
      </c>
      <c r="B542" s="19" t="s">
        <v>1547</v>
      </c>
      <c r="C542" s="10" t="s">
        <v>1548</v>
      </c>
      <c r="D542" s="31" t="s">
        <v>1549</v>
      </c>
      <c r="E542" s="31"/>
      <c r="F542" s="31">
        <v>4034</v>
      </c>
      <c r="G542" s="31">
        <v>17</v>
      </c>
      <c r="H542" s="31">
        <v>255</v>
      </c>
      <c r="I542" s="31">
        <v>1000</v>
      </c>
      <c r="J542" s="31">
        <v>4000</v>
      </c>
      <c r="K542" s="31">
        <f t="shared" si="16"/>
        <v>9289</v>
      </c>
      <c r="L542" s="31"/>
      <c r="M542" s="31"/>
      <c r="N542" s="30"/>
    </row>
    <row r="543" ht="20" customHeight="1" spans="1:14">
      <c r="A543" s="31">
        <v>18</v>
      </c>
      <c r="B543" s="19" t="s">
        <v>1550</v>
      </c>
      <c r="C543" s="10" t="s">
        <v>1551</v>
      </c>
      <c r="D543" s="31" t="s">
        <v>1552</v>
      </c>
      <c r="E543" s="220" t="s">
        <v>1553</v>
      </c>
      <c r="F543" s="31">
        <v>3858</v>
      </c>
      <c r="G543" s="31">
        <v>90</v>
      </c>
      <c r="H543" s="31">
        <v>1350</v>
      </c>
      <c r="I543" s="31">
        <v>1000</v>
      </c>
      <c r="J543" s="31">
        <v>4000</v>
      </c>
      <c r="K543" s="31">
        <f t="shared" si="16"/>
        <v>10208</v>
      </c>
      <c r="L543" s="31"/>
      <c r="M543" s="31"/>
      <c r="N543" s="30"/>
    </row>
    <row r="544" ht="20" customHeight="1" spans="1:14">
      <c r="A544" s="31">
        <v>19</v>
      </c>
      <c r="B544" s="19" t="s">
        <v>1554</v>
      </c>
      <c r="C544" s="10" t="s">
        <v>1555</v>
      </c>
      <c r="D544" s="31" t="s">
        <v>1556</v>
      </c>
      <c r="E544" s="31"/>
      <c r="F544" s="31">
        <v>3770</v>
      </c>
      <c r="G544" s="31">
        <v>24</v>
      </c>
      <c r="H544" s="31">
        <v>360</v>
      </c>
      <c r="I544" s="31">
        <v>1000</v>
      </c>
      <c r="J544" s="31">
        <v>4000</v>
      </c>
      <c r="K544" s="31">
        <f t="shared" si="16"/>
        <v>9130</v>
      </c>
      <c r="L544" s="31"/>
      <c r="M544" s="31"/>
      <c r="N544" s="30"/>
    </row>
    <row r="545" ht="20" customHeight="1" spans="1:14">
      <c r="A545" s="31">
        <v>20</v>
      </c>
      <c r="B545" s="19" t="s">
        <v>1557</v>
      </c>
      <c r="C545" s="10" t="s">
        <v>1558</v>
      </c>
      <c r="D545" s="31" t="s">
        <v>1559</v>
      </c>
      <c r="E545" s="31"/>
      <c r="F545" s="31">
        <v>3592</v>
      </c>
      <c r="G545" s="31">
        <v>0</v>
      </c>
      <c r="H545" s="31">
        <v>0</v>
      </c>
      <c r="I545" s="31">
        <v>1000</v>
      </c>
      <c r="J545" s="31">
        <v>4000</v>
      </c>
      <c r="K545" s="31">
        <f t="shared" si="16"/>
        <v>8592</v>
      </c>
      <c r="L545" s="31"/>
      <c r="M545" s="31"/>
      <c r="N545" s="30"/>
    </row>
    <row r="546" ht="20" customHeight="1" spans="1:14">
      <c r="A546" s="31">
        <v>21</v>
      </c>
      <c r="B546" s="19" t="s">
        <v>1560</v>
      </c>
      <c r="C546" s="10" t="s">
        <v>1561</v>
      </c>
      <c r="D546" s="31" t="s">
        <v>1562</v>
      </c>
      <c r="E546" s="31"/>
      <c r="F546" s="31">
        <v>3653</v>
      </c>
      <c r="G546" s="31">
        <v>26</v>
      </c>
      <c r="H546" s="31">
        <v>390</v>
      </c>
      <c r="I546" s="31">
        <v>1000</v>
      </c>
      <c r="J546" s="31">
        <v>4000</v>
      </c>
      <c r="K546" s="31">
        <f t="shared" si="16"/>
        <v>9043</v>
      </c>
      <c r="L546" s="31"/>
      <c r="M546" s="31"/>
      <c r="N546" s="30"/>
    </row>
    <row r="547" ht="20" customHeight="1" spans="1:14">
      <c r="A547" s="31">
        <v>22</v>
      </c>
      <c r="B547" s="19" t="s">
        <v>1563</v>
      </c>
      <c r="C547" s="10" t="s">
        <v>1564</v>
      </c>
      <c r="D547" s="31" t="s">
        <v>1565</v>
      </c>
      <c r="E547" s="31"/>
      <c r="F547" s="31">
        <v>3347</v>
      </c>
      <c r="G547" s="31">
        <v>14</v>
      </c>
      <c r="H547" s="31">
        <v>210</v>
      </c>
      <c r="I547" s="31">
        <v>1000</v>
      </c>
      <c r="J547" s="31">
        <v>4000</v>
      </c>
      <c r="K547" s="31">
        <f t="shared" si="16"/>
        <v>8557</v>
      </c>
      <c r="L547" s="31"/>
      <c r="M547" s="31"/>
      <c r="N547" s="30"/>
    </row>
    <row r="548" ht="20" customHeight="1" spans="1:14">
      <c r="A548" s="31">
        <v>23</v>
      </c>
      <c r="B548" s="19" t="s">
        <v>1566</v>
      </c>
      <c r="C548" s="10" t="s">
        <v>1567</v>
      </c>
      <c r="D548" s="31" t="s">
        <v>1568</v>
      </c>
      <c r="E548" s="31"/>
      <c r="F548" s="31">
        <v>3293</v>
      </c>
      <c r="G548" s="31">
        <v>90</v>
      </c>
      <c r="H548" s="31">
        <v>1350</v>
      </c>
      <c r="I548" s="31">
        <v>1000</v>
      </c>
      <c r="J548" s="31">
        <v>4000</v>
      </c>
      <c r="K548" s="31">
        <f t="shared" si="16"/>
        <v>9643</v>
      </c>
      <c r="L548" s="31"/>
      <c r="M548" s="31"/>
      <c r="N548" s="30"/>
    </row>
    <row r="549" ht="20" customHeight="1" spans="1:14">
      <c r="A549" s="31">
        <v>24</v>
      </c>
      <c r="B549" s="19" t="s">
        <v>1569</v>
      </c>
      <c r="C549" s="10" t="s">
        <v>1570</v>
      </c>
      <c r="D549" s="30" t="s">
        <v>1571</v>
      </c>
      <c r="E549" s="31"/>
      <c r="F549" s="31">
        <v>4332</v>
      </c>
      <c r="G549" s="31">
        <v>10</v>
      </c>
      <c r="H549" s="31">
        <v>150</v>
      </c>
      <c r="I549" s="31">
        <v>1000</v>
      </c>
      <c r="J549" s="31">
        <v>4000</v>
      </c>
      <c r="K549" s="31">
        <f t="shared" si="16"/>
        <v>9482</v>
      </c>
      <c r="L549" s="31"/>
      <c r="M549" s="31"/>
      <c r="N549" s="30"/>
    </row>
    <row r="550" ht="20" customHeight="1" spans="1:14">
      <c r="A550" s="31">
        <v>25</v>
      </c>
      <c r="B550" s="19" t="s">
        <v>1572</v>
      </c>
      <c r="C550" s="10" t="s">
        <v>1573</v>
      </c>
      <c r="D550" s="31" t="s">
        <v>1574</v>
      </c>
      <c r="E550" s="31"/>
      <c r="F550" s="31">
        <v>2557</v>
      </c>
      <c r="G550" s="31">
        <v>0</v>
      </c>
      <c r="H550" s="31">
        <v>0</v>
      </c>
      <c r="I550" s="31">
        <v>1000</v>
      </c>
      <c r="J550" s="31">
        <v>4000</v>
      </c>
      <c r="K550" s="31">
        <f t="shared" si="16"/>
        <v>7557</v>
      </c>
      <c r="L550" s="31"/>
      <c r="M550" s="31"/>
      <c r="N550" s="30"/>
    </row>
    <row r="551" ht="20" customHeight="1" spans="1:14">
      <c r="A551" s="31">
        <v>26</v>
      </c>
      <c r="B551" s="19" t="s">
        <v>1575</v>
      </c>
      <c r="C551" s="10" t="s">
        <v>1576</v>
      </c>
      <c r="D551" s="31" t="s">
        <v>1577</v>
      </c>
      <c r="E551" s="31"/>
      <c r="F551" s="31">
        <v>4036</v>
      </c>
      <c r="G551" s="31">
        <v>24</v>
      </c>
      <c r="H551" s="31">
        <v>360</v>
      </c>
      <c r="I551" s="31">
        <v>1000</v>
      </c>
      <c r="J551" s="31">
        <v>4000</v>
      </c>
      <c r="K551" s="31">
        <f t="shared" si="16"/>
        <v>9396</v>
      </c>
      <c r="L551" s="31"/>
      <c r="M551" s="31"/>
      <c r="N551" s="30"/>
    </row>
    <row r="552" ht="20" customHeight="1" spans="1:14">
      <c r="A552" s="31">
        <v>27</v>
      </c>
      <c r="B552" s="19" t="s">
        <v>1578</v>
      </c>
      <c r="C552" s="10" t="s">
        <v>1579</v>
      </c>
      <c r="D552" s="31" t="s">
        <v>1580</v>
      </c>
      <c r="E552" s="31"/>
      <c r="F552" s="31">
        <v>3073</v>
      </c>
      <c r="G552" s="31">
        <v>0</v>
      </c>
      <c r="H552" s="31">
        <v>0</v>
      </c>
      <c r="I552" s="31">
        <v>1000</v>
      </c>
      <c r="J552" s="31">
        <v>4000</v>
      </c>
      <c r="K552" s="31">
        <f t="shared" si="16"/>
        <v>8073</v>
      </c>
      <c r="L552" s="31"/>
      <c r="M552" s="31"/>
      <c r="N552" s="30"/>
    </row>
    <row r="553" ht="20" customHeight="1" spans="1:14">
      <c r="A553" s="31">
        <v>28</v>
      </c>
      <c r="B553" s="19" t="s">
        <v>1581</v>
      </c>
      <c r="C553" s="10" t="s">
        <v>1582</v>
      </c>
      <c r="D553" s="31" t="s">
        <v>1583</v>
      </c>
      <c r="E553" s="31"/>
      <c r="F553" s="31">
        <v>4569</v>
      </c>
      <c r="G553" s="31">
        <v>13</v>
      </c>
      <c r="H553" s="31">
        <v>195</v>
      </c>
      <c r="I553" s="31">
        <v>1000</v>
      </c>
      <c r="J553" s="31">
        <v>4000</v>
      </c>
      <c r="K553" s="31">
        <f t="shared" si="16"/>
        <v>9764</v>
      </c>
      <c r="L553" s="31"/>
      <c r="M553" s="31"/>
      <c r="N553" s="30"/>
    </row>
    <row r="554" ht="20" customHeight="1" spans="1:14">
      <c r="A554" s="31">
        <v>29</v>
      </c>
      <c r="B554" s="19" t="s">
        <v>1584</v>
      </c>
      <c r="C554" s="10" t="s">
        <v>1585</v>
      </c>
      <c r="D554" s="31" t="s">
        <v>1586</v>
      </c>
      <c r="E554" s="31"/>
      <c r="F554" s="31">
        <v>3620</v>
      </c>
      <c r="G554" s="31">
        <v>15</v>
      </c>
      <c r="H554" s="31">
        <v>225</v>
      </c>
      <c r="I554" s="31">
        <v>1000</v>
      </c>
      <c r="J554" s="31">
        <v>4000</v>
      </c>
      <c r="K554" s="31">
        <f t="shared" si="16"/>
        <v>8845</v>
      </c>
      <c r="L554" s="31"/>
      <c r="M554" s="31"/>
      <c r="N554" s="30"/>
    </row>
    <row r="555" ht="20" customHeight="1" spans="1:14">
      <c r="A555" s="31">
        <v>30</v>
      </c>
      <c r="B555" s="19" t="s">
        <v>1587</v>
      </c>
      <c r="C555" s="10" t="s">
        <v>1588</v>
      </c>
      <c r="D555" s="31" t="s">
        <v>1589</v>
      </c>
      <c r="E555" s="31"/>
      <c r="F555" s="31">
        <v>5593</v>
      </c>
      <c r="G555" s="31">
        <v>4</v>
      </c>
      <c r="H555" s="31">
        <v>60</v>
      </c>
      <c r="I555" s="31">
        <v>1000</v>
      </c>
      <c r="J555" s="31">
        <v>4000</v>
      </c>
      <c r="K555" s="31">
        <f t="shared" si="16"/>
        <v>10653</v>
      </c>
      <c r="L555" s="31"/>
      <c r="M555" s="31"/>
      <c r="N555" s="30"/>
    </row>
    <row r="556" ht="20" customHeight="1" spans="1:14">
      <c r="A556" s="31">
        <v>31</v>
      </c>
      <c r="B556" s="19" t="s">
        <v>1590</v>
      </c>
      <c r="C556" s="10" t="s">
        <v>1591</v>
      </c>
      <c r="D556" s="31" t="s">
        <v>1592</v>
      </c>
      <c r="E556" s="31"/>
      <c r="F556" s="31">
        <v>2606</v>
      </c>
      <c r="G556" s="31">
        <v>90</v>
      </c>
      <c r="H556" s="31">
        <v>1350</v>
      </c>
      <c r="I556" s="31">
        <v>1000</v>
      </c>
      <c r="J556" s="31">
        <v>4000</v>
      </c>
      <c r="K556" s="31">
        <f t="shared" si="16"/>
        <v>8956</v>
      </c>
      <c r="L556" s="31"/>
      <c r="M556" s="31"/>
      <c r="N556" s="30"/>
    </row>
    <row r="557" ht="20" customHeight="1" spans="1:14">
      <c r="A557" s="31">
        <v>32</v>
      </c>
      <c r="B557" s="19" t="s">
        <v>1593</v>
      </c>
      <c r="C557" s="10" t="s">
        <v>1594</v>
      </c>
      <c r="D557" s="30" t="s">
        <v>1595</v>
      </c>
      <c r="E557" s="220" t="s">
        <v>1596</v>
      </c>
      <c r="F557" s="31">
        <v>45666</v>
      </c>
      <c r="G557" s="31">
        <v>666</v>
      </c>
      <c r="H557" s="31">
        <v>9990</v>
      </c>
      <c r="I557" s="31">
        <v>1000</v>
      </c>
      <c r="J557" s="31">
        <v>4000</v>
      </c>
      <c r="K557" s="31">
        <f t="shared" si="16"/>
        <v>60656</v>
      </c>
      <c r="L557" s="31"/>
      <c r="M557" s="31"/>
      <c r="N557" s="30"/>
    </row>
    <row r="558" ht="20" customHeight="1" spans="1:14">
      <c r="A558" s="31"/>
      <c r="B558" s="19" t="s">
        <v>9</v>
      </c>
      <c r="C558" s="10"/>
      <c r="D558" s="31"/>
      <c r="E558" s="31"/>
      <c r="F558" s="31">
        <v>194519</v>
      </c>
      <c r="G558" s="31">
        <v>1425.4</v>
      </c>
      <c r="H558" s="31">
        <v>21381</v>
      </c>
      <c r="I558" s="31">
        <v>32000</v>
      </c>
      <c r="J558" s="31">
        <v>128000</v>
      </c>
      <c r="K558" s="31">
        <v>375900</v>
      </c>
      <c r="L558" s="31"/>
      <c r="M558" s="31"/>
      <c r="N558" s="30"/>
    </row>
    <row r="559" ht="20" customHeight="1" spans="1:14">
      <c r="A559" s="115" t="s">
        <v>1597</v>
      </c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26"/>
    </row>
    <row r="560" ht="20" customHeight="1" spans="1:14">
      <c r="A560" s="117" t="s">
        <v>1598</v>
      </c>
      <c r="B560" s="118"/>
      <c r="C560" s="118"/>
      <c r="D560" s="118"/>
      <c r="E560" s="118"/>
      <c r="F560" s="118"/>
      <c r="G560" s="118"/>
      <c r="H560" s="118"/>
      <c r="I560" s="118"/>
      <c r="J560" s="118"/>
      <c r="K560" s="118"/>
      <c r="L560" s="118"/>
      <c r="M560" s="118"/>
      <c r="N560" s="127"/>
    </row>
    <row r="561" ht="20" customHeight="1" spans="1:14">
      <c r="A561" s="30" t="s">
        <v>2</v>
      </c>
      <c r="B561" s="19" t="s">
        <v>202</v>
      </c>
      <c r="C561" s="21" t="s">
        <v>4</v>
      </c>
      <c r="D561" s="38" t="s">
        <v>5</v>
      </c>
      <c r="E561" s="39"/>
      <c r="F561" s="40"/>
      <c r="G561" s="41" t="s">
        <v>6</v>
      </c>
      <c r="H561" s="42"/>
      <c r="I561" s="30" t="s">
        <v>203</v>
      </c>
      <c r="J561" s="30" t="s">
        <v>204</v>
      </c>
      <c r="K561" s="53" t="s">
        <v>9</v>
      </c>
      <c r="L561" s="31" t="s">
        <v>10</v>
      </c>
      <c r="M561" s="31"/>
      <c r="N561" s="31" t="s">
        <v>11</v>
      </c>
    </row>
    <row r="562" ht="20" customHeight="1" spans="1:14">
      <c r="A562" s="30"/>
      <c r="B562" s="19"/>
      <c r="C562" s="22"/>
      <c r="D562" s="30" t="s">
        <v>12</v>
      </c>
      <c r="E562" s="46" t="s">
        <v>13</v>
      </c>
      <c r="F562" s="30" t="s">
        <v>205</v>
      </c>
      <c r="G562" s="30" t="s">
        <v>15</v>
      </c>
      <c r="H562" s="30" t="s">
        <v>16</v>
      </c>
      <c r="I562" s="30"/>
      <c r="J562" s="30"/>
      <c r="K562" s="33"/>
      <c r="L562" s="31" t="s">
        <v>17</v>
      </c>
      <c r="M562" s="31" t="s">
        <v>18</v>
      </c>
      <c r="N562" s="31"/>
    </row>
    <row r="563" ht="20" customHeight="1" spans="1:14">
      <c r="A563" s="175">
        <v>1</v>
      </c>
      <c r="B563" s="176" t="s">
        <v>1599</v>
      </c>
      <c r="C563" s="21" t="s">
        <v>1600</v>
      </c>
      <c r="D563" s="30" t="s">
        <v>1601</v>
      </c>
      <c r="E563" s="177" t="s">
        <v>1602</v>
      </c>
      <c r="F563" s="178">
        <v>6583</v>
      </c>
      <c r="G563" s="175">
        <v>277</v>
      </c>
      <c r="H563" s="175">
        <f t="shared" ref="H563:H567" si="17">G563*15</f>
        <v>4155</v>
      </c>
      <c r="I563" s="53">
        <v>1000</v>
      </c>
      <c r="J563" s="53">
        <v>4000</v>
      </c>
      <c r="K563" s="53">
        <v>19291</v>
      </c>
      <c r="L563" s="44"/>
      <c r="M563" s="44"/>
      <c r="N563" s="44"/>
    </row>
    <row r="564" ht="20" customHeight="1" spans="1:14">
      <c r="A564" s="179"/>
      <c r="B564" s="180"/>
      <c r="C564" s="22"/>
      <c r="D564" s="30" t="s">
        <v>1603</v>
      </c>
      <c r="E564" s="138"/>
      <c r="F564" s="178">
        <v>3553</v>
      </c>
      <c r="G564" s="179"/>
      <c r="H564" s="179"/>
      <c r="I564" s="33"/>
      <c r="J564" s="33"/>
      <c r="K564" s="33"/>
      <c r="L564" s="34"/>
      <c r="M564" s="34"/>
      <c r="N564" s="34"/>
    </row>
    <row r="565" ht="20" customHeight="1" spans="1:14">
      <c r="A565" s="175">
        <v>2</v>
      </c>
      <c r="B565" s="176" t="s">
        <v>1604</v>
      </c>
      <c r="C565" s="21" t="s">
        <v>1605</v>
      </c>
      <c r="D565" s="30" t="s">
        <v>1606</v>
      </c>
      <c r="E565" s="177" t="s">
        <v>1607</v>
      </c>
      <c r="F565" s="119">
        <v>3602</v>
      </c>
      <c r="G565" s="175">
        <v>120</v>
      </c>
      <c r="H565" s="175">
        <f t="shared" si="17"/>
        <v>1800</v>
      </c>
      <c r="I565" s="53">
        <v>1000</v>
      </c>
      <c r="J565" s="53">
        <v>4000</v>
      </c>
      <c r="K565" s="53">
        <v>12349</v>
      </c>
      <c r="L565" s="44"/>
      <c r="M565" s="44"/>
      <c r="N565" s="44"/>
    </row>
    <row r="566" ht="20" customHeight="1" spans="1:14">
      <c r="A566" s="179"/>
      <c r="B566" s="180"/>
      <c r="C566" s="22"/>
      <c r="D566" s="30" t="s">
        <v>1608</v>
      </c>
      <c r="E566" s="138"/>
      <c r="F566" s="119">
        <v>1947</v>
      </c>
      <c r="G566" s="179"/>
      <c r="H566" s="179"/>
      <c r="I566" s="33"/>
      <c r="J566" s="33"/>
      <c r="K566" s="33"/>
      <c r="L566" s="34"/>
      <c r="M566" s="34"/>
      <c r="N566" s="34"/>
    </row>
    <row r="567" ht="20" customHeight="1" spans="1:14">
      <c r="A567" s="175">
        <v>3</v>
      </c>
      <c r="B567" s="176" t="s">
        <v>1609</v>
      </c>
      <c r="C567" s="21" t="s">
        <v>1610</v>
      </c>
      <c r="D567" s="30" t="s">
        <v>1611</v>
      </c>
      <c r="E567" s="177" t="s">
        <v>1612</v>
      </c>
      <c r="F567" s="119">
        <v>5316</v>
      </c>
      <c r="G567" s="175">
        <v>234</v>
      </c>
      <c r="H567" s="175">
        <f t="shared" si="17"/>
        <v>3510</v>
      </c>
      <c r="I567" s="53">
        <v>1000</v>
      </c>
      <c r="J567" s="53">
        <v>4000</v>
      </c>
      <c r="K567" s="53">
        <v>14675</v>
      </c>
      <c r="L567" s="44"/>
      <c r="M567" s="44"/>
      <c r="N567" s="44"/>
    </row>
    <row r="568" ht="20" customHeight="1" spans="1:14">
      <c r="A568" s="179"/>
      <c r="B568" s="180"/>
      <c r="C568" s="22"/>
      <c r="D568" s="30" t="s">
        <v>1613</v>
      </c>
      <c r="E568" s="138"/>
      <c r="F568" s="119">
        <v>849</v>
      </c>
      <c r="G568" s="179"/>
      <c r="H568" s="179"/>
      <c r="I568" s="33"/>
      <c r="J568" s="33"/>
      <c r="K568" s="33"/>
      <c r="L568" s="34"/>
      <c r="M568" s="34"/>
      <c r="N568" s="34"/>
    </row>
    <row r="569" ht="20" customHeight="1" spans="1:14">
      <c r="A569" s="175">
        <v>4</v>
      </c>
      <c r="B569" s="176" t="s">
        <v>1614</v>
      </c>
      <c r="C569" s="21" t="s">
        <v>1615</v>
      </c>
      <c r="D569" s="30" t="s">
        <v>1616</v>
      </c>
      <c r="E569" s="177" t="s">
        <v>1617</v>
      </c>
      <c r="F569" s="119">
        <v>11617</v>
      </c>
      <c r="G569" s="175">
        <v>500</v>
      </c>
      <c r="H569" s="175">
        <v>7900</v>
      </c>
      <c r="I569" s="53">
        <v>1000</v>
      </c>
      <c r="J569" s="53">
        <v>4000</v>
      </c>
      <c r="K569" s="53">
        <v>29091</v>
      </c>
      <c r="L569" s="44"/>
      <c r="M569" s="44"/>
      <c r="N569" s="44" t="s">
        <v>1618</v>
      </c>
    </row>
    <row r="570" ht="20" customHeight="1" spans="1:14">
      <c r="A570" s="181"/>
      <c r="B570" s="182"/>
      <c r="C570" s="48"/>
      <c r="D570" s="30" t="s">
        <v>1619</v>
      </c>
      <c r="E570" s="183"/>
      <c r="F570" s="119">
        <v>2680</v>
      </c>
      <c r="G570" s="181"/>
      <c r="H570" s="181"/>
      <c r="I570" s="163"/>
      <c r="J570" s="163"/>
      <c r="K570" s="163"/>
      <c r="L570" s="49"/>
      <c r="M570" s="49"/>
      <c r="N570" s="49"/>
    </row>
    <row r="571" ht="20" customHeight="1" spans="1:14">
      <c r="A571" s="179"/>
      <c r="B571" s="180"/>
      <c r="C571" s="22"/>
      <c r="D571" s="30" t="s">
        <v>1620</v>
      </c>
      <c r="E571" s="138"/>
      <c r="F571" s="119">
        <v>1894</v>
      </c>
      <c r="G571" s="179"/>
      <c r="H571" s="179"/>
      <c r="I571" s="33"/>
      <c r="J571" s="33"/>
      <c r="K571" s="33"/>
      <c r="L571" s="34"/>
      <c r="M571" s="34"/>
      <c r="N571" s="34"/>
    </row>
    <row r="572" ht="20" customHeight="1" spans="1:14">
      <c r="A572" s="119">
        <v>5</v>
      </c>
      <c r="B572" s="120" t="s">
        <v>1621</v>
      </c>
      <c r="C572" s="10" t="s">
        <v>1622</v>
      </c>
      <c r="D572" s="30" t="s">
        <v>1623</v>
      </c>
      <c r="E572" s="139" t="s">
        <v>1624</v>
      </c>
      <c r="F572" s="119">
        <v>2561</v>
      </c>
      <c r="G572" s="119">
        <v>39</v>
      </c>
      <c r="H572" s="119">
        <f>G572*15</f>
        <v>585</v>
      </c>
      <c r="I572" s="30">
        <v>1000</v>
      </c>
      <c r="J572" s="30">
        <v>4000</v>
      </c>
      <c r="K572" s="30">
        <v>8146</v>
      </c>
      <c r="L572" s="31"/>
      <c r="M572" s="31"/>
      <c r="N572" s="31"/>
    </row>
    <row r="573" ht="20" customHeight="1" spans="1:14">
      <c r="A573" s="175">
        <v>6</v>
      </c>
      <c r="B573" s="176" t="s">
        <v>1625</v>
      </c>
      <c r="C573" s="21" t="s">
        <v>1626</v>
      </c>
      <c r="D573" s="30" t="s">
        <v>1627</v>
      </c>
      <c r="E573" s="177" t="s">
        <v>1628</v>
      </c>
      <c r="F573" s="119">
        <v>59057</v>
      </c>
      <c r="G573" s="175">
        <v>666</v>
      </c>
      <c r="H573" s="175">
        <f>G573*15</f>
        <v>9990</v>
      </c>
      <c r="I573" s="53">
        <v>1000</v>
      </c>
      <c r="J573" s="53">
        <v>4000</v>
      </c>
      <c r="K573" s="53">
        <v>101280</v>
      </c>
      <c r="L573" s="44"/>
      <c r="M573" s="44"/>
      <c r="N573" s="44"/>
    </row>
    <row r="574" ht="20" customHeight="1" spans="1:14">
      <c r="A574" s="181"/>
      <c r="B574" s="182"/>
      <c r="C574" s="48"/>
      <c r="D574" s="30" t="s">
        <v>1629</v>
      </c>
      <c r="E574" s="183"/>
      <c r="F574" s="119">
        <v>20240</v>
      </c>
      <c r="G574" s="181"/>
      <c r="H574" s="181"/>
      <c r="I574" s="163"/>
      <c r="J574" s="163"/>
      <c r="K574" s="163"/>
      <c r="L574" s="49"/>
      <c r="M574" s="49"/>
      <c r="N574" s="49"/>
    </row>
    <row r="575" ht="20" customHeight="1" spans="1:14">
      <c r="A575" s="181"/>
      <c r="B575" s="182"/>
      <c r="C575" s="22"/>
      <c r="D575" s="30" t="s">
        <v>1630</v>
      </c>
      <c r="E575" s="183"/>
      <c r="F575" s="119">
        <v>6993</v>
      </c>
      <c r="G575" s="181"/>
      <c r="H575" s="181"/>
      <c r="I575" s="163"/>
      <c r="J575" s="163"/>
      <c r="K575" s="163"/>
      <c r="L575" s="49"/>
      <c r="M575" s="49"/>
      <c r="N575" s="49"/>
    </row>
    <row r="576" ht="20" customHeight="1" spans="1:14">
      <c r="A576" s="175">
        <v>7</v>
      </c>
      <c r="B576" s="176" t="s">
        <v>1631</v>
      </c>
      <c r="C576" s="21" t="s">
        <v>1632</v>
      </c>
      <c r="D576" s="30" t="s">
        <v>1633</v>
      </c>
      <c r="E576" s="177" t="s">
        <v>1634</v>
      </c>
      <c r="F576" s="119">
        <v>4582</v>
      </c>
      <c r="G576" s="175">
        <v>122</v>
      </c>
      <c r="H576" s="175">
        <f>G576*15</f>
        <v>1830</v>
      </c>
      <c r="I576" s="53">
        <v>1000</v>
      </c>
      <c r="J576" s="53">
        <v>4000</v>
      </c>
      <c r="K576" s="53">
        <v>18377</v>
      </c>
      <c r="L576" s="44"/>
      <c r="M576" s="44"/>
      <c r="N576" s="44"/>
    </row>
    <row r="577" ht="20" customHeight="1" spans="1:14">
      <c r="A577" s="179"/>
      <c r="B577" s="180"/>
      <c r="C577" s="22"/>
      <c r="D577" s="30" t="s">
        <v>1635</v>
      </c>
      <c r="E577" s="138"/>
      <c r="F577" s="119">
        <v>6965</v>
      </c>
      <c r="G577" s="179"/>
      <c r="H577" s="179"/>
      <c r="I577" s="33"/>
      <c r="J577" s="33"/>
      <c r="K577" s="33"/>
      <c r="L577" s="34"/>
      <c r="M577" s="34"/>
      <c r="N577" s="34"/>
    </row>
    <row r="578" ht="20" customHeight="1" spans="1:14">
      <c r="A578" s="119">
        <v>8</v>
      </c>
      <c r="B578" s="120" t="s">
        <v>1636</v>
      </c>
      <c r="C578" s="10" t="s">
        <v>1637</v>
      </c>
      <c r="D578" s="30" t="s">
        <v>1638</v>
      </c>
      <c r="E578" s="139" t="s">
        <v>1639</v>
      </c>
      <c r="F578" s="119">
        <v>5336</v>
      </c>
      <c r="G578" s="119">
        <v>30</v>
      </c>
      <c r="H578" s="119">
        <f t="shared" ref="H578:H586" si="18">G578*15</f>
        <v>450</v>
      </c>
      <c r="I578" s="30">
        <v>1000</v>
      </c>
      <c r="J578" s="30">
        <v>4000</v>
      </c>
      <c r="K578" s="30">
        <v>10786</v>
      </c>
      <c r="L578" s="31"/>
      <c r="M578" s="31"/>
      <c r="N578" s="31"/>
    </row>
    <row r="579" ht="20" customHeight="1" spans="1:14">
      <c r="A579" s="119">
        <v>9</v>
      </c>
      <c r="B579" s="120" t="s">
        <v>1640</v>
      </c>
      <c r="C579" s="10" t="s">
        <v>1641</v>
      </c>
      <c r="D579" s="30" t="s">
        <v>1642</v>
      </c>
      <c r="E579" s="139" t="s">
        <v>1643</v>
      </c>
      <c r="F579" s="119">
        <v>2574</v>
      </c>
      <c r="G579" s="119">
        <v>45</v>
      </c>
      <c r="H579" s="119">
        <f t="shared" si="18"/>
        <v>675</v>
      </c>
      <c r="I579" s="30">
        <v>1000</v>
      </c>
      <c r="J579" s="30">
        <v>4000</v>
      </c>
      <c r="K579" s="30">
        <v>8249</v>
      </c>
      <c r="L579" s="31"/>
      <c r="M579" s="31"/>
      <c r="N579" s="31"/>
    </row>
    <row r="580" ht="20" customHeight="1" spans="1:14">
      <c r="A580" s="119">
        <v>10</v>
      </c>
      <c r="B580" s="120" t="s">
        <v>1644</v>
      </c>
      <c r="C580" s="10" t="s">
        <v>1645</v>
      </c>
      <c r="D580" s="30" t="s">
        <v>1646</v>
      </c>
      <c r="E580" s="139" t="s">
        <v>1647</v>
      </c>
      <c r="F580" s="119">
        <v>50946</v>
      </c>
      <c r="G580" s="119">
        <v>666</v>
      </c>
      <c r="H580" s="119">
        <f t="shared" si="18"/>
        <v>9990</v>
      </c>
      <c r="I580" s="30">
        <v>1000</v>
      </c>
      <c r="J580" s="30">
        <v>4000</v>
      </c>
      <c r="K580" s="30">
        <v>65936</v>
      </c>
      <c r="L580" s="31"/>
      <c r="M580" s="31"/>
      <c r="N580" s="31"/>
    </row>
    <row r="581" ht="20" customHeight="1" spans="1:14">
      <c r="A581" s="119">
        <v>11</v>
      </c>
      <c r="B581" s="120" t="s">
        <v>1648</v>
      </c>
      <c r="C581" s="10" t="s">
        <v>1649</v>
      </c>
      <c r="D581" s="30" t="s">
        <v>1650</v>
      </c>
      <c r="E581" s="139" t="s">
        <v>1651</v>
      </c>
      <c r="F581" s="119">
        <v>4215</v>
      </c>
      <c r="G581" s="119">
        <v>26</v>
      </c>
      <c r="H581" s="119">
        <f t="shared" si="18"/>
        <v>390</v>
      </c>
      <c r="I581" s="30">
        <v>1000</v>
      </c>
      <c r="J581" s="30">
        <v>4000</v>
      </c>
      <c r="K581" s="30">
        <v>9605</v>
      </c>
      <c r="L581" s="31"/>
      <c r="M581" s="31"/>
      <c r="N581" s="31"/>
    </row>
    <row r="582" ht="20" customHeight="1" spans="1:14">
      <c r="A582" s="119">
        <v>12</v>
      </c>
      <c r="B582" s="120" t="s">
        <v>1652</v>
      </c>
      <c r="C582" s="10" t="s">
        <v>1653</v>
      </c>
      <c r="D582" s="30" t="s">
        <v>1654</v>
      </c>
      <c r="E582" s="139" t="s">
        <v>1655</v>
      </c>
      <c r="F582" s="119">
        <v>4219</v>
      </c>
      <c r="G582" s="119">
        <v>26</v>
      </c>
      <c r="H582" s="119">
        <f t="shared" si="18"/>
        <v>390</v>
      </c>
      <c r="I582" s="30">
        <v>1000</v>
      </c>
      <c r="J582" s="30">
        <v>4000</v>
      </c>
      <c r="K582" s="30">
        <v>9609</v>
      </c>
      <c r="L582" s="31"/>
      <c r="M582" s="31"/>
      <c r="N582" s="31"/>
    </row>
    <row r="583" ht="20" customHeight="1" spans="1:14">
      <c r="A583" s="119">
        <v>13</v>
      </c>
      <c r="B583" s="120" t="s">
        <v>1656</v>
      </c>
      <c r="C583" s="10" t="s">
        <v>1657</v>
      </c>
      <c r="D583" s="30" t="s">
        <v>1658</v>
      </c>
      <c r="E583" s="139" t="s">
        <v>1659</v>
      </c>
      <c r="F583" s="119">
        <v>3120</v>
      </c>
      <c r="G583" s="119">
        <v>24</v>
      </c>
      <c r="H583" s="119">
        <f t="shared" si="18"/>
        <v>360</v>
      </c>
      <c r="I583" s="30">
        <v>1000</v>
      </c>
      <c r="J583" s="30">
        <v>4000</v>
      </c>
      <c r="K583" s="30">
        <v>8480</v>
      </c>
      <c r="L583" s="31"/>
      <c r="M583" s="31"/>
      <c r="N583" s="31"/>
    </row>
    <row r="584" ht="20" customHeight="1" spans="1:14">
      <c r="A584" s="119">
        <v>14</v>
      </c>
      <c r="B584" s="120" t="s">
        <v>1660</v>
      </c>
      <c r="C584" s="10" t="s">
        <v>1661</v>
      </c>
      <c r="D584" s="30" t="s">
        <v>1662</v>
      </c>
      <c r="E584" s="139" t="s">
        <v>1663</v>
      </c>
      <c r="F584" s="119">
        <v>2587</v>
      </c>
      <c r="G584" s="119">
        <v>104</v>
      </c>
      <c r="H584" s="119">
        <f t="shared" si="18"/>
        <v>1560</v>
      </c>
      <c r="I584" s="30">
        <v>1000</v>
      </c>
      <c r="J584" s="30">
        <v>4000</v>
      </c>
      <c r="K584" s="30">
        <v>9147</v>
      </c>
      <c r="L584" s="31"/>
      <c r="M584" s="31"/>
      <c r="N584" s="31"/>
    </row>
    <row r="585" ht="20" customHeight="1" spans="1:14">
      <c r="A585" s="119">
        <v>15</v>
      </c>
      <c r="B585" s="120" t="s">
        <v>1664</v>
      </c>
      <c r="C585" s="10" t="s">
        <v>1665</v>
      </c>
      <c r="D585" s="30" t="s">
        <v>1666</v>
      </c>
      <c r="E585" s="139" t="s">
        <v>1667</v>
      </c>
      <c r="F585" s="119">
        <v>3143</v>
      </c>
      <c r="G585" s="119">
        <v>68</v>
      </c>
      <c r="H585" s="119">
        <f t="shared" si="18"/>
        <v>1020</v>
      </c>
      <c r="I585" s="30">
        <v>1000</v>
      </c>
      <c r="J585" s="30">
        <v>4000</v>
      </c>
      <c r="K585" s="30">
        <v>9163</v>
      </c>
      <c r="L585" s="31"/>
      <c r="M585" s="31"/>
      <c r="N585" s="31"/>
    </row>
    <row r="586" ht="20" customHeight="1" spans="1:14">
      <c r="A586" s="175">
        <v>16</v>
      </c>
      <c r="B586" s="176" t="s">
        <v>1668</v>
      </c>
      <c r="C586" s="21" t="s">
        <v>1669</v>
      </c>
      <c r="D586" s="30" t="s">
        <v>1670</v>
      </c>
      <c r="E586" s="177" t="s">
        <v>1671</v>
      </c>
      <c r="F586" s="119">
        <v>3498</v>
      </c>
      <c r="G586" s="175">
        <v>220</v>
      </c>
      <c r="H586" s="175">
        <f t="shared" si="18"/>
        <v>3300</v>
      </c>
      <c r="I586" s="53">
        <v>1000</v>
      </c>
      <c r="J586" s="53">
        <v>4000</v>
      </c>
      <c r="K586" s="53">
        <v>13652</v>
      </c>
      <c r="L586" s="44"/>
      <c r="M586" s="44"/>
      <c r="N586" s="44"/>
    </row>
    <row r="587" ht="20" customHeight="1" spans="1:14">
      <c r="A587" s="179"/>
      <c r="B587" s="180"/>
      <c r="C587" s="22"/>
      <c r="D587" s="30" t="s">
        <v>1672</v>
      </c>
      <c r="E587" s="138"/>
      <c r="F587" s="119">
        <v>1854</v>
      </c>
      <c r="G587" s="179"/>
      <c r="H587" s="179"/>
      <c r="I587" s="33"/>
      <c r="J587" s="33"/>
      <c r="K587" s="33"/>
      <c r="L587" s="34"/>
      <c r="M587" s="34"/>
      <c r="N587" s="34"/>
    </row>
    <row r="588" ht="20" customHeight="1" spans="1:14">
      <c r="A588" s="175">
        <v>17</v>
      </c>
      <c r="B588" s="176" t="s">
        <v>1673</v>
      </c>
      <c r="C588" s="21" t="s">
        <v>1674</v>
      </c>
      <c r="D588" s="30" t="s">
        <v>1675</v>
      </c>
      <c r="E588" s="177" t="s">
        <v>1676</v>
      </c>
      <c r="F588" s="119">
        <v>5529</v>
      </c>
      <c r="G588" s="175">
        <v>135</v>
      </c>
      <c r="H588" s="175">
        <f t="shared" ref="H588:H594" si="19">G588*15</f>
        <v>2025</v>
      </c>
      <c r="I588" s="53">
        <v>1000</v>
      </c>
      <c r="J588" s="53">
        <v>4000</v>
      </c>
      <c r="K588" s="53">
        <v>14710</v>
      </c>
      <c r="L588" s="44"/>
      <c r="M588" s="44"/>
      <c r="N588" s="44"/>
    </row>
    <row r="589" ht="20" customHeight="1" spans="1:14">
      <c r="A589" s="179"/>
      <c r="B589" s="180"/>
      <c r="C589" s="22"/>
      <c r="D589" s="30" t="s">
        <v>1677</v>
      </c>
      <c r="E589" s="138"/>
      <c r="F589" s="119">
        <v>2156</v>
      </c>
      <c r="G589" s="179"/>
      <c r="H589" s="179"/>
      <c r="I589" s="33"/>
      <c r="J589" s="33"/>
      <c r="K589" s="33"/>
      <c r="L589" s="34"/>
      <c r="M589" s="34"/>
      <c r="N589" s="34"/>
    </row>
    <row r="590" ht="20" customHeight="1" spans="1:14">
      <c r="A590" s="119">
        <v>18</v>
      </c>
      <c r="B590" s="120" t="s">
        <v>1678</v>
      </c>
      <c r="C590" s="10" t="s">
        <v>1679</v>
      </c>
      <c r="D590" s="30" t="s">
        <v>1680</v>
      </c>
      <c r="E590" s="139" t="s">
        <v>1681</v>
      </c>
      <c r="F590" s="119">
        <v>3331</v>
      </c>
      <c r="G590" s="119">
        <v>129</v>
      </c>
      <c r="H590" s="119">
        <f t="shared" si="19"/>
        <v>1935</v>
      </c>
      <c r="I590" s="30">
        <v>1000</v>
      </c>
      <c r="J590" s="30">
        <v>4000</v>
      </c>
      <c r="K590" s="30">
        <v>10266</v>
      </c>
      <c r="L590" s="31"/>
      <c r="M590" s="31"/>
      <c r="N590" s="31"/>
    </row>
    <row r="591" ht="20" customHeight="1" spans="1:14">
      <c r="A591" s="119">
        <v>19</v>
      </c>
      <c r="B591" s="120" t="s">
        <v>1682</v>
      </c>
      <c r="C591" s="10" t="s">
        <v>1683</v>
      </c>
      <c r="D591" s="30" t="s">
        <v>1684</v>
      </c>
      <c r="E591" s="139" t="s">
        <v>1685</v>
      </c>
      <c r="F591" s="119">
        <v>6175</v>
      </c>
      <c r="G591" s="119">
        <v>125</v>
      </c>
      <c r="H591" s="119">
        <f t="shared" si="19"/>
        <v>1875</v>
      </c>
      <c r="I591" s="30">
        <v>1000</v>
      </c>
      <c r="J591" s="30">
        <v>4000</v>
      </c>
      <c r="K591" s="30">
        <v>13050</v>
      </c>
      <c r="L591" s="31"/>
      <c r="M591" s="31"/>
      <c r="N591" s="31"/>
    </row>
    <row r="592" ht="20" customHeight="1" spans="1:14">
      <c r="A592" s="119">
        <v>20</v>
      </c>
      <c r="B592" s="120" t="s">
        <v>1686</v>
      </c>
      <c r="C592" s="10" t="s">
        <v>1687</v>
      </c>
      <c r="D592" s="30" t="s">
        <v>1688</v>
      </c>
      <c r="E592" s="139" t="s">
        <v>1689</v>
      </c>
      <c r="F592" s="119">
        <v>3093</v>
      </c>
      <c r="G592" s="119">
        <v>113</v>
      </c>
      <c r="H592" s="119">
        <f t="shared" si="19"/>
        <v>1695</v>
      </c>
      <c r="I592" s="30">
        <v>1000</v>
      </c>
      <c r="J592" s="30">
        <v>4000</v>
      </c>
      <c r="K592" s="30">
        <v>9788</v>
      </c>
      <c r="L592" s="31"/>
      <c r="M592" s="31"/>
      <c r="N592" s="31"/>
    </row>
    <row r="593" ht="20" customHeight="1" spans="1:14">
      <c r="A593" s="119">
        <v>21</v>
      </c>
      <c r="B593" s="120" t="s">
        <v>1690</v>
      </c>
      <c r="C593" s="10" t="s">
        <v>1691</v>
      </c>
      <c r="D593" s="30" t="s">
        <v>1692</v>
      </c>
      <c r="E593" s="139" t="s">
        <v>1685</v>
      </c>
      <c r="F593" s="119">
        <v>4268</v>
      </c>
      <c r="G593" s="119">
        <v>0</v>
      </c>
      <c r="H593" s="119">
        <f t="shared" si="19"/>
        <v>0</v>
      </c>
      <c r="I593" s="30">
        <v>1000</v>
      </c>
      <c r="J593" s="30">
        <v>4000</v>
      </c>
      <c r="K593" s="30">
        <v>9268</v>
      </c>
      <c r="L593" s="31"/>
      <c r="M593" s="31"/>
      <c r="N593" s="31"/>
    </row>
    <row r="594" ht="20" customHeight="1" spans="1:14">
      <c r="A594" s="119">
        <v>22</v>
      </c>
      <c r="B594" s="120" t="s">
        <v>1693</v>
      </c>
      <c r="C594" s="10" t="s">
        <v>1694</v>
      </c>
      <c r="D594" s="30" t="s">
        <v>1695</v>
      </c>
      <c r="E594" s="139" t="s">
        <v>1685</v>
      </c>
      <c r="F594" s="119">
        <v>8575</v>
      </c>
      <c r="G594" s="119">
        <v>350</v>
      </c>
      <c r="H594" s="119">
        <f t="shared" si="19"/>
        <v>5250</v>
      </c>
      <c r="I594" s="30">
        <v>1000</v>
      </c>
      <c r="J594" s="30">
        <v>4000</v>
      </c>
      <c r="K594" s="30">
        <v>18825</v>
      </c>
      <c r="L594" s="31"/>
      <c r="M594" s="31"/>
      <c r="N594" s="31" t="s">
        <v>1696</v>
      </c>
    </row>
    <row r="595" ht="20" customHeight="1" spans="1:14">
      <c r="A595" s="119">
        <v>23</v>
      </c>
      <c r="B595" s="120" t="s">
        <v>1697</v>
      </c>
      <c r="C595" s="10" t="s">
        <v>1698</v>
      </c>
      <c r="D595" s="30" t="s">
        <v>1699</v>
      </c>
      <c r="E595" s="139" t="s">
        <v>1685</v>
      </c>
      <c r="F595" s="119">
        <v>3873</v>
      </c>
      <c r="G595" s="119">
        <v>0</v>
      </c>
      <c r="H595" s="119">
        <v>0</v>
      </c>
      <c r="I595" s="30">
        <v>1000</v>
      </c>
      <c r="J595" s="30">
        <v>4000</v>
      </c>
      <c r="K595" s="30">
        <v>8873</v>
      </c>
      <c r="L595" s="31"/>
      <c r="M595" s="31"/>
      <c r="N595" s="31"/>
    </row>
    <row r="596" ht="20" customHeight="1" spans="1:14">
      <c r="A596" s="119">
        <v>24</v>
      </c>
      <c r="B596" s="120" t="s">
        <v>1700</v>
      </c>
      <c r="C596" s="10" t="s">
        <v>1701</v>
      </c>
      <c r="D596" s="30" t="s">
        <v>1702</v>
      </c>
      <c r="E596" s="139" t="s">
        <v>1703</v>
      </c>
      <c r="F596" s="119">
        <v>4594</v>
      </c>
      <c r="G596" s="119">
        <v>0</v>
      </c>
      <c r="H596" s="119">
        <f t="shared" ref="H596:H599" si="20">G596*15</f>
        <v>0</v>
      </c>
      <c r="I596" s="30">
        <v>1000</v>
      </c>
      <c r="J596" s="30">
        <v>4000</v>
      </c>
      <c r="K596" s="30">
        <v>9594</v>
      </c>
      <c r="L596" s="31"/>
      <c r="M596" s="31"/>
      <c r="N596" s="31"/>
    </row>
    <row r="597" ht="20" customHeight="1" spans="1:14">
      <c r="A597" s="119">
        <v>25</v>
      </c>
      <c r="B597" s="120" t="s">
        <v>1704</v>
      </c>
      <c r="C597" s="10" t="s">
        <v>1705</v>
      </c>
      <c r="D597" s="30" t="s">
        <v>1706</v>
      </c>
      <c r="E597" s="139" t="s">
        <v>1707</v>
      </c>
      <c r="F597" s="119">
        <v>3494</v>
      </c>
      <c r="G597" s="119">
        <v>58</v>
      </c>
      <c r="H597" s="119">
        <f t="shared" si="20"/>
        <v>870</v>
      </c>
      <c r="I597" s="30">
        <v>1000</v>
      </c>
      <c r="J597" s="30">
        <v>4000</v>
      </c>
      <c r="K597" s="30">
        <v>9364</v>
      </c>
      <c r="L597" s="31"/>
      <c r="M597" s="31"/>
      <c r="N597" s="31"/>
    </row>
    <row r="598" ht="20" customHeight="1" spans="1:14">
      <c r="A598" s="119">
        <v>26</v>
      </c>
      <c r="B598" s="120" t="s">
        <v>1708</v>
      </c>
      <c r="C598" s="10" t="s">
        <v>1709</v>
      </c>
      <c r="D598" s="30" t="s">
        <v>1710</v>
      </c>
      <c r="E598" s="139" t="s">
        <v>1711</v>
      </c>
      <c r="F598" s="119">
        <v>4225</v>
      </c>
      <c r="G598" s="119">
        <v>44</v>
      </c>
      <c r="H598" s="119">
        <f t="shared" si="20"/>
        <v>660</v>
      </c>
      <c r="I598" s="30">
        <v>1000</v>
      </c>
      <c r="J598" s="30">
        <v>4000</v>
      </c>
      <c r="K598" s="30">
        <v>9885</v>
      </c>
      <c r="L598" s="31"/>
      <c r="M598" s="31"/>
      <c r="N598" s="31"/>
    </row>
    <row r="599" ht="20" customHeight="1" spans="1:14">
      <c r="A599" s="175">
        <v>27</v>
      </c>
      <c r="B599" s="176" t="s">
        <v>1712</v>
      </c>
      <c r="C599" s="21" t="s">
        <v>1713</v>
      </c>
      <c r="D599" s="119" t="s">
        <v>1714</v>
      </c>
      <c r="E599" s="177" t="s">
        <v>1715</v>
      </c>
      <c r="F599" s="119">
        <v>2514</v>
      </c>
      <c r="G599" s="175">
        <v>0</v>
      </c>
      <c r="H599" s="175">
        <f t="shared" si="20"/>
        <v>0</v>
      </c>
      <c r="I599" s="44">
        <v>1000</v>
      </c>
      <c r="J599" s="44">
        <v>4000</v>
      </c>
      <c r="K599" s="44">
        <v>8426</v>
      </c>
      <c r="L599" s="44"/>
      <c r="M599" s="44"/>
      <c r="N599" s="44"/>
    </row>
    <row r="600" ht="20" customHeight="1" spans="1:14">
      <c r="A600" s="179"/>
      <c r="B600" s="180"/>
      <c r="C600" s="22"/>
      <c r="D600" s="119" t="s">
        <v>1716</v>
      </c>
      <c r="E600" s="138"/>
      <c r="F600" s="119">
        <v>912</v>
      </c>
      <c r="G600" s="179"/>
      <c r="H600" s="179"/>
      <c r="I600" s="34"/>
      <c r="J600" s="34"/>
      <c r="K600" s="34"/>
      <c r="L600" s="34"/>
      <c r="M600" s="34"/>
      <c r="N600" s="34"/>
    </row>
    <row r="601" ht="20" customHeight="1" spans="1:14">
      <c r="A601" s="119">
        <v>28</v>
      </c>
      <c r="B601" s="120" t="s">
        <v>1717</v>
      </c>
      <c r="C601" s="10" t="s">
        <v>1718</v>
      </c>
      <c r="D601" s="119" t="s">
        <v>1719</v>
      </c>
      <c r="E601" s="139" t="s">
        <v>1720</v>
      </c>
      <c r="F601" s="119">
        <v>4132</v>
      </c>
      <c r="G601" s="119">
        <v>58</v>
      </c>
      <c r="H601" s="119">
        <f t="shared" ref="H601:H604" si="21">G601*15</f>
        <v>870</v>
      </c>
      <c r="I601" s="31">
        <v>1000</v>
      </c>
      <c r="J601" s="31">
        <v>4000</v>
      </c>
      <c r="K601" s="31">
        <v>10002</v>
      </c>
      <c r="L601" s="31"/>
      <c r="M601" s="31"/>
      <c r="N601" s="31"/>
    </row>
    <row r="602" ht="20" customHeight="1" spans="1:14">
      <c r="A602" s="119">
        <v>29</v>
      </c>
      <c r="B602" s="120" t="s">
        <v>1721</v>
      </c>
      <c r="C602" s="10" t="s">
        <v>1722</v>
      </c>
      <c r="D602" s="119" t="s">
        <v>1723</v>
      </c>
      <c r="E602" s="139" t="s">
        <v>1724</v>
      </c>
      <c r="F602" s="119">
        <v>4361</v>
      </c>
      <c r="G602" s="119">
        <v>54</v>
      </c>
      <c r="H602" s="119">
        <f t="shared" si="21"/>
        <v>810</v>
      </c>
      <c r="I602" s="31">
        <v>1000</v>
      </c>
      <c r="J602" s="31">
        <v>4000</v>
      </c>
      <c r="K602" s="31">
        <v>10171</v>
      </c>
      <c r="L602" s="31"/>
      <c r="M602" s="31"/>
      <c r="N602" s="31"/>
    </row>
    <row r="603" ht="20" customHeight="1" spans="1:14">
      <c r="A603" s="119">
        <v>30</v>
      </c>
      <c r="B603" s="120" t="s">
        <v>1725</v>
      </c>
      <c r="C603" s="10" t="s">
        <v>1726</v>
      </c>
      <c r="D603" s="119" t="s">
        <v>1727</v>
      </c>
      <c r="E603" s="139" t="s">
        <v>1728</v>
      </c>
      <c r="F603" s="119">
        <v>4006</v>
      </c>
      <c r="G603" s="119">
        <v>36</v>
      </c>
      <c r="H603" s="119">
        <f t="shared" si="21"/>
        <v>540</v>
      </c>
      <c r="I603" s="31">
        <v>1000</v>
      </c>
      <c r="J603" s="31">
        <v>4000</v>
      </c>
      <c r="K603" s="31">
        <v>9546</v>
      </c>
      <c r="L603" s="31"/>
      <c r="M603" s="31"/>
      <c r="N603" s="31"/>
    </row>
    <row r="604" ht="20" customHeight="1" spans="1:14">
      <c r="A604" s="119">
        <v>31</v>
      </c>
      <c r="B604" s="120" t="s">
        <v>1729</v>
      </c>
      <c r="C604" s="10" t="s">
        <v>1730</v>
      </c>
      <c r="D604" s="119" t="s">
        <v>1731</v>
      </c>
      <c r="E604" s="139" t="s">
        <v>1732</v>
      </c>
      <c r="F604" s="119">
        <v>4583</v>
      </c>
      <c r="G604" s="119">
        <v>63</v>
      </c>
      <c r="H604" s="119">
        <f t="shared" si="21"/>
        <v>945</v>
      </c>
      <c r="I604" s="31">
        <v>1000</v>
      </c>
      <c r="J604" s="31">
        <v>4000</v>
      </c>
      <c r="K604" s="31">
        <v>10528</v>
      </c>
      <c r="L604" s="31"/>
      <c r="M604" s="31"/>
      <c r="N604" s="31"/>
    </row>
    <row r="605" ht="20" customHeight="1" spans="1:14">
      <c r="A605" s="175">
        <v>32</v>
      </c>
      <c r="B605" s="176" t="s">
        <v>1733</v>
      </c>
      <c r="C605" s="21" t="s">
        <v>1734</v>
      </c>
      <c r="D605" s="119" t="s">
        <v>1735</v>
      </c>
      <c r="E605" s="177" t="s">
        <v>1736</v>
      </c>
      <c r="F605" s="119">
        <v>3347</v>
      </c>
      <c r="G605" s="175">
        <v>0</v>
      </c>
      <c r="H605" s="175">
        <v>0</v>
      </c>
      <c r="I605" s="44">
        <v>1000</v>
      </c>
      <c r="J605" s="44">
        <v>4000</v>
      </c>
      <c r="K605" s="44">
        <v>12153</v>
      </c>
      <c r="L605" s="44"/>
      <c r="M605" s="44"/>
      <c r="N605" s="44"/>
    </row>
    <row r="606" ht="20" customHeight="1" spans="1:14">
      <c r="A606" s="179"/>
      <c r="B606" s="180"/>
      <c r="C606" s="22"/>
      <c r="D606" s="119" t="s">
        <v>1737</v>
      </c>
      <c r="E606" s="138"/>
      <c r="F606" s="119">
        <v>3806</v>
      </c>
      <c r="G606" s="179"/>
      <c r="H606" s="179"/>
      <c r="I606" s="34"/>
      <c r="J606" s="34"/>
      <c r="K606" s="34"/>
      <c r="L606" s="34"/>
      <c r="M606" s="34"/>
      <c r="N606" s="34"/>
    </row>
    <row r="607" ht="20" customHeight="1" spans="1:14">
      <c r="A607" s="119">
        <v>33</v>
      </c>
      <c r="B607" s="120" t="s">
        <v>1738</v>
      </c>
      <c r="C607" s="10" t="s">
        <v>1739</v>
      </c>
      <c r="D607" s="119" t="s">
        <v>1740</v>
      </c>
      <c r="E607" s="139" t="s">
        <v>1741</v>
      </c>
      <c r="F607" s="119">
        <v>4499</v>
      </c>
      <c r="G607" s="119">
        <v>58</v>
      </c>
      <c r="H607" s="119">
        <f t="shared" ref="H607:H613" si="22">G607*15</f>
        <v>870</v>
      </c>
      <c r="I607" s="31">
        <v>1000</v>
      </c>
      <c r="J607" s="31">
        <v>4000</v>
      </c>
      <c r="K607" s="31">
        <v>10369</v>
      </c>
      <c r="L607" s="31"/>
      <c r="M607" s="31"/>
      <c r="N607" s="31"/>
    </row>
    <row r="608" ht="20" customHeight="1" spans="1:14">
      <c r="A608" s="119">
        <v>34</v>
      </c>
      <c r="B608" s="120" t="s">
        <v>1742</v>
      </c>
      <c r="C608" s="10" t="s">
        <v>1743</v>
      </c>
      <c r="D608" s="119" t="s">
        <v>1744</v>
      </c>
      <c r="E608" s="139" t="s">
        <v>1745</v>
      </c>
      <c r="F608" s="119">
        <v>5164</v>
      </c>
      <c r="G608" s="119">
        <v>94</v>
      </c>
      <c r="H608" s="119">
        <v>1410</v>
      </c>
      <c r="I608" s="31">
        <v>1000</v>
      </c>
      <c r="J608" s="31">
        <v>4000</v>
      </c>
      <c r="K608" s="31">
        <v>11574</v>
      </c>
      <c r="L608" s="31"/>
      <c r="M608" s="31"/>
      <c r="N608" s="31"/>
    </row>
    <row r="609" ht="20" customHeight="1" spans="1:14">
      <c r="A609" s="119">
        <v>35</v>
      </c>
      <c r="B609" s="120" t="s">
        <v>1746</v>
      </c>
      <c r="C609" s="10" t="s">
        <v>1747</v>
      </c>
      <c r="D609" s="119" t="s">
        <v>1748</v>
      </c>
      <c r="E609" s="139" t="s">
        <v>1749</v>
      </c>
      <c r="F609" s="119">
        <v>3862</v>
      </c>
      <c r="G609" s="119">
        <v>0</v>
      </c>
      <c r="H609" s="119">
        <v>0</v>
      </c>
      <c r="I609" s="31">
        <v>1000</v>
      </c>
      <c r="J609" s="31">
        <v>4000</v>
      </c>
      <c r="K609" s="31">
        <v>8862</v>
      </c>
      <c r="L609" s="31"/>
      <c r="M609" s="31"/>
      <c r="N609" s="31"/>
    </row>
    <row r="610" ht="20" customHeight="1" spans="1:14">
      <c r="A610" s="119">
        <v>36</v>
      </c>
      <c r="B610" s="19" t="s">
        <v>1750</v>
      </c>
      <c r="C610" s="10" t="s">
        <v>1751</v>
      </c>
      <c r="D610" s="119" t="s">
        <v>1752</v>
      </c>
      <c r="E610" s="46" t="s">
        <v>1753</v>
      </c>
      <c r="F610" s="31">
        <v>2906</v>
      </c>
      <c r="G610" s="31">
        <v>0</v>
      </c>
      <c r="H610" s="31">
        <v>0</v>
      </c>
      <c r="I610" s="31">
        <v>1000</v>
      </c>
      <c r="J610" s="31">
        <v>4000</v>
      </c>
      <c r="K610" s="31">
        <v>7906</v>
      </c>
      <c r="L610" s="31"/>
      <c r="M610" s="31"/>
      <c r="N610" s="31"/>
    </row>
    <row r="611" ht="20" customHeight="1" spans="1:14">
      <c r="A611" s="119">
        <v>37</v>
      </c>
      <c r="B611" s="129" t="s">
        <v>1754</v>
      </c>
      <c r="C611" s="10" t="s">
        <v>1755</v>
      </c>
      <c r="D611" s="136" t="s">
        <v>1756</v>
      </c>
      <c r="E611" s="141" t="s">
        <v>1757</v>
      </c>
      <c r="F611" s="128">
        <v>5905</v>
      </c>
      <c r="G611" s="128">
        <v>70</v>
      </c>
      <c r="H611" s="128">
        <f t="shared" si="22"/>
        <v>1050</v>
      </c>
      <c r="I611" s="136">
        <v>1000</v>
      </c>
      <c r="J611" s="136">
        <v>4000</v>
      </c>
      <c r="K611" s="136">
        <v>11955</v>
      </c>
      <c r="L611" s="80"/>
      <c r="M611" s="80"/>
      <c r="N611" s="80"/>
    </row>
    <row r="612" ht="20" customHeight="1" spans="1:14">
      <c r="A612" s="119">
        <v>38</v>
      </c>
      <c r="B612" s="129" t="s">
        <v>1758</v>
      </c>
      <c r="C612" s="10" t="s">
        <v>1759</v>
      </c>
      <c r="D612" s="128" t="s">
        <v>1760</v>
      </c>
      <c r="E612" s="141" t="s">
        <v>1761</v>
      </c>
      <c r="F612" s="128">
        <v>3000</v>
      </c>
      <c r="G612" s="128">
        <v>45</v>
      </c>
      <c r="H612" s="128">
        <f t="shared" si="22"/>
        <v>675</v>
      </c>
      <c r="I612" s="80">
        <v>1000</v>
      </c>
      <c r="J612" s="80">
        <v>4000</v>
      </c>
      <c r="K612" s="80">
        <v>8675</v>
      </c>
      <c r="L612" s="80"/>
      <c r="M612" s="80"/>
      <c r="N612" s="80"/>
    </row>
    <row r="613" ht="20" customHeight="1" spans="1:14">
      <c r="A613" s="119">
        <v>39</v>
      </c>
      <c r="B613" s="129" t="s">
        <v>1762</v>
      </c>
      <c r="C613" s="10" t="s">
        <v>1763</v>
      </c>
      <c r="D613" s="128" t="s">
        <v>1764</v>
      </c>
      <c r="E613" s="141" t="s">
        <v>1765</v>
      </c>
      <c r="F613" s="128">
        <v>3557</v>
      </c>
      <c r="G613" s="128">
        <v>45</v>
      </c>
      <c r="H613" s="128">
        <f t="shared" si="22"/>
        <v>675</v>
      </c>
      <c r="I613" s="80">
        <v>1000</v>
      </c>
      <c r="J613" s="80">
        <v>4000</v>
      </c>
      <c r="K613" s="80">
        <v>9232</v>
      </c>
      <c r="L613" s="80"/>
      <c r="M613" s="80"/>
      <c r="N613" s="80"/>
    </row>
    <row r="614" ht="20" customHeight="1" spans="1:14">
      <c r="A614" s="119"/>
      <c r="B614" s="19" t="s">
        <v>9</v>
      </c>
      <c r="C614" s="10"/>
      <c r="D614" s="30">
        <v>51</v>
      </c>
      <c r="E614" s="46"/>
      <c r="F614" s="187">
        <v>325798</v>
      </c>
      <c r="G614" s="31">
        <v>4644</v>
      </c>
      <c r="H614" s="31">
        <v>70060</v>
      </c>
      <c r="I614" s="31">
        <v>39000</v>
      </c>
      <c r="J614" s="31">
        <v>156000</v>
      </c>
      <c r="K614" s="31">
        <v>590858</v>
      </c>
      <c r="L614" s="31"/>
      <c r="M614" s="31"/>
      <c r="N614" s="31"/>
    </row>
    <row r="615" ht="20" customHeight="1" spans="1:14">
      <c r="A615" s="115" t="s">
        <v>1766</v>
      </c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26"/>
    </row>
    <row r="616" ht="20" customHeight="1" spans="1:14">
      <c r="A616" s="117" t="s">
        <v>1767</v>
      </c>
      <c r="B616" s="118"/>
      <c r="C616" s="118"/>
      <c r="D616" s="118"/>
      <c r="E616" s="118"/>
      <c r="F616" s="118"/>
      <c r="G616" s="118"/>
      <c r="H616" s="118"/>
      <c r="I616" s="118"/>
      <c r="J616" s="118"/>
      <c r="K616" s="118"/>
      <c r="L616" s="118"/>
      <c r="M616" s="118"/>
      <c r="N616" s="127"/>
    </row>
    <row r="617" ht="20" customHeight="1" spans="1:14">
      <c r="A617" s="30" t="s">
        <v>2</v>
      </c>
      <c r="B617" s="19" t="s">
        <v>202</v>
      </c>
      <c r="C617" s="21" t="s">
        <v>4</v>
      </c>
      <c r="D617" s="38" t="s">
        <v>5</v>
      </c>
      <c r="E617" s="39"/>
      <c r="F617" s="40"/>
      <c r="G617" s="41" t="s">
        <v>6</v>
      </c>
      <c r="H617" s="42"/>
      <c r="I617" s="30" t="s">
        <v>203</v>
      </c>
      <c r="J617" s="30" t="s">
        <v>204</v>
      </c>
      <c r="K617" s="53" t="s">
        <v>9</v>
      </c>
      <c r="L617" s="31" t="s">
        <v>10</v>
      </c>
      <c r="M617" s="31"/>
      <c r="N617" s="31" t="s">
        <v>1768</v>
      </c>
    </row>
    <row r="618" ht="20" customHeight="1" spans="1:14">
      <c r="A618" s="30"/>
      <c r="B618" s="19"/>
      <c r="C618" s="22"/>
      <c r="D618" s="31" t="s">
        <v>12</v>
      </c>
      <c r="E618" s="31" t="s">
        <v>13</v>
      </c>
      <c r="F618" s="30" t="s">
        <v>205</v>
      </c>
      <c r="G618" s="30" t="s">
        <v>15</v>
      </c>
      <c r="H618" s="30" t="s">
        <v>16</v>
      </c>
      <c r="I618" s="30"/>
      <c r="J618" s="30"/>
      <c r="K618" s="33"/>
      <c r="L618" s="31" t="s">
        <v>17</v>
      </c>
      <c r="M618" s="31" t="s">
        <v>18</v>
      </c>
      <c r="N618" s="31"/>
    </row>
    <row r="619" ht="20" customHeight="1" spans="1:14">
      <c r="A619" s="30">
        <v>1</v>
      </c>
      <c r="B619" s="188" t="s">
        <v>1769</v>
      </c>
      <c r="C619" s="10" t="s">
        <v>1770</v>
      </c>
      <c r="D619" s="189" t="s">
        <v>1771</v>
      </c>
      <c r="E619" s="223" t="s">
        <v>1772</v>
      </c>
      <c r="F619" s="30">
        <v>4318</v>
      </c>
      <c r="G619" s="30">
        <v>666</v>
      </c>
      <c r="H619" s="30">
        <v>9990</v>
      </c>
      <c r="I619" s="30">
        <v>1000</v>
      </c>
      <c r="J619" s="30">
        <v>4000</v>
      </c>
      <c r="K619" s="33">
        <f t="shared" ref="K619:K626" si="23">F619+H619+I619+J619</f>
        <v>19308</v>
      </c>
      <c r="L619" s="31" t="s">
        <v>991</v>
      </c>
      <c r="M619" s="31"/>
      <c r="N619" s="31"/>
    </row>
    <row r="620" ht="20" customHeight="1" spans="1:14">
      <c r="A620" s="30">
        <v>2</v>
      </c>
      <c r="B620" s="188" t="s">
        <v>1773</v>
      </c>
      <c r="C620" s="10" t="s">
        <v>1774</v>
      </c>
      <c r="D620" s="190" t="s">
        <v>1775</v>
      </c>
      <c r="E620" s="223" t="s">
        <v>1776</v>
      </c>
      <c r="F620" s="30">
        <v>13191</v>
      </c>
      <c r="G620" s="30">
        <v>666</v>
      </c>
      <c r="H620" s="30">
        <v>9990</v>
      </c>
      <c r="I620" s="30">
        <v>1000</v>
      </c>
      <c r="J620" s="30">
        <v>4000</v>
      </c>
      <c r="K620" s="33">
        <f t="shared" si="23"/>
        <v>28181</v>
      </c>
      <c r="L620" s="31" t="s">
        <v>991</v>
      </c>
      <c r="M620" s="31"/>
      <c r="N620" s="31"/>
    </row>
    <row r="621" ht="20" customHeight="1" spans="1:14">
      <c r="A621" s="30">
        <v>3</v>
      </c>
      <c r="B621" s="188" t="s">
        <v>1777</v>
      </c>
      <c r="C621" s="10" t="s">
        <v>1778</v>
      </c>
      <c r="D621" s="190" t="s">
        <v>1779</v>
      </c>
      <c r="E621" s="40" t="s">
        <v>1422</v>
      </c>
      <c r="F621" s="30">
        <v>14860</v>
      </c>
      <c r="G621" s="30">
        <v>165</v>
      </c>
      <c r="H621" s="30">
        <v>2475</v>
      </c>
      <c r="I621" s="30">
        <v>1000</v>
      </c>
      <c r="J621" s="30">
        <v>4000</v>
      </c>
      <c r="K621" s="33">
        <f t="shared" si="23"/>
        <v>22335</v>
      </c>
      <c r="L621" s="31" t="s">
        <v>991</v>
      </c>
      <c r="M621" s="31"/>
      <c r="N621" s="31"/>
    </row>
    <row r="622" ht="20" customHeight="1" spans="1:14">
      <c r="A622" s="30">
        <v>4</v>
      </c>
      <c r="B622" s="188" t="s">
        <v>1780</v>
      </c>
      <c r="C622" s="10" t="s">
        <v>1781</v>
      </c>
      <c r="D622" s="190" t="s">
        <v>1782</v>
      </c>
      <c r="E622" s="223" t="s">
        <v>1783</v>
      </c>
      <c r="F622" s="30">
        <v>3319</v>
      </c>
      <c r="G622" s="30">
        <v>666</v>
      </c>
      <c r="H622" s="30">
        <v>9990</v>
      </c>
      <c r="I622" s="30">
        <v>1000</v>
      </c>
      <c r="J622" s="30">
        <v>4000</v>
      </c>
      <c r="K622" s="33">
        <f t="shared" si="23"/>
        <v>18309</v>
      </c>
      <c r="L622" s="31" t="s">
        <v>991</v>
      </c>
      <c r="M622" s="31"/>
      <c r="N622" s="31"/>
    </row>
    <row r="623" ht="20" customHeight="1" spans="1:14">
      <c r="A623" s="30">
        <v>5</v>
      </c>
      <c r="B623" s="188" t="s">
        <v>1784</v>
      </c>
      <c r="C623" s="10" t="s">
        <v>1785</v>
      </c>
      <c r="D623" s="190" t="s">
        <v>1786</v>
      </c>
      <c r="E623" s="223" t="s">
        <v>1787</v>
      </c>
      <c r="F623" s="30">
        <v>14566</v>
      </c>
      <c r="G623" s="30">
        <v>626</v>
      </c>
      <c r="H623" s="30">
        <v>9390</v>
      </c>
      <c r="I623" s="30">
        <v>1000</v>
      </c>
      <c r="J623" s="30">
        <v>4000</v>
      </c>
      <c r="K623" s="33">
        <f t="shared" si="23"/>
        <v>28956</v>
      </c>
      <c r="L623" s="31" t="s">
        <v>991</v>
      </c>
      <c r="M623" s="31"/>
      <c r="N623" s="31"/>
    </row>
    <row r="624" ht="20" customHeight="1" spans="1:14">
      <c r="A624" s="30">
        <v>6</v>
      </c>
      <c r="B624" s="188" t="s">
        <v>1788</v>
      </c>
      <c r="C624" s="10" t="s">
        <v>1789</v>
      </c>
      <c r="D624" s="190" t="s">
        <v>1790</v>
      </c>
      <c r="E624" s="223" t="s">
        <v>1791</v>
      </c>
      <c r="F624" s="30">
        <v>21616</v>
      </c>
      <c r="G624" s="30">
        <v>624</v>
      </c>
      <c r="H624" s="30">
        <v>9360</v>
      </c>
      <c r="I624" s="30">
        <v>1000</v>
      </c>
      <c r="J624" s="30">
        <v>4000</v>
      </c>
      <c r="K624" s="33">
        <f t="shared" si="23"/>
        <v>35976</v>
      </c>
      <c r="L624" s="31" t="s">
        <v>991</v>
      </c>
      <c r="M624" s="31"/>
      <c r="N624" s="31"/>
    </row>
    <row r="625" ht="20" customHeight="1" spans="1:14">
      <c r="A625" s="30">
        <v>7</v>
      </c>
      <c r="B625" s="188" t="s">
        <v>1792</v>
      </c>
      <c r="C625" s="10" t="s">
        <v>1793</v>
      </c>
      <c r="D625" s="190" t="s">
        <v>1794</v>
      </c>
      <c r="E625" s="223" t="s">
        <v>1795</v>
      </c>
      <c r="F625" s="30">
        <v>13515</v>
      </c>
      <c r="G625" s="30">
        <v>666</v>
      </c>
      <c r="H625" s="30">
        <v>9990</v>
      </c>
      <c r="I625" s="30">
        <v>1000</v>
      </c>
      <c r="J625" s="30">
        <v>4000</v>
      </c>
      <c r="K625" s="33">
        <f t="shared" si="23"/>
        <v>28505</v>
      </c>
      <c r="L625" s="31" t="s">
        <v>991</v>
      </c>
      <c r="M625" s="31"/>
      <c r="N625" s="31"/>
    </row>
    <row r="626" ht="20" customHeight="1" spans="1:14">
      <c r="A626" s="30">
        <v>8</v>
      </c>
      <c r="B626" s="188" t="s">
        <v>1796</v>
      </c>
      <c r="C626" s="10" t="s">
        <v>1797</v>
      </c>
      <c r="D626" s="190" t="s">
        <v>1798</v>
      </c>
      <c r="E626" s="223" t="s">
        <v>1799</v>
      </c>
      <c r="F626" s="30">
        <v>25653</v>
      </c>
      <c r="G626" s="30">
        <v>612</v>
      </c>
      <c r="H626" s="30">
        <v>9180</v>
      </c>
      <c r="I626" s="30">
        <v>1000</v>
      </c>
      <c r="J626" s="30">
        <v>4000</v>
      </c>
      <c r="K626" s="33">
        <f t="shared" si="23"/>
        <v>39833</v>
      </c>
      <c r="L626" s="31" t="s">
        <v>991</v>
      </c>
      <c r="M626" s="31"/>
      <c r="N626" s="31"/>
    </row>
    <row r="627" ht="20" customHeight="1" spans="1:14">
      <c r="A627" s="53">
        <v>9</v>
      </c>
      <c r="B627" s="191" t="s">
        <v>1800</v>
      </c>
      <c r="C627" s="21" t="s">
        <v>1801</v>
      </c>
      <c r="D627" s="190" t="s">
        <v>1802</v>
      </c>
      <c r="E627" s="223" t="s">
        <v>1803</v>
      </c>
      <c r="F627" s="30">
        <v>27066</v>
      </c>
      <c r="G627" s="53">
        <v>666</v>
      </c>
      <c r="H627" s="53">
        <v>9990</v>
      </c>
      <c r="I627" s="53">
        <v>1000</v>
      </c>
      <c r="J627" s="53">
        <v>4000</v>
      </c>
      <c r="K627" s="163">
        <f>F627+F628+F629+H627+I627+J627</f>
        <v>75476</v>
      </c>
      <c r="L627" s="44" t="s">
        <v>991</v>
      </c>
      <c r="M627" s="44"/>
      <c r="N627" s="44"/>
    </row>
    <row r="628" ht="20" customHeight="1" spans="1:14">
      <c r="A628" s="163"/>
      <c r="B628" s="192"/>
      <c r="C628" s="48"/>
      <c r="D628" s="190" t="s">
        <v>1804</v>
      </c>
      <c r="E628" s="223" t="s">
        <v>1803</v>
      </c>
      <c r="F628" s="30">
        <v>27950</v>
      </c>
      <c r="G628" s="163"/>
      <c r="H628" s="163"/>
      <c r="I628" s="163"/>
      <c r="J628" s="163"/>
      <c r="K628" s="163"/>
      <c r="L628" s="49"/>
      <c r="M628" s="49"/>
      <c r="N628" s="49"/>
    </row>
    <row r="629" ht="20" customHeight="1" spans="1:14">
      <c r="A629" s="33"/>
      <c r="B629" s="193"/>
      <c r="C629" s="22"/>
      <c r="D629" s="190" t="s">
        <v>1805</v>
      </c>
      <c r="E629" s="223" t="s">
        <v>1803</v>
      </c>
      <c r="F629" s="30">
        <v>5470</v>
      </c>
      <c r="G629" s="33"/>
      <c r="H629" s="33"/>
      <c r="I629" s="33"/>
      <c r="J629" s="33"/>
      <c r="K629" s="33"/>
      <c r="L629" s="34"/>
      <c r="M629" s="34"/>
      <c r="N629" s="34"/>
    </row>
    <row r="630" ht="20" customHeight="1" spans="1:14">
      <c r="A630" s="30">
        <v>10</v>
      </c>
      <c r="B630" s="188" t="s">
        <v>1806</v>
      </c>
      <c r="C630" s="10" t="s">
        <v>1807</v>
      </c>
      <c r="D630" s="190" t="s">
        <v>1808</v>
      </c>
      <c r="E630" s="223" t="s">
        <v>1809</v>
      </c>
      <c r="F630" s="30">
        <v>41450</v>
      </c>
      <c r="G630" s="30">
        <v>666</v>
      </c>
      <c r="H630" s="30">
        <v>9990</v>
      </c>
      <c r="I630" s="30">
        <v>1000</v>
      </c>
      <c r="J630" s="30">
        <v>4000</v>
      </c>
      <c r="K630" s="33">
        <f>F630+H630+I630+J630</f>
        <v>56440</v>
      </c>
      <c r="L630" s="31" t="s">
        <v>991</v>
      </c>
      <c r="M630" s="31"/>
      <c r="N630" s="31"/>
    </row>
    <row r="631" ht="20" customHeight="1" spans="1:14">
      <c r="A631" s="30">
        <v>11</v>
      </c>
      <c r="B631" s="188" t="s">
        <v>1810</v>
      </c>
      <c r="C631" s="10" t="s">
        <v>1811</v>
      </c>
      <c r="D631" s="190" t="s">
        <v>1812</v>
      </c>
      <c r="E631" s="223" t="s">
        <v>1813</v>
      </c>
      <c r="F631" s="30">
        <v>7242</v>
      </c>
      <c r="G631" s="30">
        <v>666</v>
      </c>
      <c r="H631" s="30">
        <v>9990</v>
      </c>
      <c r="I631" s="30">
        <v>1000</v>
      </c>
      <c r="J631" s="30">
        <v>4000</v>
      </c>
      <c r="K631" s="33">
        <f>F631+H631+I631+J631</f>
        <v>22232</v>
      </c>
      <c r="L631" s="31" t="s">
        <v>991</v>
      </c>
      <c r="M631" s="31"/>
      <c r="N631" s="31"/>
    </row>
    <row r="632" ht="20" customHeight="1" spans="1:14">
      <c r="A632" s="53">
        <v>12</v>
      </c>
      <c r="B632" s="191" t="s">
        <v>1814</v>
      </c>
      <c r="C632" s="21" t="s">
        <v>1815</v>
      </c>
      <c r="D632" s="190" t="s">
        <v>1816</v>
      </c>
      <c r="E632" s="223" t="s">
        <v>1817</v>
      </c>
      <c r="F632" s="30">
        <v>36649</v>
      </c>
      <c r="G632" s="53">
        <v>663</v>
      </c>
      <c r="H632" s="53">
        <v>9945</v>
      </c>
      <c r="I632" s="53">
        <v>1000</v>
      </c>
      <c r="J632" s="53">
        <v>4000</v>
      </c>
      <c r="K632" s="163">
        <f>F632+F633+F634+F635+H632+I632+J632</f>
        <v>190196</v>
      </c>
      <c r="L632" s="44" t="s">
        <v>991</v>
      </c>
      <c r="M632" s="44"/>
      <c r="N632" s="44"/>
    </row>
    <row r="633" ht="20" customHeight="1" spans="1:14">
      <c r="A633" s="163"/>
      <c r="B633" s="192"/>
      <c r="C633" s="48"/>
      <c r="D633" s="190" t="s">
        <v>1818</v>
      </c>
      <c r="E633" s="223" t="s">
        <v>1817</v>
      </c>
      <c r="F633" s="30">
        <v>55014</v>
      </c>
      <c r="G633" s="163"/>
      <c r="H633" s="163"/>
      <c r="I633" s="163"/>
      <c r="J633" s="163"/>
      <c r="K633" s="163"/>
      <c r="L633" s="49"/>
      <c r="M633" s="49"/>
      <c r="N633" s="49"/>
    </row>
    <row r="634" ht="20" customHeight="1" spans="1:14">
      <c r="A634" s="163"/>
      <c r="B634" s="192"/>
      <c r="C634" s="48"/>
      <c r="D634" s="190" t="s">
        <v>1819</v>
      </c>
      <c r="E634" s="223" t="s">
        <v>1817</v>
      </c>
      <c r="F634" s="30">
        <v>46845</v>
      </c>
      <c r="G634" s="163"/>
      <c r="H634" s="163"/>
      <c r="I634" s="163"/>
      <c r="J634" s="163"/>
      <c r="K634" s="163"/>
      <c r="L634" s="49"/>
      <c r="M634" s="49"/>
      <c r="N634" s="49"/>
    </row>
    <row r="635" ht="20" customHeight="1" spans="1:14">
      <c r="A635" s="33"/>
      <c r="B635" s="193"/>
      <c r="C635" s="22"/>
      <c r="D635" s="190" t="s">
        <v>1820</v>
      </c>
      <c r="E635" s="223" t="s">
        <v>1817</v>
      </c>
      <c r="F635" s="30">
        <v>36743</v>
      </c>
      <c r="G635" s="33"/>
      <c r="H635" s="33"/>
      <c r="I635" s="33"/>
      <c r="J635" s="33"/>
      <c r="K635" s="33"/>
      <c r="L635" s="34"/>
      <c r="M635" s="34"/>
      <c r="N635" s="34"/>
    </row>
    <row r="636" ht="20" customHeight="1" spans="1:14">
      <c r="A636" s="53">
        <v>13</v>
      </c>
      <c r="B636" s="191" t="s">
        <v>1821</v>
      </c>
      <c r="C636" s="21" t="s">
        <v>1822</v>
      </c>
      <c r="D636" s="190" t="s">
        <v>1823</v>
      </c>
      <c r="E636" s="224" t="s">
        <v>1824</v>
      </c>
      <c r="F636" s="30">
        <v>46102</v>
      </c>
      <c r="G636" s="53">
        <v>628</v>
      </c>
      <c r="H636" s="53">
        <v>9420</v>
      </c>
      <c r="I636" s="53">
        <v>1000</v>
      </c>
      <c r="J636" s="53">
        <v>4000</v>
      </c>
      <c r="K636" s="163">
        <f>F636+F637+F638+H636+I636+J636</f>
        <v>106398</v>
      </c>
      <c r="L636" s="44" t="s">
        <v>991</v>
      </c>
      <c r="M636" s="44"/>
      <c r="N636" s="44"/>
    </row>
    <row r="637" ht="20" customHeight="1" spans="1:14">
      <c r="A637" s="163"/>
      <c r="B637" s="192"/>
      <c r="C637" s="48"/>
      <c r="D637" s="190" t="s">
        <v>1825</v>
      </c>
      <c r="E637" s="89"/>
      <c r="F637" s="30">
        <v>29502</v>
      </c>
      <c r="G637" s="163"/>
      <c r="H637" s="163"/>
      <c r="I637" s="163"/>
      <c r="J637" s="163"/>
      <c r="K637" s="163"/>
      <c r="L637" s="49"/>
      <c r="M637" s="49"/>
      <c r="N637" s="49"/>
    </row>
    <row r="638" ht="20" customHeight="1" spans="1:14">
      <c r="A638" s="33"/>
      <c r="B638" s="193"/>
      <c r="C638" s="22"/>
      <c r="D638" s="190" t="s">
        <v>1826</v>
      </c>
      <c r="E638" s="91"/>
      <c r="F638" s="30">
        <v>16374</v>
      </c>
      <c r="G638" s="33"/>
      <c r="H638" s="33"/>
      <c r="I638" s="33"/>
      <c r="J638" s="33"/>
      <c r="K638" s="33"/>
      <c r="L638" s="34"/>
      <c r="M638" s="34"/>
      <c r="N638" s="34"/>
    </row>
    <row r="639" ht="20" customHeight="1" spans="1:14">
      <c r="A639" s="30">
        <v>14</v>
      </c>
      <c r="B639" s="188" t="s">
        <v>1827</v>
      </c>
      <c r="C639" s="10" t="s">
        <v>1828</v>
      </c>
      <c r="D639" s="190" t="s">
        <v>1829</v>
      </c>
      <c r="E639" s="223" t="s">
        <v>1830</v>
      </c>
      <c r="F639" s="30">
        <v>4143</v>
      </c>
      <c r="G639" s="30">
        <v>68</v>
      </c>
      <c r="H639" s="30">
        <v>1020</v>
      </c>
      <c r="I639" s="30">
        <v>1000</v>
      </c>
      <c r="J639" s="30">
        <v>4000</v>
      </c>
      <c r="K639" s="33">
        <f t="shared" ref="K639:K643" si="24">F639+H639+I639+J639</f>
        <v>10163</v>
      </c>
      <c r="L639" s="31" t="s">
        <v>991</v>
      </c>
      <c r="M639" s="31"/>
      <c r="N639" s="31"/>
    </row>
    <row r="640" ht="20" customHeight="1" spans="1:14">
      <c r="A640" s="30">
        <v>15</v>
      </c>
      <c r="B640" s="188" t="s">
        <v>1831</v>
      </c>
      <c r="C640" s="10" t="s">
        <v>1832</v>
      </c>
      <c r="D640" s="190" t="s">
        <v>1833</v>
      </c>
      <c r="E640" s="223" t="s">
        <v>1834</v>
      </c>
      <c r="F640" s="30">
        <v>29950</v>
      </c>
      <c r="G640" s="30">
        <v>647</v>
      </c>
      <c r="H640" s="30">
        <v>9705</v>
      </c>
      <c r="I640" s="30">
        <v>1000</v>
      </c>
      <c r="J640" s="30">
        <v>4000</v>
      </c>
      <c r="K640" s="33">
        <f t="shared" si="24"/>
        <v>44655</v>
      </c>
      <c r="L640" s="31" t="s">
        <v>991</v>
      </c>
      <c r="M640" s="31"/>
      <c r="N640" s="31"/>
    </row>
    <row r="641" ht="20" customHeight="1" spans="1:14">
      <c r="A641" s="30">
        <v>16</v>
      </c>
      <c r="B641" s="188" t="s">
        <v>1835</v>
      </c>
      <c r="C641" s="10" t="s">
        <v>1836</v>
      </c>
      <c r="D641" s="190" t="s">
        <v>1837</v>
      </c>
      <c r="E641" s="223" t="s">
        <v>1838</v>
      </c>
      <c r="F641" s="30">
        <v>7610</v>
      </c>
      <c r="G641" s="30">
        <v>657</v>
      </c>
      <c r="H641" s="30">
        <v>9855</v>
      </c>
      <c r="I641" s="30">
        <v>1000</v>
      </c>
      <c r="J641" s="30">
        <v>4000</v>
      </c>
      <c r="K641" s="33">
        <f t="shared" si="24"/>
        <v>22465</v>
      </c>
      <c r="L641" s="31" t="s">
        <v>991</v>
      </c>
      <c r="M641" s="31"/>
      <c r="N641" s="31"/>
    </row>
    <row r="642" ht="20" customHeight="1" spans="1:14">
      <c r="A642" s="30">
        <v>17</v>
      </c>
      <c r="B642" s="188" t="s">
        <v>1839</v>
      </c>
      <c r="C642" s="10" t="s">
        <v>1840</v>
      </c>
      <c r="D642" s="190" t="s">
        <v>1841</v>
      </c>
      <c r="E642" s="223" t="s">
        <v>1842</v>
      </c>
      <c r="F642" s="30">
        <v>49713</v>
      </c>
      <c r="G642" s="30">
        <v>666</v>
      </c>
      <c r="H642" s="30">
        <v>9990</v>
      </c>
      <c r="I642" s="30">
        <v>1000</v>
      </c>
      <c r="J642" s="30">
        <v>4000</v>
      </c>
      <c r="K642" s="33">
        <f t="shared" si="24"/>
        <v>64703</v>
      </c>
      <c r="L642" s="31" t="s">
        <v>991</v>
      </c>
      <c r="M642" s="31"/>
      <c r="N642" s="31"/>
    </row>
    <row r="643" ht="20" customHeight="1" spans="1:14">
      <c r="A643" s="30">
        <v>18</v>
      </c>
      <c r="B643" s="188" t="s">
        <v>1843</v>
      </c>
      <c r="C643" s="10" t="s">
        <v>1844</v>
      </c>
      <c r="D643" s="190" t="s">
        <v>1845</v>
      </c>
      <c r="E643" s="223" t="s">
        <v>1776</v>
      </c>
      <c r="F643" s="30">
        <v>13502</v>
      </c>
      <c r="G643" s="30">
        <v>600</v>
      </c>
      <c r="H643" s="30">
        <v>9000</v>
      </c>
      <c r="I643" s="30">
        <v>1000</v>
      </c>
      <c r="J643" s="30">
        <v>4000</v>
      </c>
      <c r="K643" s="33">
        <f t="shared" si="24"/>
        <v>27502</v>
      </c>
      <c r="L643" s="31" t="s">
        <v>991</v>
      </c>
      <c r="M643" s="31"/>
      <c r="N643" s="31"/>
    </row>
    <row r="644" ht="20" customHeight="1" spans="1:14">
      <c r="A644" s="53">
        <v>19</v>
      </c>
      <c r="B644" s="191" t="s">
        <v>1846</v>
      </c>
      <c r="C644" s="21" t="s">
        <v>1847</v>
      </c>
      <c r="D644" s="190" t="s">
        <v>1848</v>
      </c>
      <c r="E644" s="225" t="s">
        <v>1849</v>
      </c>
      <c r="F644" s="30">
        <v>30308</v>
      </c>
      <c r="G644" s="53">
        <v>564</v>
      </c>
      <c r="H644" s="53">
        <v>8460</v>
      </c>
      <c r="I644" s="53">
        <v>1000</v>
      </c>
      <c r="J644" s="53">
        <v>4000</v>
      </c>
      <c r="K644" s="53">
        <f>F644+H644+F645+F646+I644+J644</f>
        <v>90245</v>
      </c>
      <c r="L644" s="44" t="s">
        <v>991</v>
      </c>
      <c r="M644" s="53"/>
      <c r="N644" s="44"/>
    </row>
    <row r="645" ht="20" customHeight="1" spans="1:14">
      <c r="A645" s="163"/>
      <c r="B645" s="192"/>
      <c r="C645" s="48"/>
      <c r="D645" s="190" t="s">
        <v>1850</v>
      </c>
      <c r="E645" s="163"/>
      <c r="F645" s="30">
        <v>15339</v>
      </c>
      <c r="G645" s="163"/>
      <c r="H645" s="163"/>
      <c r="I645" s="163"/>
      <c r="J645" s="163"/>
      <c r="K645" s="163"/>
      <c r="L645" s="49"/>
      <c r="M645" s="163"/>
      <c r="N645" s="49"/>
    </row>
    <row r="646" ht="20" customHeight="1" spans="1:14">
      <c r="A646" s="33"/>
      <c r="B646" s="193"/>
      <c r="C646" s="22"/>
      <c r="D646" s="190" t="s">
        <v>1851</v>
      </c>
      <c r="E646" s="33"/>
      <c r="F646" s="30">
        <v>31138</v>
      </c>
      <c r="G646" s="33"/>
      <c r="H646" s="33"/>
      <c r="I646" s="33"/>
      <c r="J646" s="33"/>
      <c r="K646" s="33"/>
      <c r="L646" s="34"/>
      <c r="M646" s="33"/>
      <c r="N646" s="34"/>
    </row>
    <row r="647" ht="20" customHeight="1" spans="1:14">
      <c r="A647" s="53">
        <v>20</v>
      </c>
      <c r="B647" s="194" t="s">
        <v>1852</v>
      </c>
      <c r="C647" s="21" t="s">
        <v>1853</v>
      </c>
      <c r="D647" s="190" t="s">
        <v>1854</v>
      </c>
      <c r="E647" s="224" t="s">
        <v>1855</v>
      </c>
      <c r="F647" s="30">
        <v>5423</v>
      </c>
      <c r="G647" s="87">
        <v>666</v>
      </c>
      <c r="H647" s="87">
        <v>9990</v>
      </c>
      <c r="I647" s="87">
        <v>1000</v>
      </c>
      <c r="J647" s="87">
        <v>4000</v>
      </c>
      <c r="K647" s="87">
        <f>F647+H647+F648+I647+J647</f>
        <v>24310</v>
      </c>
      <c r="L647" s="44" t="s">
        <v>991</v>
      </c>
      <c r="M647" s="87"/>
      <c r="N647" s="31"/>
    </row>
    <row r="648" ht="20" customHeight="1" spans="1:14">
      <c r="A648" s="33"/>
      <c r="B648" s="195"/>
      <c r="C648" s="22"/>
      <c r="D648" s="190" t="s">
        <v>1856</v>
      </c>
      <c r="E648" s="91"/>
      <c r="F648" s="30">
        <v>3897</v>
      </c>
      <c r="G648" s="91"/>
      <c r="H648" s="91"/>
      <c r="I648" s="91"/>
      <c r="J648" s="91"/>
      <c r="K648" s="91"/>
      <c r="L648" s="34"/>
      <c r="M648" s="91"/>
      <c r="N648" s="31"/>
    </row>
    <row r="649" ht="20" customHeight="1" spans="1:14">
      <c r="A649" s="30">
        <v>21</v>
      </c>
      <c r="B649" s="188" t="s">
        <v>1857</v>
      </c>
      <c r="C649" s="10" t="s">
        <v>1858</v>
      </c>
      <c r="D649" s="190" t="s">
        <v>1859</v>
      </c>
      <c r="E649" s="223" t="s">
        <v>1860</v>
      </c>
      <c r="F649" s="30">
        <v>34643</v>
      </c>
      <c r="G649" s="30">
        <v>666</v>
      </c>
      <c r="H649" s="30">
        <v>9990</v>
      </c>
      <c r="I649" s="30">
        <v>1000</v>
      </c>
      <c r="J649" s="30">
        <v>4000</v>
      </c>
      <c r="K649" s="33">
        <f t="shared" ref="K649:K672" si="25">F649+H649+I649+J649</f>
        <v>49633</v>
      </c>
      <c r="L649" s="31" t="s">
        <v>991</v>
      </c>
      <c r="M649" s="31"/>
      <c r="N649" s="31"/>
    </row>
    <row r="650" ht="20" customHeight="1" spans="1:14">
      <c r="A650" s="30">
        <v>22</v>
      </c>
      <c r="B650" s="188" t="s">
        <v>1861</v>
      </c>
      <c r="C650" s="10" t="s">
        <v>1862</v>
      </c>
      <c r="D650" s="190" t="s">
        <v>1863</v>
      </c>
      <c r="E650" s="223" t="s">
        <v>1864</v>
      </c>
      <c r="F650" s="30">
        <v>4768</v>
      </c>
      <c r="G650" s="30">
        <v>215</v>
      </c>
      <c r="H650" s="30">
        <v>3225</v>
      </c>
      <c r="I650" s="30">
        <v>1000</v>
      </c>
      <c r="J650" s="30">
        <v>4000</v>
      </c>
      <c r="K650" s="33">
        <f t="shared" si="25"/>
        <v>12993</v>
      </c>
      <c r="L650" s="31" t="s">
        <v>991</v>
      </c>
      <c r="M650" s="31"/>
      <c r="N650" s="31"/>
    </row>
    <row r="651" ht="20" customHeight="1" spans="1:14">
      <c r="A651" s="30">
        <v>23</v>
      </c>
      <c r="B651" s="188" t="s">
        <v>1865</v>
      </c>
      <c r="C651" s="10" t="s">
        <v>1866</v>
      </c>
      <c r="D651" s="190" t="s">
        <v>1867</v>
      </c>
      <c r="E651" s="223" t="s">
        <v>1868</v>
      </c>
      <c r="F651" s="30">
        <v>46084</v>
      </c>
      <c r="G651" s="30">
        <v>657</v>
      </c>
      <c r="H651" s="30">
        <v>9855</v>
      </c>
      <c r="I651" s="30">
        <v>1000</v>
      </c>
      <c r="J651" s="30">
        <v>4000</v>
      </c>
      <c r="K651" s="33">
        <f t="shared" si="25"/>
        <v>60939</v>
      </c>
      <c r="L651" s="31" t="s">
        <v>991</v>
      </c>
      <c r="M651" s="31"/>
      <c r="N651" s="31"/>
    </row>
    <row r="652" ht="20" customHeight="1" spans="1:14">
      <c r="A652" s="30">
        <v>24</v>
      </c>
      <c r="B652" s="188" t="s">
        <v>1869</v>
      </c>
      <c r="C652" s="10" t="s">
        <v>1870</v>
      </c>
      <c r="D652" s="190" t="s">
        <v>1871</v>
      </c>
      <c r="E652" s="223" t="s">
        <v>1872</v>
      </c>
      <c r="F652" s="30">
        <v>11318</v>
      </c>
      <c r="G652" s="30">
        <v>658</v>
      </c>
      <c r="H652" s="30">
        <v>9870</v>
      </c>
      <c r="I652" s="30">
        <v>1000</v>
      </c>
      <c r="J652" s="30">
        <v>4000</v>
      </c>
      <c r="K652" s="33">
        <f t="shared" si="25"/>
        <v>26188</v>
      </c>
      <c r="L652" s="31" t="s">
        <v>991</v>
      </c>
      <c r="M652" s="31"/>
      <c r="N652" s="31"/>
    </row>
    <row r="653" ht="20" customHeight="1" spans="1:14">
      <c r="A653" s="30">
        <v>25</v>
      </c>
      <c r="B653" s="188" t="s">
        <v>1873</v>
      </c>
      <c r="C653" s="10" t="s">
        <v>1874</v>
      </c>
      <c r="D653" s="190" t="s">
        <v>1875</v>
      </c>
      <c r="E653" s="223" t="s">
        <v>1876</v>
      </c>
      <c r="F653" s="30">
        <v>42586</v>
      </c>
      <c r="G653" s="30">
        <v>564</v>
      </c>
      <c r="H653" s="30">
        <v>8460</v>
      </c>
      <c r="I653" s="30">
        <v>1000</v>
      </c>
      <c r="J653" s="30">
        <v>4000</v>
      </c>
      <c r="K653" s="33">
        <f t="shared" si="25"/>
        <v>56046</v>
      </c>
      <c r="L653" s="31" t="s">
        <v>991</v>
      </c>
      <c r="M653" s="31"/>
      <c r="N653" s="31"/>
    </row>
    <row r="654" ht="20" customHeight="1" spans="1:14">
      <c r="A654" s="30">
        <v>26</v>
      </c>
      <c r="B654" s="188" t="s">
        <v>1877</v>
      </c>
      <c r="C654" s="10" t="s">
        <v>1878</v>
      </c>
      <c r="D654" s="190" t="s">
        <v>1879</v>
      </c>
      <c r="E654" s="223" t="s">
        <v>1880</v>
      </c>
      <c r="F654" s="30">
        <v>3943</v>
      </c>
      <c r="G654" s="30">
        <v>640</v>
      </c>
      <c r="H654" s="30">
        <v>9600</v>
      </c>
      <c r="I654" s="30">
        <v>1000</v>
      </c>
      <c r="J654" s="30">
        <v>4000</v>
      </c>
      <c r="K654" s="33">
        <f t="shared" si="25"/>
        <v>18543</v>
      </c>
      <c r="L654" s="31" t="s">
        <v>991</v>
      </c>
      <c r="M654" s="31"/>
      <c r="N654" s="31"/>
    </row>
    <row r="655" ht="20" customHeight="1" spans="1:14">
      <c r="A655" s="30">
        <v>27</v>
      </c>
      <c r="B655" s="188" t="s">
        <v>1881</v>
      </c>
      <c r="C655" s="10" t="s">
        <v>1882</v>
      </c>
      <c r="D655" s="190" t="s">
        <v>1883</v>
      </c>
      <c r="E655" s="223" t="s">
        <v>1884</v>
      </c>
      <c r="F655" s="30">
        <v>7416</v>
      </c>
      <c r="G655" s="30">
        <v>666</v>
      </c>
      <c r="H655" s="30">
        <v>9990</v>
      </c>
      <c r="I655" s="30">
        <v>1000</v>
      </c>
      <c r="J655" s="30">
        <v>4000</v>
      </c>
      <c r="K655" s="33">
        <f t="shared" si="25"/>
        <v>22406</v>
      </c>
      <c r="L655" s="31" t="s">
        <v>991</v>
      </c>
      <c r="M655" s="31"/>
      <c r="N655" s="31"/>
    </row>
    <row r="656" ht="20" customHeight="1" spans="1:14">
      <c r="A656" s="30">
        <v>28</v>
      </c>
      <c r="B656" s="188" t="s">
        <v>1885</v>
      </c>
      <c r="C656" s="10" t="s">
        <v>1886</v>
      </c>
      <c r="D656" s="190" t="s">
        <v>1887</v>
      </c>
      <c r="E656" s="223" t="s">
        <v>1888</v>
      </c>
      <c r="F656" s="30">
        <v>5198</v>
      </c>
      <c r="G656" s="30">
        <v>666</v>
      </c>
      <c r="H656" s="30">
        <v>9990</v>
      </c>
      <c r="I656" s="30">
        <v>1000</v>
      </c>
      <c r="J656" s="30">
        <v>4000</v>
      </c>
      <c r="K656" s="33">
        <f t="shared" si="25"/>
        <v>20188</v>
      </c>
      <c r="L656" s="31" t="s">
        <v>991</v>
      </c>
      <c r="M656" s="31"/>
      <c r="N656" s="31"/>
    </row>
    <row r="657" ht="20" customHeight="1" spans="1:14">
      <c r="A657" s="30">
        <v>29</v>
      </c>
      <c r="B657" s="188" t="s">
        <v>1889</v>
      </c>
      <c r="C657" s="10" t="s">
        <v>1890</v>
      </c>
      <c r="D657" s="190" t="s">
        <v>1891</v>
      </c>
      <c r="E657" s="223" t="s">
        <v>1892</v>
      </c>
      <c r="F657" s="30">
        <v>2741</v>
      </c>
      <c r="G657" s="30">
        <v>657</v>
      </c>
      <c r="H657" s="30">
        <v>9855</v>
      </c>
      <c r="I657" s="30">
        <v>1000</v>
      </c>
      <c r="J657" s="30">
        <v>4000</v>
      </c>
      <c r="K657" s="33">
        <f t="shared" si="25"/>
        <v>17596</v>
      </c>
      <c r="L657" s="31" t="s">
        <v>991</v>
      </c>
      <c r="M657" s="31"/>
      <c r="N657" s="31"/>
    </row>
    <row r="658" ht="20" customHeight="1" spans="1:14">
      <c r="A658" s="30">
        <v>30</v>
      </c>
      <c r="B658" s="188" t="s">
        <v>1893</v>
      </c>
      <c r="C658" s="10" t="s">
        <v>1894</v>
      </c>
      <c r="D658" s="190" t="s">
        <v>1895</v>
      </c>
      <c r="E658" s="223" t="s">
        <v>1896</v>
      </c>
      <c r="F658" s="30">
        <v>3262</v>
      </c>
      <c r="G658" s="30">
        <v>666</v>
      </c>
      <c r="H658" s="30">
        <v>9990</v>
      </c>
      <c r="I658" s="30">
        <v>1000</v>
      </c>
      <c r="J658" s="30">
        <v>4000</v>
      </c>
      <c r="K658" s="33">
        <f t="shared" si="25"/>
        <v>18252</v>
      </c>
      <c r="L658" s="31" t="s">
        <v>991</v>
      </c>
      <c r="M658" s="31"/>
      <c r="N658" s="31"/>
    </row>
    <row r="659" ht="20" customHeight="1" spans="1:14">
      <c r="A659" s="30">
        <v>31</v>
      </c>
      <c r="B659" s="188" t="s">
        <v>1897</v>
      </c>
      <c r="C659" s="10" t="s">
        <v>1898</v>
      </c>
      <c r="D659" s="190" t="s">
        <v>1899</v>
      </c>
      <c r="E659" s="223" t="s">
        <v>1900</v>
      </c>
      <c r="F659" s="30">
        <v>4740</v>
      </c>
      <c r="G659" s="30">
        <v>600</v>
      </c>
      <c r="H659" s="30">
        <v>9000</v>
      </c>
      <c r="I659" s="30">
        <v>1000</v>
      </c>
      <c r="J659" s="30">
        <v>4000</v>
      </c>
      <c r="K659" s="33">
        <f t="shared" si="25"/>
        <v>18740</v>
      </c>
      <c r="L659" s="31" t="s">
        <v>991</v>
      </c>
      <c r="M659" s="31"/>
      <c r="N659" s="31"/>
    </row>
    <row r="660" ht="20" customHeight="1" spans="1:14">
      <c r="A660" s="30">
        <v>32</v>
      </c>
      <c r="B660" s="188" t="s">
        <v>1901</v>
      </c>
      <c r="C660" s="10" t="s">
        <v>1902</v>
      </c>
      <c r="D660" s="190" t="s">
        <v>1903</v>
      </c>
      <c r="E660" s="223" t="s">
        <v>1904</v>
      </c>
      <c r="F660" s="30">
        <v>15344</v>
      </c>
      <c r="G660" s="30">
        <v>600</v>
      </c>
      <c r="H660" s="30">
        <v>9000</v>
      </c>
      <c r="I660" s="30">
        <v>1000</v>
      </c>
      <c r="J660" s="30">
        <v>4000</v>
      </c>
      <c r="K660" s="33">
        <f t="shared" si="25"/>
        <v>29344</v>
      </c>
      <c r="L660" s="31" t="s">
        <v>991</v>
      </c>
      <c r="M660" s="31"/>
      <c r="N660" s="31"/>
    </row>
    <row r="661" ht="20" customHeight="1" spans="1:14">
      <c r="A661" s="30">
        <v>33</v>
      </c>
      <c r="B661" s="188" t="s">
        <v>1905</v>
      </c>
      <c r="C661" s="10" t="s">
        <v>1807</v>
      </c>
      <c r="D661" s="190" t="s">
        <v>1906</v>
      </c>
      <c r="E661" s="223" t="s">
        <v>1907</v>
      </c>
      <c r="F661" s="30">
        <v>3633</v>
      </c>
      <c r="G661" s="30">
        <v>660</v>
      </c>
      <c r="H661" s="30">
        <v>9900</v>
      </c>
      <c r="I661" s="30">
        <v>1000</v>
      </c>
      <c r="J661" s="30">
        <v>4000</v>
      </c>
      <c r="K661" s="33">
        <f t="shared" si="25"/>
        <v>18533</v>
      </c>
      <c r="L661" s="31" t="s">
        <v>991</v>
      </c>
      <c r="M661" s="31"/>
      <c r="N661" s="31"/>
    </row>
    <row r="662" ht="20" customHeight="1" spans="1:14">
      <c r="A662" s="30">
        <v>34</v>
      </c>
      <c r="B662" s="188" t="s">
        <v>1908</v>
      </c>
      <c r="C662" s="10" t="s">
        <v>1909</v>
      </c>
      <c r="D662" s="190" t="s">
        <v>1910</v>
      </c>
      <c r="E662" s="223" t="s">
        <v>1911</v>
      </c>
      <c r="F662" s="30">
        <v>8186</v>
      </c>
      <c r="G662" s="30">
        <v>637</v>
      </c>
      <c r="H662" s="30">
        <v>9555</v>
      </c>
      <c r="I662" s="30">
        <v>1000</v>
      </c>
      <c r="J662" s="30">
        <v>4000</v>
      </c>
      <c r="K662" s="33">
        <f t="shared" si="25"/>
        <v>22741</v>
      </c>
      <c r="L662" s="31" t="s">
        <v>991</v>
      </c>
      <c r="M662" s="31"/>
      <c r="N662" s="31"/>
    </row>
    <row r="663" ht="20" customHeight="1" spans="1:14">
      <c r="A663" s="30">
        <v>35</v>
      </c>
      <c r="B663" s="188" t="s">
        <v>1912</v>
      </c>
      <c r="C663" s="10" t="s">
        <v>1913</v>
      </c>
      <c r="D663" s="190" t="s">
        <v>1914</v>
      </c>
      <c r="E663" s="223" t="s">
        <v>1915</v>
      </c>
      <c r="F663" s="30">
        <v>3849</v>
      </c>
      <c r="G663" s="30">
        <v>0</v>
      </c>
      <c r="H663" s="30">
        <v>0</v>
      </c>
      <c r="I663" s="30">
        <v>1000</v>
      </c>
      <c r="J663" s="30">
        <v>4000</v>
      </c>
      <c r="K663" s="33">
        <f t="shared" si="25"/>
        <v>8849</v>
      </c>
      <c r="L663" s="31" t="s">
        <v>991</v>
      </c>
      <c r="M663" s="31"/>
      <c r="N663" s="31"/>
    </row>
    <row r="664" ht="20" customHeight="1" spans="1:14">
      <c r="A664" s="30">
        <v>36</v>
      </c>
      <c r="B664" s="188" t="s">
        <v>1916</v>
      </c>
      <c r="C664" s="10" t="s">
        <v>1917</v>
      </c>
      <c r="D664" s="190" t="s">
        <v>1918</v>
      </c>
      <c r="E664" s="223" t="s">
        <v>1919</v>
      </c>
      <c r="F664" s="30">
        <v>4155</v>
      </c>
      <c r="G664" s="30">
        <v>666</v>
      </c>
      <c r="H664" s="30">
        <v>9990</v>
      </c>
      <c r="I664" s="30">
        <v>1000</v>
      </c>
      <c r="J664" s="30">
        <v>4000</v>
      </c>
      <c r="K664" s="33">
        <f t="shared" si="25"/>
        <v>19145</v>
      </c>
      <c r="L664" s="31" t="s">
        <v>991</v>
      </c>
      <c r="M664" s="31"/>
      <c r="N664" s="31"/>
    </row>
    <row r="665" ht="20" customHeight="1" spans="1:14">
      <c r="A665" s="30">
        <v>37</v>
      </c>
      <c r="B665" s="188" t="s">
        <v>1920</v>
      </c>
      <c r="C665" s="10" t="s">
        <v>1921</v>
      </c>
      <c r="D665" s="190" t="s">
        <v>1922</v>
      </c>
      <c r="E665" s="223" t="s">
        <v>1923</v>
      </c>
      <c r="F665" s="30">
        <v>6135</v>
      </c>
      <c r="G665" s="30">
        <v>666</v>
      </c>
      <c r="H665" s="30">
        <v>9990</v>
      </c>
      <c r="I665" s="30">
        <v>1000</v>
      </c>
      <c r="J665" s="30">
        <v>4000</v>
      </c>
      <c r="K665" s="33">
        <f t="shared" si="25"/>
        <v>21125</v>
      </c>
      <c r="L665" s="31" t="s">
        <v>991</v>
      </c>
      <c r="M665" s="31"/>
      <c r="N665" s="31"/>
    </row>
    <row r="666" ht="20" customHeight="1" spans="1:14">
      <c r="A666" s="30">
        <v>38</v>
      </c>
      <c r="B666" s="196" t="s">
        <v>1924</v>
      </c>
      <c r="C666" s="10" t="s">
        <v>1925</v>
      </c>
      <c r="D666" s="190" t="s">
        <v>1926</v>
      </c>
      <c r="E666" s="223" t="s">
        <v>1927</v>
      </c>
      <c r="F666" s="30">
        <v>2818</v>
      </c>
      <c r="G666" s="30">
        <v>666</v>
      </c>
      <c r="H666" s="30">
        <v>9990</v>
      </c>
      <c r="I666" s="30">
        <v>1000</v>
      </c>
      <c r="J666" s="30">
        <v>4000</v>
      </c>
      <c r="K666" s="33">
        <f t="shared" si="25"/>
        <v>17808</v>
      </c>
      <c r="L666" s="31" t="s">
        <v>991</v>
      </c>
      <c r="M666" s="31"/>
      <c r="N666" s="31"/>
    </row>
    <row r="667" ht="20" customHeight="1" spans="1:14">
      <c r="A667" s="30">
        <v>39</v>
      </c>
      <c r="B667" s="188" t="s">
        <v>1928</v>
      </c>
      <c r="C667" s="10" t="s">
        <v>1929</v>
      </c>
      <c r="D667" s="190" t="s">
        <v>1930</v>
      </c>
      <c r="E667" s="223" t="s">
        <v>1931</v>
      </c>
      <c r="F667" s="30">
        <v>8437</v>
      </c>
      <c r="G667" s="30">
        <v>666</v>
      </c>
      <c r="H667" s="30">
        <v>9990</v>
      </c>
      <c r="I667" s="30">
        <v>1000</v>
      </c>
      <c r="J667" s="30">
        <v>4000</v>
      </c>
      <c r="K667" s="33">
        <f t="shared" si="25"/>
        <v>23427</v>
      </c>
      <c r="L667" s="31" t="s">
        <v>991</v>
      </c>
      <c r="M667" s="31"/>
      <c r="N667" s="31"/>
    </row>
    <row r="668" ht="20" customHeight="1" spans="1:14">
      <c r="A668" s="30">
        <v>40</v>
      </c>
      <c r="B668" s="188" t="s">
        <v>1932</v>
      </c>
      <c r="C668" s="10" t="s">
        <v>1933</v>
      </c>
      <c r="D668" s="190" t="s">
        <v>1934</v>
      </c>
      <c r="E668" s="223" t="s">
        <v>1935</v>
      </c>
      <c r="F668" s="30">
        <v>12557</v>
      </c>
      <c r="G668" s="30">
        <v>666</v>
      </c>
      <c r="H668" s="30">
        <v>9990</v>
      </c>
      <c r="I668" s="30">
        <v>1000</v>
      </c>
      <c r="J668" s="30">
        <v>4000</v>
      </c>
      <c r="K668" s="33">
        <f t="shared" si="25"/>
        <v>27547</v>
      </c>
      <c r="L668" s="31" t="s">
        <v>991</v>
      </c>
      <c r="M668" s="31"/>
      <c r="N668" s="31"/>
    </row>
    <row r="669" ht="20" customHeight="1" spans="1:14">
      <c r="A669" s="30">
        <v>41</v>
      </c>
      <c r="B669" s="188" t="s">
        <v>1936</v>
      </c>
      <c r="C669" s="10" t="s">
        <v>1937</v>
      </c>
      <c r="D669" s="190" t="s">
        <v>1938</v>
      </c>
      <c r="E669" s="223" t="s">
        <v>1939</v>
      </c>
      <c r="F669" s="30">
        <v>7419</v>
      </c>
      <c r="G669" s="30">
        <v>657</v>
      </c>
      <c r="H669" s="30">
        <v>9855</v>
      </c>
      <c r="I669" s="30">
        <v>1000</v>
      </c>
      <c r="J669" s="30">
        <v>4000</v>
      </c>
      <c r="K669" s="33">
        <f t="shared" si="25"/>
        <v>22274</v>
      </c>
      <c r="L669" s="31" t="s">
        <v>991</v>
      </c>
      <c r="M669" s="31"/>
      <c r="N669" s="31"/>
    </row>
    <row r="670" ht="20" customHeight="1" spans="1:14">
      <c r="A670" s="30">
        <v>42</v>
      </c>
      <c r="B670" s="188" t="s">
        <v>1940</v>
      </c>
      <c r="C670" s="10" t="s">
        <v>1941</v>
      </c>
      <c r="D670" s="190" t="s">
        <v>1942</v>
      </c>
      <c r="E670" s="223" t="s">
        <v>1943</v>
      </c>
      <c r="F670" s="30">
        <v>17306</v>
      </c>
      <c r="G670" s="30">
        <v>457</v>
      </c>
      <c r="H670" s="30">
        <v>6855</v>
      </c>
      <c r="I670" s="30">
        <v>1000</v>
      </c>
      <c r="J670" s="30">
        <v>4000</v>
      </c>
      <c r="K670" s="33">
        <f t="shared" si="25"/>
        <v>29161</v>
      </c>
      <c r="L670" s="31" t="s">
        <v>991</v>
      </c>
      <c r="M670" s="31"/>
      <c r="N670" s="31"/>
    </row>
    <row r="671" ht="20" customHeight="1" spans="1:14">
      <c r="A671" s="30">
        <v>43</v>
      </c>
      <c r="B671" s="188" t="s">
        <v>1944</v>
      </c>
      <c r="C671" s="10" t="s">
        <v>1945</v>
      </c>
      <c r="D671" s="190" t="s">
        <v>1946</v>
      </c>
      <c r="E671" s="223" t="s">
        <v>1947</v>
      </c>
      <c r="F671" s="30">
        <v>4540</v>
      </c>
      <c r="G671" s="30">
        <v>637</v>
      </c>
      <c r="H671" s="30">
        <v>9555</v>
      </c>
      <c r="I671" s="30">
        <v>1000</v>
      </c>
      <c r="J671" s="30">
        <v>4000</v>
      </c>
      <c r="K671" s="33">
        <f t="shared" si="25"/>
        <v>19095</v>
      </c>
      <c r="L671" s="31" t="s">
        <v>991</v>
      </c>
      <c r="M671" s="31"/>
      <c r="N671" s="31"/>
    </row>
    <row r="672" ht="20" customHeight="1" spans="1:14">
      <c r="A672" s="30">
        <v>44</v>
      </c>
      <c r="B672" s="197" t="s">
        <v>1948</v>
      </c>
      <c r="C672" s="10" t="s">
        <v>1949</v>
      </c>
      <c r="D672" s="190" t="s">
        <v>1950</v>
      </c>
      <c r="E672" s="223" t="s">
        <v>1951</v>
      </c>
      <c r="F672" s="30">
        <v>9172</v>
      </c>
      <c r="G672" s="30">
        <v>666</v>
      </c>
      <c r="H672" s="30">
        <v>9990</v>
      </c>
      <c r="I672" s="30">
        <v>1000</v>
      </c>
      <c r="J672" s="30">
        <v>4000</v>
      </c>
      <c r="K672" s="33">
        <f t="shared" si="25"/>
        <v>24162</v>
      </c>
      <c r="L672" s="31" t="s">
        <v>991</v>
      </c>
      <c r="M672" s="31"/>
      <c r="N672" s="31"/>
    </row>
    <row r="673" ht="20" customHeight="1" spans="1:14">
      <c r="A673" s="53">
        <v>45</v>
      </c>
      <c r="B673" s="191" t="s">
        <v>1952</v>
      </c>
      <c r="C673" s="21" t="s">
        <v>1953</v>
      </c>
      <c r="D673" s="190" t="s">
        <v>1954</v>
      </c>
      <c r="E673" s="224" t="s">
        <v>1955</v>
      </c>
      <c r="F673" s="30">
        <v>38276</v>
      </c>
      <c r="G673" s="53">
        <v>660</v>
      </c>
      <c r="H673" s="53">
        <v>9900</v>
      </c>
      <c r="I673" s="53">
        <v>1000</v>
      </c>
      <c r="J673" s="53">
        <v>4000</v>
      </c>
      <c r="K673" s="53">
        <f>F673+H673+F674+I673+J673</f>
        <v>76687</v>
      </c>
      <c r="L673" s="44" t="s">
        <v>991</v>
      </c>
      <c r="M673" s="53"/>
      <c r="N673" s="31"/>
    </row>
    <row r="674" ht="20" customHeight="1" spans="1:14">
      <c r="A674" s="33"/>
      <c r="B674" s="193"/>
      <c r="C674" s="22"/>
      <c r="D674" s="190" t="s">
        <v>1956</v>
      </c>
      <c r="E674" s="91"/>
      <c r="F674" s="30">
        <v>23511</v>
      </c>
      <c r="G674" s="33"/>
      <c r="H674" s="33"/>
      <c r="I674" s="33"/>
      <c r="J674" s="33"/>
      <c r="K674" s="33"/>
      <c r="L674" s="34"/>
      <c r="M674" s="33"/>
      <c r="N674" s="31"/>
    </row>
    <row r="675" ht="20" customHeight="1" spans="1:14">
      <c r="A675" s="30">
        <v>46</v>
      </c>
      <c r="B675" s="197" t="s">
        <v>1957</v>
      </c>
      <c r="C675" s="10" t="s">
        <v>1958</v>
      </c>
      <c r="D675" s="190" t="s">
        <v>1959</v>
      </c>
      <c r="E675" s="223" t="s">
        <v>1960</v>
      </c>
      <c r="F675" s="30">
        <v>3477</v>
      </c>
      <c r="G675" s="30">
        <v>602</v>
      </c>
      <c r="H675" s="30">
        <v>9030</v>
      </c>
      <c r="I675" s="30">
        <v>1000</v>
      </c>
      <c r="J675" s="30">
        <v>4000</v>
      </c>
      <c r="K675" s="33">
        <f t="shared" ref="K675:K687" si="26">F675+H675+I675+J675</f>
        <v>17507</v>
      </c>
      <c r="L675" s="31" t="s">
        <v>991</v>
      </c>
      <c r="M675" s="31"/>
      <c r="N675" s="31"/>
    </row>
    <row r="676" ht="20" customHeight="1" spans="1:14">
      <c r="A676" s="30">
        <v>47</v>
      </c>
      <c r="B676" s="197" t="s">
        <v>1961</v>
      </c>
      <c r="C676" s="10" t="s">
        <v>1962</v>
      </c>
      <c r="D676" s="190" t="s">
        <v>1963</v>
      </c>
      <c r="E676" s="223" t="s">
        <v>1964</v>
      </c>
      <c r="F676" s="30">
        <v>3159</v>
      </c>
      <c r="G676" s="30">
        <v>620</v>
      </c>
      <c r="H676" s="30">
        <v>9300</v>
      </c>
      <c r="I676" s="30">
        <v>1000</v>
      </c>
      <c r="J676" s="30">
        <v>4000</v>
      </c>
      <c r="K676" s="33">
        <f t="shared" si="26"/>
        <v>17459</v>
      </c>
      <c r="L676" s="31" t="s">
        <v>991</v>
      </c>
      <c r="M676" s="31"/>
      <c r="N676" s="31"/>
    </row>
    <row r="677" ht="20" customHeight="1" spans="1:14">
      <c r="A677" s="30">
        <v>48</v>
      </c>
      <c r="B677" s="197" t="s">
        <v>1965</v>
      </c>
      <c r="C677" s="10" t="s">
        <v>1966</v>
      </c>
      <c r="D677" s="190" t="s">
        <v>1967</v>
      </c>
      <c r="E677" s="223" t="s">
        <v>1968</v>
      </c>
      <c r="F677" s="30">
        <v>4749</v>
      </c>
      <c r="G677" s="30">
        <v>637</v>
      </c>
      <c r="H677" s="30">
        <v>9555</v>
      </c>
      <c r="I677" s="30">
        <v>1000</v>
      </c>
      <c r="J677" s="30">
        <v>4000</v>
      </c>
      <c r="K677" s="33">
        <f t="shared" si="26"/>
        <v>19304</v>
      </c>
      <c r="L677" s="31" t="s">
        <v>991</v>
      </c>
      <c r="M677" s="31"/>
      <c r="N677" s="31"/>
    </row>
    <row r="678" ht="20" customHeight="1" spans="1:14">
      <c r="A678" s="30">
        <v>49</v>
      </c>
      <c r="B678" s="197" t="s">
        <v>1969</v>
      </c>
      <c r="C678" s="10" t="s">
        <v>1970</v>
      </c>
      <c r="D678" s="190" t="s">
        <v>1971</v>
      </c>
      <c r="E678" s="223" t="s">
        <v>1972</v>
      </c>
      <c r="F678" s="30">
        <v>3819</v>
      </c>
      <c r="G678" s="30">
        <v>666</v>
      </c>
      <c r="H678" s="30">
        <v>9990</v>
      </c>
      <c r="I678" s="30">
        <v>1000</v>
      </c>
      <c r="J678" s="30">
        <v>4000</v>
      </c>
      <c r="K678" s="33">
        <f t="shared" si="26"/>
        <v>18809</v>
      </c>
      <c r="L678" s="31" t="s">
        <v>991</v>
      </c>
      <c r="M678" s="31"/>
      <c r="N678" s="31"/>
    </row>
    <row r="679" ht="20" customHeight="1" spans="1:14">
      <c r="A679" s="30">
        <v>50</v>
      </c>
      <c r="B679" s="197" t="s">
        <v>1973</v>
      </c>
      <c r="C679" s="10" t="s">
        <v>1974</v>
      </c>
      <c r="D679" s="190" t="s">
        <v>1975</v>
      </c>
      <c r="E679" s="223" t="s">
        <v>1976</v>
      </c>
      <c r="F679" s="30">
        <v>4162</v>
      </c>
      <c r="G679" s="30">
        <v>536</v>
      </c>
      <c r="H679" s="30">
        <v>8040</v>
      </c>
      <c r="I679" s="30">
        <v>1000</v>
      </c>
      <c r="J679" s="30">
        <v>4000</v>
      </c>
      <c r="K679" s="33">
        <f t="shared" si="26"/>
        <v>17202</v>
      </c>
      <c r="L679" s="31" t="s">
        <v>991</v>
      </c>
      <c r="M679" s="31"/>
      <c r="N679" s="31"/>
    </row>
    <row r="680" ht="20" customHeight="1" spans="1:14">
      <c r="A680" s="30">
        <v>51</v>
      </c>
      <c r="B680" s="198" t="s">
        <v>1977</v>
      </c>
      <c r="C680" s="10" t="s">
        <v>1978</v>
      </c>
      <c r="D680" s="190" t="s">
        <v>1979</v>
      </c>
      <c r="E680" s="40" t="s">
        <v>1422</v>
      </c>
      <c r="F680" s="31">
        <v>4589</v>
      </c>
      <c r="G680" s="31">
        <v>168</v>
      </c>
      <c r="H680" s="31">
        <v>2520</v>
      </c>
      <c r="I680" s="30">
        <v>0</v>
      </c>
      <c r="J680" s="30">
        <v>0</v>
      </c>
      <c r="K680" s="33">
        <f t="shared" si="26"/>
        <v>7109</v>
      </c>
      <c r="L680" s="31" t="s">
        <v>991</v>
      </c>
      <c r="M680" s="31"/>
      <c r="N680" s="31"/>
    </row>
    <row r="681" ht="20" customHeight="1" spans="1:14">
      <c r="A681" s="30">
        <v>52</v>
      </c>
      <c r="B681" s="199" t="s">
        <v>1980</v>
      </c>
      <c r="C681" s="10" t="s">
        <v>1981</v>
      </c>
      <c r="D681" s="190" t="s">
        <v>1982</v>
      </c>
      <c r="E681" s="223" t="s">
        <v>1983</v>
      </c>
      <c r="F681" s="31">
        <v>4911</v>
      </c>
      <c r="G681" s="31">
        <v>666</v>
      </c>
      <c r="H681" s="31">
        <v>9990</v>
      </c>
      <c r="I681" s="30">
        <v>0</v>
      </c>
      <c r="J681" s="30">
        <v>0</v>
      </c>
      <c r="K681" s="33">
        <f t="shared" si="26"/>
        <v>14901</v>
      </c>
      <c r="L681" s="31" t="s">
        <v>991</v>
      </c>
      <c r="M681" s="31"/>
      <c r="N681" s="31"/>
    </row>
    <row r="682" ht="20" customHeight="1" spans="1:14">
      <c r="A682" s="30">
        <v>53</v>
      </c>
      <c r="B682" s="200" t="s">
        <v>1984</v>
      </c>
      <c r="C682" s="10" t="s">
        <v>1985</v>
      </c>
      <c r="D682" s="190" t="s">
        <v>1986</v>
      </c>
      <c r="E682" s="223" t="s">
        <v>1987</v>
      </c>
      <c r="F682" s="31">
        <v>13453</v>
      </c>
      <c r="G682" s="31">
        <v>666</v>
      </c>
      <c r="H682" s="31">
        <v>9990</v>
      </c>
      <c r="I682" s="30">
        <v>0</v>
      </c>
      <c r="J682" s="30">
        <v>0</v>
      </c>
      <c r="K682" s="33">
        <f t="shared" si="26"/>
        <v>23443</v>
      </c>
      <c r="L682" s="31" t="s">
        <v>991</v>
      </c>
      <c r="M682" s="31"/>
      <c r="N682" s="31"/>
    </row>
    <row r="683" ht="20" customHeight="1" spans="1:14">
      <c r="A683" s="30">
        <v>54</v>
      </c>
      <c r="B683" s="19" t="s">
        <v>1988</v>
      </c>
      <c r="C683" s="10" t="s">
        <v>1989</v>
      </c>
      <c r="D683" s="190" t="s">
        <v>1990</v>
      </c>
      <c r="E683" s="223" t="s">
        <v>1991</v>
      </c>
      <c r="F683" s="31">
        <v>3116</v>
      </c>
      <c r="G683" s="31">
        <v>397</v>
      </c>
      <c r="H683" s="31">
        <v>5955</v>
      </c>
      <c r="I683" s="30">
        <v>0</v>
      </c>
      <c r="J683" s="30">
        <v>0</v>
      </c>
      <c r="K683" s="33">
        <f t="shared" si="26"/>
        <v>9071</v>
      </c>
      <c r="L683" s="31" t="s">
        <v>991</v>
      </c>
      <c r="M683" s="31"/>
      <c r="N683" s="31"/>
    </row>
    <row r="684" ht="20" customHeight="1" spans="1:14">
      <c r="A684" s="30">
        <v>55</v>
      </c>
      <c r="B684" s="19" t="s">
        <v>1992</v>
      </c>
      <c r="C684" s="10" t="s">
        <v>1993</v>
      </c>
      <c r="D684" s="190" t="s">
        <v>1994</v>
      </c>
      <c r="E684" s="223" t="s">
        <v>1995</v>
      </c>
      <c r="F684" s="31">
        <v>5792</v>
      </c>
      <c r="G684" s="31">
        <v>666</v>
      </c>
      <c r="H684" s="31">
        <v>9990</v>
      </c>
      <c r="I684" s="30">
        <v>0</v>
      </c>
      <c r="J684" s="30">
        <v>0</v>
      </c>
      <c r="K684" s="33">
        <f t="shared" si="26"/>
        <v>15782</v>
      </c>
      <c r="L684" s="31" t="s">
        <v>991</v>
      </c>
      <c r="M684" s="31"/>
      <c r="N684" s="31"/>
    </row>
    <row r="685" ht="20" customHeight="1" spans="1:14">
      <c r="A685" s="30">
        <v>56</v>
      </c>
      <c r="B685" s="198" t="s">
        <v>1996</v>
      </c>
      <c r="C685" s="10" t="s">
        <v>1997</v>
      </c>
      <c r="D685" s="190" t="s">
        <v>1998</v>
      </c>
      <c r="E685" s="223" t="s">
        <v>1999</v>
      </c>
      <c r="F685" s="31">
        <v>13787</v>
      </c>
      <c r="G685" s="31">
        <v>620</v>
      </c>
      <c r="H685" s="31">
        <v>9300</v>
      </c>
      <c r="I685" s="30">
        <v>0</v>
      </c>
      <c r="J685" s="30">
        <v>0</v>
      </c>
      <c r="K685" s="33">
        <f t="shared" si="26"/>
        <v>23087</v>
      </c>
      <c r="L685" s="31" t="s">
        <v>991</v>
      </c>
      <c r="M685" s="31"/>
      <c r="N685" s="31"/>
    </row>
    <row r="686" ht="20" customHeight="1" spans="1:14">
      <c r="A686" s="30">
        <v>57</v>
      </c>
      <c r="B686" s="201" t="s">
        <v>2000</v>
      </c>
      <c r="C686" s="10" t="s">
        <v>2001</v>
      </c>
      <c r="D686" s="202" t="s">
        <v>2002</v>
      </c>
      <c r="E686" s="224" t="s">
        <v>2003</v>
      </c>
      <c r="F686" s="44">
        <v>3427</v>
      </c>
      <c r="G686" s="44">
        <v>660</v>
      </c>
      <c r="H686" s="44">
        <v>9900</v>
      </c>
      <c r="I686" s="53">
        <v>0</v>
      </c>
      <c r="J686" s="30">
        <v>0</v>
      </c>
      <c r="K686" s="33">
        <f t="shared" si="26"/>
        <v>13327</v>
      </c>
      <c r="L686" s="31" t="s">
        <v>991</v>
      </c>
      <c r="M686" s="31"/>
      <c r="N686" s="31"/>
    </row>
    <row r="687" ht="20" customHeight="1" spans="1:14">
      <c r="A687" s="30">
        <v>58</v>
      </c>
      <c r="B687" s="19" t="s">
        <v>2004</v>
      </c>
      <c r="C687" s="10" t="s">
        <v>2005</v>
      </c>
      <c r="D687" s="31" t="s">
        <v>2006</v>
      </c>
      <c r="E687" s="220" t="s">
        <v>2007</v>
      </c>
      <c r="F687" s="31">
        <v>12423</v>
      </c>
      <c r="G687" s="31">
        <v>564</v>
      </c>
      <c r="H687" s="31">
        <v>8460</v>
      </c>
      <c r="I687" s="30">
        <v>0</v>
      </c>
      <c r="J687" s="30">
        <v>0</v>
      </c>
      <c r="K687" s="33">
        <f t="shared" si="26"/>
        <v>20883</v>
      </c>
      <c r="L687" s="31" t="s">
        <v>991</v>
      </c>
      <c r="M687" s="31"/>
      <c r="N687" s="31"/>
    </row>
    <row r="688" ht="20" customHeight="1" spans="1:14">
      <c r="A688" s="53">
        <v>59</v>
      </c>
      <c r="B688" s="191" t="s">
        <v>2008</v>
      </c>
      <c r="C688" s="21" t="s">
        <v>2009</v>
      </c>
      <c r="D688" s="190" t="s">
        <v>2010</v>
      </c>
      <c r="E688" s="225" t="s">
        <v>1776</v>
      </c>
      <c r="F688" s="30">
        <v>34735</v>
      </c>
      <c r="G688" s="53">
        <v>666</v>
      </c>
      <c r="H688" s="53">
        <v>9990</v>
      </c>
      <c r="I688" s="53">
        <v>1000</v>
      </c>
      <c r="J688" s="53">
        <v>4000</v>
      </c>
      <c r="K688" s="53">
        <f>F688+F689+H688+I688+J688</f>
        <v>75426</v>
      </c>
      <c r="L688" s="44" t="s">
        <v>991</v>
      </c>
      <c r="M688" s="53"/>
      <c r="N688" s="53"/>
    </row>
    <row r="689" ht="20" customHeight="1" spans="1:14">
      <c r="A689" s="33"/>
      <c r="B689" s="193"/>
      <c r="C689" s="22"/>
      <c r="D689" s="190" t="s">
        <v>2011</v>
      </c>
      <c r="E689" s="33"/>
      <c r="F689" s="30">
        <v>25701</v>
      </c>
      <c r="G689" s="33"/>
      <c r="H689" s="33"/>
      <c r="I689" s="33"/>
      <c r="J689" s="33"/>
      <c r="K689" s="33"/>
      <c r="L689" s="34"/>
      <c r="M689" s="33"/>
      <c r="N689" s="33"/>
    </row>
    <row r="690" ht="20" customHeight="1" spans="1:14">
      <c r="A690" s="53">
        <v>60</v>
      </c>
      <c r="B690" s="191" t="s">
        <v>2012</v>
      </c>
      <c r="C690" s="21" t="s">
        <v>2013</v>
      </c>
      <c r="D690" s="190" t="s">
        <v>2014</v>
      </c>
      <c r="E690" s="225" t="s">
        <v>2015</v>
      </c>
      <c r="F690" s="53">
        <v>10667</v>
      </c>
      <c r="G690" s="53">
        <v>660</v>
      </c>
      <c r="H690" s="53">
        <v>9900</v>
      </c>
      <c r="I690" s="53">
        <v>1000</v>
      </c>
      <c r="J690" s="53">
        <v>4000</v>
      </c>
      <c r="K690" s="53">
        <f>F690+H690+I690+J690</f>
        <v>25567</v>
      </c>
      <c r="L690" s="44" t="s">
        <v>991</v>
      </c>
      <c r="M690" s="53"/>
      <c r="N690" s="53"/>
    </row>
    <row r="691" ht="20" customHeight="1" spans="1:14">
      <c r="A691" s="163"/>
      <c r="B691" s="192"/>
      <c r="C691" s="48"/>
      <c r="D691" s="190" t="s">
        <v>2016</v>
      </c>
      <c r="E691" s="163"/>
      <c r="F691" s="163"/>
      <c r="G691" s="163"/>
      <c r="H691" s="163"/>
      <c r="I691" s="163"/>
      <c r="J691" s="163"/>
      <c r="K691" s="163"/>
      <c r="L691" s="49"/>
      <c r="M691" s="163"/>
      <c r="N691" s="163"/>
    </row>
    <row r="692" ht="20" customHeight="1" spans="1:14">
      <c r="A692" s="33"/>
      <c r="B692" s="193"/>
      <c r="C692" s="22"/>
      <c r="D692" s="190" t="s">
        <v>2017</v>
      </c>
      <c r="E692" s="33"/>
      <c r="F692" s="33"/>
      <c r="G692" s="33"/>
      <c r="H692" s="33"/>
      <c r="I692" s="33"/>
      <c r="J692" s="33"/>
      <c r="K692" s="33"/>
      <c r="L692" s="34"/>
      <c r="M692" s="33"/>
      <c r="N692" s="33"/>
    </row>
    <row r="693" ht="20" customHeight="1" spans="1:14">
      <c r="A693" s="53">
        <v>61</v>
      </c>
      <c r="B693" s="191" t="s">
        <v>2018</v>
      </c>
      <c r="C693" s="21" t="s">
        <v>2019</v>
      </c>
      <c r="D693" s="190" t="s">
        <v>2020</v>
      </c>
      <c r="E693" s="225" t="s">
        <v>2021</v>
      </c>
      <c r="F693" s="30">
        <v>36258</v>
      </c>
      <c r="G693" s="53">
        <v>657</v>
      </c>
      <c r="H693" s="53">
        <v>9855</v>
      </c>
      <c r="I693" s="53">
        <v>1000</v>
      </c>
      <c r="J693" s="53">
        <v>4000</v>
      </c>
      <c r="K693" s="53">
        <f t="shared" ref="K693:K697" si="27">F693+F694+H693+I693+J693</f>
        <v>106993</v>
      </c>
      <c r="L693" s="44" t="s">
        <v>991</v>
      </c>
      <c r="M693" s="53"/>
      <c r="N693" s="53"/>
    </row>
    <row r="694" ht="20" customHeight="1" spans="1:14">
      <c r="A694" s="33"/>
      <c r="B694" s="193"/>
      <c r="C694" s="22"/>
      <c r="D694" s="190" t="s">
        <v>2022</v>
      </c>
      <c r="E694" s="33"/>
      <c r="F694" s="30">
        <v>55880</v>
      </c>
      <c r="G694" s="33"/>
      <c r="H694" s="33"/>
      <c r="I694" s="33"/>
      <c r="J694" s="33"/>
      <c r="K694" s="33"/>
      <c r="L694" s="34"/>
      <c r="M694" s="33"/>
      <c r="N694" s="33"/>
    </row>
    <row r="695" ht="20" customHeight="1" spans="1:14">
      <c r="A695" s="53">
        <v>62</v>
      </c>
      <c r="B695" s="191" t="s">
        <v>2023</v>
      </c>
      <c r="C695" s="21" t="s">
        <v>2024</v>
      </c>
      <c r="D695" s="190" t="s">
        <v>2025</v>
      </c>
      <c r="E695" s="225" t="s">
        <v>2026</v>
      </c>
      <c r="F695" s="30">
        <v>11097</v>
      </c>
      <c r="G695" s="53" t="s">
        <v>2027</v>
      </c>
      <c r="H695" s="53">
        <v>9120</v>
      </c>
      <c r="I695" s="53">
        <v>1000</v>
      </c>
      <c r="J695" s="53">
        <v>4000</v>
      </c>
      <c r="K695" s="53">
        <f t="shared" si="27"/>
        <v>27104</v>
      </c>
      <c r="L695" s="44" t="s">
        <v>991</v>
      </c>
      <c r="M695" s="53"/>
      <c r="N695" s="53"/>
    </row>
    <row r="696" ht="20" customHeight="1" spans="1:14">
      <c r="A696" s="33"/>
      <c r="B696" s="193"/>
      <c r="C696" s="22"/>
      <c r="D696" s="190" t="s">
        <v>2028</v>
      </c>
      <c r="E696" s="33"/>
      <c r="F696" s="30">
        <v>1887</v>
      </c>
      <c r="G696" s="33"/>
      <c r="H696" s="33"/>
      <c r="I696" s="33"/>
      <c r="J696" s="33"/>
      <c r="K696" s="33"/>
      <c r="L696" s="34"/>
      <c r="M696" s="33"/>
      <c r="N696" s="33"/>
    </row>
    <row r="697" ht="20" customHeight="1" spans="1:14">
      <c r="A697" s="53">
        <v>63</v>
      </c>
      <c r="B697" s="191" t="s">
        <v>2029</v>
      </c>
      <c r="C697" s="21" t="s">
        <v>1853</v>
      </c>
      <c r="D697" s="190" t="s">
        <v>2030</v>
      </c>
      <c r="E697" s="225" t="s">
        <v>2031</v>
      </c>
      <c r="F697" s="30">
        <v>3288</v>
      </c>
      <c r="G697" s="53">
        <v>63</v>
      </c>
      <c r="H697" s="53">
        <v>945</v>
      </c>
      <c r="I697" s="53">
        <v>1000</v>
      </c>
      <c r="J697" s="53">
        <v>4000</v>
      </c>
      <c r="K697" s="53">
        <f t="shared" si="27"/>
        <v>12682</v>
      </c>
      <c r="L697" s="44" t="s">
        <v>991</v>
      </c>
      <c r="M697" s="53"/>
      <c r="N697" s="53"/>
    </row>
    <row r="698" ht="20" customHeight="1" spans="1:14">
      <c r="A698" s="33"/>
      <c r="B698" s="193"/>
      <c r="C698" s="22"/>
      <c r="D698" s="190" t="s">
        <v>2032</v>
      </c>
      <c r="E698" s="33"/>
      <c r="F698" s="30">
        <v>3449</v>
      </c>
      <c r="G698" s="33"/>
      <c r="H698" s="33"/>
      <c r="I698" s="33"/>
      <c r="J698" s="33"/>
      <c r="K698" s="33"/>
      <c r="L698" s="34"/>
      <c r="M698" s="33"/>
      <c r="N698" s="33"/>
    </row>
    <row r="699" ht="20" customHeight="1" spans="1:14">
      <c r="A699" s="53">
        <v>64</v>
      </c>
      <c r="B699" s="191" t="s">
        <v>2033</v>
      </c>
      <c r="C699" s="21" t="s">
        <v>2034</v>
      </c>
      <c r="D699" s="190" t="s">
        <v>2035</v>
      </c>
      <c r="E699" s="225" t="s">
        <v>2036</v>
      </c>
      <c r="F699" s="30">
        <v>37628</v>
      </c>
      <c r="G699" s="53">
        <v>666</v>
      </c>
      <c r="H699" s="53">
        <v>9990</v>
      </c>
      <c r="I699" s="53">
        <v>1000</v>
      </c>
      <c r="J699" s="53">
        <v>4000</v>
      </c>
      <c r="K699" s="53">
        <f>F699+F700+F701+H699+I699+J699</f>
        <v>131603</v>
      </c>
      <c r="L699" s="44" t="s">
        <v>991</v>
      </c>
      <c r="M699" s="53"/>
      <c r="N699" s="53"/>
    </row>
    <row r="700" ht="20" customHeight="1" spans="1:14">
      <c r="A700" s="163"/>
      <c r="B700" s="192"/>
      <c r="C700" s="48"/>
      <c r="D700" s="190" t="s">
        <v>2037</v>
      </c>
      <c r="E700" s="163"/>
      <c r="F700" s="30">
        <v>55910</v>
      </c>
      <c r="G700" s="163"/>
      <c r="H700" s="163"/>
      <c r="I700" s="163"/>
      <c r="J700" s="163"/>
      <c r="K700" s="163"/>
      <c r="L700" s="49"/>
      <c r="M700" s="163"/>
      <c r="N700" s="163"/>
    </row>
    <row r="701" ht="20" customHeight="1" spans="1:14">
      <c r="A701" s="33"/>
      <c r="B701" s="193"/>
      <c r="C701" s="22"/>
      <c r="D701" s="190" t="s">
        <v>2038</v>
      </c>
      <c r="E701" s="33"/>
      <c r="F701" s="30">
        <v>23075</v>
      </c>
      <c r="G701" s="33"/>
      <c r="H701" s="33"/>
      <c r="I701" s="33"/>
      <c r="J701" s="33"/>
      <c r="K701" s="33"/>
      <c r="L701" s="34"/>
      <c r="M701" s="33"/>
      <c r="N701" s="33"/>
    </row>
    <row r="702" ht="20" customHeight="1" spans="1:14">
      <c r="A702" s="53">
        <v>65</v>
      </c>
      <c r="B702" s="191" t="s">
        <v>2039</v>
      </c>
      <c r="C702" s="21" t="s">
        <v>2040</v>
      </c>
      <c r="D702" s="190" t="s">
        <v>2041</v>
      </c>
      <c r="E702" s="225" t="s">
        <v>2042</v>
      </c>
      <c r="F702" s="31">
        <v>9782</v>
      </c>
      <c r="G702" s="53">
        <v>666</v>
      </c>
      <c r="H702" s="53">
        <v>9990</v>
      </c>
      <c r="I702" s="53">
        <v>0</v>
      </c>
      <c r="J702" s="53">
        <v>0</v>
      </c>
      <c r="K702" s="53">
        <f>F702+F703+F704+H702+I702+J702</f>
        <v>38631</v>
      </c>
      <c r="L702" s="44" t="s">
        <v>991</v>
      </c>
      <c r="M702" s="53"/>
      <c r="N702" s="53"/>
    </row>
    <row r="703" ht="20" customHeight="1" spans="1:14">
      <c r="A703" s="163"/>
      <c r="B703" s="192"/>
      <c r="C703" s="48"/>
      <c r="D703" s="190" t="s">
        <v>2043</v>
      </c>
      <c r="E703" s="163"/>
      <c r="F703" s="31">
        <v>11656</v>
      </c>
      <c r="G703" s="163"/>
      <c r="H703" s="163"/>
      <c r="I703" s="163"/>
      <c r="J703" s="163"/>
      <c r="K703" s="163"/>
      <c r="L703" s="49"/>
      <c r="M703" s="163"/>
      <c r="N703" s="163"/>
    </row>
    <row r="704" ht="20" customHeight="1" spans="1:14">
      <c r="A704" s="33"/>
      <c r="B704" s="193"/>
      <c r="C704" s="22"/>
      <c r="D704" s="190" t="s">
        <v>2044</v>
      </c>
      <c r="E704" s="33"/>
      <c r="F704" s="31">
        <v>7203</v>
      </c>
      <c r="G704" s="33"/>
      <c r="H704" s="33"/>
      <c r="I704" s="33"/>
      <c r="J704" s="33"/>
      <c r="K704" s="33"/>
      <c r="L704" s="34"/>
      <c r="M704" s="33"/>
      <c r="N704" s="33"/>
    </row>
    <row r="705" ht="20" customHeight="1" spans="1:14">
      <c r="A705" s="30">
        <v>66</v>
      </c>
      <c r="B705" s="188" t="s">
        <v>2045</v>
      </c>
      <c r="C705" s="10" t="s">
        <v>2046</v>
      </c>
      <c r="D705" s="190" t="s">
        <v>2047</v>
      </c>
      <c r="E705" s="223" t="s">
        <v>2048</v>
      </c>
      <c r="F705" s="30">
        <v>3597</v>
      </c>
      <c r="G705" s="30">
        <v>600</v>
      </c>
      <c r="H705" s="30">
        <v>9000</v>
      </c>
      <c r="I705" s="30">
        <v>1000</v>
      </c>
      <c r="J705" s="30">
        <v>4000</v>
      </c>
      <c r="K705" s="33">
        <f t="shared" ref="K705:K768" si="28">F705+H705+I705+J705</f>
        <v>17597</v>
      </c>
      <c r="L705" s="31" t="s">
        <v>991</v>
      </c>
      <c r="M705" s="31"/>
      <c r="N705" s="31"/>
    </row>
    <row r="706" ht="20" customHeight="1" spans="1:14">
      <c r="A706" s="30">
        <v>67</v>
      </c>
      <c r="B706" s="188" t="s">
        <v>2049</v>
      </c>
      <c r="C706" s="10" t="s">
        <v>2050</v>
      </c>
      <c r="D706" s="190" t="s">
        <v>2051</v>
      </c>
      <c r="E706" s="223" t="s">
        <v>2052</v>
      </c>
      <c r="F706" s="30">
        <v>9934</v>
      </c>
      <c r="G706" s="30">
        <v>29</v>
      </c>
      <c r="H706" s="30">
        <v>435</v>
      </c>
      <c r="I706" s="30">
        <v>1000</v>
      </c>
      <c r="J706" s="30">
        <v>4000</v>
      </c>
      <c r="K706" s="33">
        <f t="shared" si="28"/>
        <v>15369</v>
      </c>
      <c r="L706" s="31" t="s">
        <v>991</v>
      </c>
      <c r="M706" s="31"/>
      <c r="N706" s="31"/>
    </row>
    <row r="707" ht="20" customHeight="1" spans="1:14">
      <c r="A707" s="30">
        <v>68</v>
      </c>
      <c r="B707" s="188" t="s">
        <v>2053</v>
      </c>
      <c r="C707" s="10" t="s">
        <v>2054</v>
      </c>
      <c r="D707" s="190" t="s">
        <v>2055</v>
      </c>
      <c r="E707" s="223" t="s">
        <v>2056</v>
      </c>
      <c r="F707" s="30">
        <v>30099</v>
      </c>
      <c r="G707" s="30">
        <v>666</v>
      </c>
      <c r="H707" s="30">
        <v>9990</v>
      </c>
      <c r="I707" s="30">
        <v>1000</v>
      </c>
      <c r="J707" s="30">
        <v>4000</v>
      </c>
      <c r="K707" s="33">
        <f t="shared" si="28"/>
        <v>45089</v>
      </c>
      <c r="L707" s="31" t="s">
        <v>991</v>
      </c>
      <c r="M707" s="31"/>
      <c r="N707" s="31"/>
    </row>
    <row r="708" ht="20" customHeight="1" spans="1:14">
      <c r="A708" s="30">
        <v>69</v>
      </c>
      <c r="B708" s="188" t="s">
        <v>2057</v>
      </c>
      <c r="C708" s="10" t="s">
        <v>2058</v>
      </c>
      <c r="D708" s="190" t="s">
        <v>2059</v>
      </c>
      <c r="E708" s="223" t="s">
        <v>1776</v>
      </c>
      <c r="F708" s="30">
        <v>19161</v>
      </c>
      <c r="G708" s="30">
        <v>666</v>
      </c>
      <c r="H708" s="30">
        <v>9990</v>
      </c>
      <c r="I708" s="30">
        <v>1000</v>
      </c>
      <c r="J708" s="30">
        <v>4000</v>
      </c>
      <c r="K708" s="33">
        <f t="shared" si="28"/>
        <v>34151</v>
      </c>
      <c r="L708" s="31" t="s">
        <v>991</v>
      </c>
      <c r="M708" s="31"/>
      <c r="N708" s="31"/>
    </row>
    <row r="709" ht="20" customHeight="1" spans="1:14">
      <c r="A709" s="30">
        <v>70</v>
      </c>
      <c r="B709" s="188" t="s">
        <v>2060</v>
      </c>
      <c r="C709" s="10" t="s">
        <v>2061</v>
      </c>
      <c r="D709" s="190" t="s">
        <v>1422</v>
      </c>
      <c r="E709" s="223" t="s">
        <v>1776</v>
      </c>
      <c r="F709" s="30">
        <v>0</v>
      </c>
      <c r="G709" s="30">
        <v>0</v>
      </c>
      <c r="H709" s="30">
        <v>0</v>
      </c>
      <c r="I709" s="30">
        <v>0</v>
      </c>
      <c r="J709" s="30">
        <v>0</v>
      </c>
      <c r="K709" s="33">
        <f t="shared" si="28"/>
        <v>0</v>
      </c>
      <c r="L709" s="31" t="s">
        <v>991</v>
      </c>
      <c r="M709" s="31"/>
      <c r="N709" s="31"/>
    </row>
    <row r="710" ht="20" customHeight="1" spans="1:14">
      <c r="A710" s="30">
        <v>71</v>
      </c>
      <c r="B710" s="188" t="s">
        <v>2062</v>
      </c>
      <c r="C710" s="10" t="s">
        <v>2063</v>
      </c>
      <c r="D710" s="190" t="s">
        <v>2064</v>
      </c>
      <c r="E710" s="223" t="s">
        <v>1776</v>
      </c>
      <c r="F710" s="30">
        <v>5290</v>
      </c>
      <c r="G710" s="30">
        <v>0</v>
      </c>
      <c r="H710" s="30">
        <v>0</v>
      </c>
      <c r="I710" s="30">
        <v>1000</v>
      </c>
      <c r="J710" s="30">
        <v>4000</v>
      </c>
      <c r="K710" s="33">
        <f t="shared" si="28"/>
        <v>10290</v>
      </c>
      <c r="L710" s="31" t="s">
        <v>991</v>
      </c>
      <c r="M710" s="31"/>
      <c r="N710" s="31"/>
    </row>
    <row r="711" ht="20" customHeight="1" spans="1:14">
      <c r="A711" s="30">
        <v>72</v>
      </c>
      <c r="B711" s="188" t="s">
        <v>2065</v>
      </c>
      <c r="C711" s="10" t="s">
        <v>2066</v>
      </c>
      <c r="D711" s="190" t="s">
        <v>2067</v>
      </c>
      <c r="E711" s="223" t="s">
        <v>2068</v>
      </c>
      <c r="F711" s="30">
        <v>30996</v>
      </c>
      <c r="G711" s="30">
        <v>666</v>
      </c>
      <c r="H711" s="30">
        <v>9990</v>
      </c>
      <c r="I711" s="30">
        <v>1000</v>
      </c>
      <c r="J711" s="30">
        <v>4000</v>
      </c>
      <c r="K711" s="33">
        <f t="shared" si="28"/>
        <v>45986</v>
      </c>
      <c r="L711" s="31" t="s">
        <v>991</v>
      </c>
      <c r="M711" s="31"/>
      <c r="N711" s="31"/>
    </row>
    <row r="712" ht="20" customHeight="1" spans="1:14">
      <c r="A712" s="30">
        <v>73</v>
      </c>
      <c r="B712" s="188" t="s">
        <v>2069</v>
      </c>
      <c r="C712" s="10" t="s">
        <v>2070</v>
      </c>
      <c r="D712" s="190" t="s">
        <v>2071</v>
      </c>
      <c r="E712" s="223" t="s">
        <v>2072</v>
      </c>
      <c r="F712" s="30">
        <v>22706</v>
      </c>
      <c r="G712" s="30">
        <v>660</v>
      </c>
      <c r="H712" s="30">
        <v>9900</v>
      </c>
      <c r="I712" s="30">
        <v>1000</v>
      </c>
      <c r="J712" s="30">
        <v>4000</v>
      </c>
      <c r="K712" s="33">
        <f t="shared" si="28"/>
        <v>37606</v>
      </c>
      <c r="L712" s="31" t="s">
        <v>991</v>
      </c>
      <c r="M712" s="31"/>
      <c r="N712" s="31"/>
    </row>
    <row r="713" ht="20" customHeight="1" spans="1:14">
      <c r="A713" s="30">
        <v>74</v>
      </c>
      <c r="B713" s="188" t="s">
        <v>1869</v>
      </c>
      <c r="C713" s="10" t="s">
        <v>2073</v>
      </c>
      <c r="D713" s="190" t="s">
        <v>2074</v>
      </c>
      <c r="E713" s="223" t="s">
        <v>2075</v>
      </c>
      <c r="F713" s="30">
        <v>4233</v>
      </c>
      <c r="G713" s="30">
        <v>666</v>
      </c>
      <c r="H713" s="30">
        <v>9990</v>
      </c>
      <c r="I713" s="30">
        <v>1000</v>
      </c>
      <c r="J713" s="30">
        <v>4000</v>
      </c>
      <c r="K713" s="33">
        <f t="shared" si="28"/>
        <v>19223</v>
      </c>
      <c r="L713" s="31" t="s">
        <v>991</v>
      </c>
      <c r="M713" s="31"/>
      <c r="N713" s="31"/>
    </row>
    <row r="714" ht="20" customHeight="1" spans="1:14">
      <c r="A714" s="30">
        <v>75</v>
      </c>
      <c r="B714" s="188" t="s">
        <v>2076</v>
      </c>
      <c r="C714" s="10" t="s">
        <v>2077</v>
      </c>
      <c r="D714" s="190" t="s">
        <v>2078</v>
      </c>
      <c r="E714" s="223" t="s">
        <v>2079</v>
      </c>
      <c r="F714" s="30">
        <v>2340</v>
      </c>
      <c r="G714" s="30">
        <v>606</v>
      </c>
      <c r="H714" s="30">
        <v>9090</v>
      </c>
      <c r="I714" s="30">
        <v>1000</v>
      </c>
      <c r="J714" s="30">
        <v>4000</v>
      </c>
      <c r="K714" s="33">
        <f t="shared" si="28"/>
        <v>16430</v>
      </c>
      <c r="L714" s="31" t="s">
        <v>991</v>
      </c>
      <c r="M714" s="31"/>
      <c r="N714" s="31"/>
    </row>
    <row r="715" ht="20" customHeight="1" spans="1:14">
      <c r="A715" s="30">
        <v>76</v>
      </c>
      <c r="B715" s="188" t="s">
        <v>2080</v>
      </c>
      <c r="C715" s="10" t="s">
        <v>2081</v>
      </c>
      <c r="D715" s="190" t="s">
        <v>2082</v>
      </c>
      <c r="E715" s="223" t="s">
        <v>2083</v>
      </c>
      <c r="F715" s="30">
        <v>3191</v>
      </c>
      <c r="G715" s="30">
        <v>666</v>
      </c>
      <c r="H715" s="30">
        <v>9990</v>
      </c>
      <c r="I715" s="30">
        <v>1000</v>
      </c>
      <c r="J715" s="30">
        <v>4000</v>
      </c>
      <c r="K715" s="33">
        <f t="shared" si="28"/>
        <v>18181</v>
      </c>
      <c r="L715" s="31" t="s">
        <v>991</v>
      </c>
      <c r="M715" s="31"/>
      <c r="N715" s="31"/>
    </row>
    <row r="716" ht="20" customHeight="1" spans="1:14">
      <c r="A716" s="30">
        <v>77</v>
      </c>
      <c r="B716" s="188" t="s">
        <v>2084</v>
      </c>
      <c r="C716" s="10" t="s">
        <v>2085</v>
      </c>
      <c r="D716" s="190" t="s">
        <v>2086</v>
      </c>
      <c r="E716" s="223" t="s">
        <v>2087</v>
      </c>
      <c r="F716" s="30">
        <v>3484</v>
      </c>
      <c r="G716" s="30">
        <v>606</v>
      </c>
      <c r="H716" s="30">
        <v>9090</v>
      </c>
      <c r="I716" s="30">
        <v>1000</v>
      </c>
      <c r="J716" s="30">
        <v>4000</v>
      </c>
      <c r="K716" s="33">
        <f t="shared" si="28"/>
        <v>17574</v>
      </c>
      <c r="L716" s="31" t="s">
        <v>991</v>
      </c>
      <c r="M716" s="31"/>
      <c r="N716" s="31"/>
    </row>
    <row r="717" ht="20" customHeight="1" spans="1:14">
      <c r="A717" s="30">
        <v>78</v>
      </c>
      <c r="B717" s="188" t="s">
        <v>2088</v>
      </c>
      <c r="C717" s="10" t="s">
        <v>2089</v>
      </c>
      <c r="D717" s="190" t="s">
        <v>2090</v>
      </c>
      <c r="E717" s="223" t="s">
        <v>2091</v>
      </c>
      <c r="F717" s="30">
        <v>4238</v>
      </c>
      <c r="G717" s="30">
        <v>0</v>
      </c>
      <c r="H717" s="30">
        <v>0</v>
      </c>
      <c r="I717" s="30">
        <v>1000</v>
      </c>
      <c r="J717" s="30">
        <v>4000</v>
      </c>
      <c r="K717" s="33">
        <f t="shared" si="28"/>
        <v>9238</v>
      </c>
      <c r="L717" s="31" t="s">
        <v>991</v>
      </c>
      <c r="M717" s="31"/>
      <c r="N717" s="31"/>
    </row>
    <row r="718" ht="20" customHeight="1" spans="1:14">
      <c r="A718" s="30">
        <v>79</v>
      </c>
      <c r="B718" s="188" t="s">
        <v>2092</v>
      </c>
      <c r="C718" s="10" t="s">
        <v>2093</v>
      </c>
      <c r="D718" s="190" t="s">
        <v>2094</v>
      </c>
      <c r="E718" s="223" t="s">
        <v>2095</v>
      </c>
      <c r="F718" s="30">
        <v>5504</v>
      </c>
      <c r="G718" s="30">
        <v>620</v>
      </c>
      <c r="H718" s="30">
        <v>9300</v>
      </c>
      <c r="I718" s="30">
        <v>1000</v>
      </c>
      <c r="J718" s="30">
        <v>4000</v>
      </c>
      <c r="K718" s="33">
        <f t="shared" si="28"/>
        <v>19804</v>
      </c>
      <c r="L718" s="31" t="s">
        <v>991</v>
      </c>
      <c r="M718" s="31"/>
      <c r="N718" s="31"/>
    </row>
    <row r="719" ht="20" customHeight="1" spans="1:14">
      <c r="A719" s="30">
        <v>80</v>
      </c>
      <c r="B719" s="188" t="s">
        <v>2096</v>
      </c>
      <c r="C719" s="10" t="s">
        <v>2097</v>
      </c>
      <c r="D719" s="190" t="s">
        <v>2098</v>
      </c>
      <c r="E719" s="40" t="s">
        <v>1422</v>
      </c>
      <c r="F719" s="30">
        <v>5583</v>
      </c>
      <c r="G719" s="30">
        <v>14</v>
      </c>
      <c r="H719" s="30">
        <v>210</v>
      </c>
      <c r="I719" s="30">
        <v>1000</v>
      </c>
      <c r="J719" s="30">
        <v>4000</v>
      </c>
      <c r="K719" s="33">
        <f t="shared" si="28"/>
        <v>10793</v>
      </c>
      <c r="L719" s="31" t="s">
        <v>991</v>
      </c>
      <c r="M719" s="31"/>
      <c r="N719" s="31"/>
    </row>
    <row r="720" ht="20" customHeight="1" spans="1:14">
      <c r="A720" s="30">
        <v>81</v>
      </c>
      <c r="B720" s="188" t="s">
        <v>2099</v>
      </c>
      <c r="C720" s="10" t="s">
        <v>2100</v>
      </c>
      <c r="D720" s="190" t="s">
        <v>2101</v>
      </c>
      <c r="E720" s="223" t="s">
        <v>2102</v>
      </c>
      <c r="F720" s="30">
        <v>4929</v>
      </c>
      <c r="G720" s="30">
        <v>666</v>
      </c>
      <c r="H720" s="30">
        <v>9990</v>
      </c>
      <c r="I720" s="30">
        <v>1000</v>
      </c>
      <c r="J720" s="30">
        <v>4000</v>
      </c>
      <c r="K720" s="33">
        <f t="shared" si="28"/>
        <v>19919</v>
      </c>
      <c r="L720" s="31" t="s">
        <v>991</v>
      </c>
      <c r="M720" s="31"/>
      <c r="N720" s="31"/>
    </row>
    <row r="721" ht="20" customHeight="1" spans="1:14">
      <c r="A721" s="30">
        <v>82</v>
      </c>
      <c r="B721" s="188" t="s">
        <v>2103</v>
      </c>
      <c r="C721" s="10" t="s">
        <v>2104</v>
      </c>
      <c r="D721" s="190" t="s">
        <v>2105</v>
      </c>
      <c r="E721" s="223" t="s">
        <v>2106</v>
      </c>
      <c r="F721" s="30">
        <v>11926</v>
      </c>
      <c r="G721" s="30">
        <v>650</v>
      </c>
      <c r="H721" s="30">
        <v>9750</v>
      </c>
      <c r="I721" s="30">
        <v>1000</v>
      </c>
      <c r="J721" s="30">
        <v>4000</v>
      </c>
      <c r="K721" s="33">
        <f t="shared" si="28"/>
        <v>26676</v>
      </c>
      <c r="L721" s="31" t="s">
        <v>991</v>
      </c>
      <c r="M721" s="31"/>
      <c r="N721" s="31"/>
    </row>
    <row r="722" ht="20" customHeight="1" spans="1:14">
      <c r="A722" s="30">
        <v>83</v>
      </c>
      <c r="B722" s="188" t="s">
        <v>2107</v>
      </c>
      <c r="C722" s="10" t="s">
        <v>2108</v>
      </c>
      <c r="D722" s="190" t="s">
        <v>2109</v>
      </c>
      <c r="E722" s="223" t="s">
        <v>1776</v>
      </c>
      <c r="F722" s="30">
        <v>13509</v>
      </c>
      <c r="G722" s="30">
        <v>644</v>
      </c>
      <c r="H722" s="30">
        <v>9660</v>
      </c>
      <c r="I722" s="30">
        <v>1000</v>
      </c>
      <c r="J722" s="30">
        <v>4000</v>
      </c>
      <c r="K722" s="33">
        <f t="shared" si="28"/>
        <v>28169</v>
      </c>
      <c r="L722" s="31" t="s">
        <v>991</v>
      </c>
      <c r="M722" s="31"/>
      <c r="N722" s="31"/>
    </row>
    <row r="723" ht="20" customHeight="1" spans="1:14">
      <c r="A723" s="30">
        <v>84</v>
      </c>
      <c r="B723" s="188" t="s">
        <v>2110</v>
      </c>
      <c r="C723" s="10" t="s">
        <v>2111</v>
      </c>
      <c r="D723" s="190" t="s">
        <v>2112</v>
      </c>
      <c r="E723" s="223" t="s">
        <v>1776</v>
      </c>
      <c r="F723" s="30">
        <v>13844</v>
      </c>
      <c r="G723" s="30">
        <v>666</v>
      </c>
      <c r="H723" s="30">
        <v>9990</v>
      </c>
      <c r="I723" s="30">
        <v>1000</v>
      </c>
      <c r="J723" s="30">
        <v>4000</v>
      </c>
      <c r="K723" s="33">
        <f t="shared" si="28"/>
        <v>28834</v>
      </c>
      <c r="L723" s="31" t="s">
        <v>991</v>
      </c>
      <c r="M723" s="31"/>
      <c r="N723" s="31"/>
    </row>
    <row r="724" ht="20" customHeight="1" spans="1:14">
      <c r="A724" s="30">
        <v>85</v>
      </c>
      <c r="B724" s="188" t="s">
        <v>2113</v>
      </c>
      <c r="C724" s="10" t="s">
        <v>2114</v>
      </c>
      <c r="D724" s="190" t="s">
        <v>2115</v>
      </c>
      <c r="E724" s="223" t="s">
        <v>2116</v>
      </c>
      <c r="F724" s="30">
        <v>4552</v>
      </c>
      <c r="G724" s="30">
        <v>536</v>
      </c>
      <c r="H724" s="30">
        <v>8040</v>
      </c>
      <c r="I724" s="30">
        <v>1000</v>
      </c>
      <c r="J724" s="30">
        <v>4000</v>
      </c>
      <c r="K724" s="33">
        <f t="shared" si="28"/>
        <v>17592</v>
      </c>
      <c r="L724" s="31" t="s">
        <v>991</v>
      </c>
      <c r="M724" s="31"/>
      <c r="N724" s="31"/>
    </row>
    <row r="725" ht="20" customHeight="1" spans="1:14">
      <c r="A725" s="30">
        <v>86</v>
      </c>
      <c r="B725" s="188" t="s">
        <v>2117</v>
      </c>
      <c r="C725" s="10" t="s">
        <v>2058</v>
      </c>
      <c r="D725" s="190" t="s">
        <v>2118</v>
      </c>
      <c r="E725" s="223" t="s">
        <v>1776</v>
      </c>
      <c r="F725" s="30">
        <v>11222</v>
      </c>
      <c r="G725" s="30">
        <v>666</v>
      </c>
      <c r="H725" s="30">
        <v>9990</v>
      </c>
      <c r="I725" s="30">
        <v>1000</v>
      </c>
      <c r="J725" s="30">
        <v>4000</v>
      </c>
      <c r="K725" s="33">
        <f t="shared" si="28"/>
        <v>26212</v>
      </c>
      <c r="L725" s="31" t="s">
        <v>991</v>
      </c>
      <c r="M725" s="31"/>
      <c r="N725" s="31"/>
    </row>
    <row r="726" ht="20" customHeight="1" spans="1:14">
      <c r="A726" s="30">
        <v>87</v>
      </c>
      <c r="B726" s="188" t="s">
        <v>2119</v>
      </c>
      <c r="C726" s="10" t="s">
        <v>2120</v>
      </c>
      <c r="D726" s="190" t="s">
        <v>2121</v>
      </c>
      <c r="E726" s="223" t="s">
        <v>2122</v>
      </c>
      <c r="F726" s="30">
        <v>7257</v>
      </c>
      <c r="G726" s="30">
        <v>666</v>
      </c>
      <c r="H726" s="30">
        <v>9990</v>
      </c>
      <c r="I726" s="30">
        <v>1000</v>
      </c>
      <c r="J726" s="30">
        <v>4000</v>
      </c>
      <c r="K726" s="33">
        <f t="shared" si="28"/>
        <v>22247</v>
      </c>
      <c r="L726" s="31" t="s">
        <v>991</v>
      </c>
      <c r="M726" s="31"/>
      <c r="N726" s="31"/>
    </row>
    <row r="727" ht="20" customHeight="1" spans="1:14">
      <c r="A727" s="30">
        <v>88</v>
      </c>
      <c r="B727" s="188" t="s">
        <v>942</v>
      </c>
      <c r="C727" s="10" t="s">
        <v>2123</v>
      </c>
      <c r="D727" s="190" t="s">
        <v>2124</v>
      </c>
      <c r="E727" s="223" t="s">
        <v>1776</v>
      </c>
      <c r="F727" s="30">
        <v>5276</v>
      </c>
      <c r="G727" s="30" t="s">
        <v>1422</v>
      </c>
      <c r="H727" s="30">
        <v>0</v>
      </c>
      <c r="I727" s="30">
        <v>1000</v>
      </c>
      <c r="J727" s="30">
        <v>4000</v>
      </c>
      <c r="K727" s="33">
        <f t="shared" si="28"/>
        <v>10276</v>
      </c>
      <c r="L727" s="31" t="s">
        <v>991</v>
      </c>
      <c r="M727" s="31"/>
      <c r="N727" s="31"/>
    </row>
    <row r="728" ht="20" customHeight="1" spans="1:14">
      <c r="A728" s="30">
        <v>89</v>
      </c>
      <c r="B728" s="188" t="s">
        <v>2125</v>
      </c>
      <c r="C728" s="10" t="s">
        <v>2126</v>
      </c>
      <c r="D728" s="190" t="s">
        <v>2127</v>
      </c>
      <c r="E728" s="223" t="s">
        <v>2128</v>
      </c>
      <c r="F728" s="30">
        <v>4035</v>
      </c>
      <c r="G728" s="30">
        <v>637</v>
      </c>
      <c r="H728" s="30">
        <v>9555</v>
      </c>
      <c r="I728" s="30">
        <v>1000</v>
      </c>
      <c r="J728" s="30">
        <v>4000</v>
      </c>
      <c r="K728" s="33">
        <f t="shared" si="28"/>
        <v>18590</v>
      </c>
      <c r="L728" s="31" t="s">
        <v>991</v>
      </c>
      <c r="M728" s="31"/>
      <c r="N728" s="31"/>
    </row>
    <row r="729" ht="20" customHeight="1" spans="1:14">
      <c r="A729" s="30">
        <v>90</v>
      </c>
      <c r="B729" s="188" t="s">
        <v>2129</v>
      </c>
      <c r="C729" s="10" t="s">
        <v>2130</v>
      </c>
      <c r="D729" s="190" t="s">
        <v>2131</v>
      </c>
      <c r="E729" s="223" t="s">
        <v>2132</v>
      </c>
      <c r="F729" s="30">
        <v>26407</v>
      </c>
      <c r="G729" s="30">
        <v>564</v>
      </c>
      <c r="H729" s="30">
        <v>8460</v>
      </c>
      <c r="I729" s="30">
        <v>1000</v>
      </c>
      <c r="J729" s="30">
        <v>4000</v>
      </c>
      <c r="K729" s="33">
        <f t="shared" si="28"/>
        <v>39867</v>
      </c>
      <c r="L729" s="31" t="s">
        <v>991</v>
      </c>
      <c r="M729" s="31"/>
      <c r="N729" s="31"/>
    </row>
    <row r="730" ht="20" customHeight="1" spans="1:14">
      <c r="A730" s="30">
        <v>91</v>
      </c>
      <c r="B730" s="188" t="s">
        <v>2133</v>
      </c>
      <c r="C730" s="10" t="s">
        <v>2134</v>
      </c>
      <c r="D730" s="190" t="s">
        <v>2135</v>
      </c>
      <c r="E730" s="223" t="s">
        <v>2136</v>
      </c>
      <c r="F730" s="30">
        <v>4225</v>
      </c>
      <c r="G730" s="30">
        <v>666</v>
      </c>
      <c r="H730" s="30">
        <v>9990</v>
      </c>
      <c r="I730" s="30">
        <v>1000</v>
      </c>
      <c r="J730" s="30">
        <v>4000</v>
      </c>
      <c r="K730" s="33">
        <f t="shared" si="28"/>
        <v>19215</v>
      </c>
      <c r="L730" s="31" t="s">
        <v>991</v>
      </c>
      <c r="M730" s="31"/>
      <c r="N730" s="31"/>
    </row>
    <row r="731" ht="20" customHeight="1" spans="1:14">
      <c r="A731" s="30">
        <v>92</v>
      </c>
      <c r="B731" s="188" t="s">
        <v>2137</v>
      </c>
      <c r="C731" s="10" t="s">
        <v>2138</v>
      </c>
      <c r="D731" s="190" t="s">
        <v>2139</v>
      </c>
      <c r="E731" s="223" t="s">
        <v>1776</v>
      </c>
      <c r="F731" s="30">
        <v>3649</v>
      </c>
      <c r="G731" s="30">
        <v>666</v>
      </c>
      <c r="H731" s="30">
        <v>9990</v>
      </c>
      <c r="I731" s="30">
        <v>1000</v>
      </c>
      <c r="J731" s="30">
        <v>4000</v>
      </c>
      <c r="K731" s="33">
        <f t="shared" si="28"/>
        <v>18639</v>
      </c>
      <c r="L731" s="31" t="s">
        <v>991</v>
      </c>
      <c r="M731" s="31"/>
      <c r="N731" s="31"/>
    </row>
    <row r="732" ht="20" customHeight="1" spans="1:14">
      <c r="A732" s="30">
        <v>93</v>
      </c>
      <c r="B732" s="188" t="s">
        <v>2140</v>
      </c>
      <c r="C732" s="10" t="s">
        <v>2141</v>
      </c>
      <c r="D732" s="190" t="s">
        <v>2142</v>
      </c>
      <c r="E732" s="223" t="s">
        <v>2143</v>
      </c>
      <c r="F732" s="30">
        <v>4851</v>
      </c>
      <c r="G732" s="30">
        <v>564</v>
      </c>
      <c r="H732" s="30">
        <v>8460</v>
      </c>
      <c r="I732" s="30">
        <v>1000</v>
      </c>
      <c r="J732" s="30">
        <v>4000</v>
      </c>
      <c r="K732" s="33">
        <f t="shared" si="28"/>
        <v>18311</v>
      </c>
      <c r="L732" s="31" t="s">
        <v>991</v>
      </c>
      <c r="M732" s="31"/>
      <c r="N732" s="31"/>
    </row>
    <row r="733" ht="20" customHeight="1" spans="1:14">
      <c r="A733" s="30">
        <v>94</v>
      </c>
      <c r="B733" s="188" t="s">
        <v>2144</v>
      </c>
      <c r="C733" s="10" t="s">
        <v>2145</v>
      </c>
      <c r="D733" s="190" t="s">
        <v>2146</v>
      </c>
      <c r="E733" s="223" t="s">
        <v>2147</v>
      </c>
      <c r="F733" s="30">
        <v>16152</v>
      </c>
      <c r="G733" s="30">
        <v>637</v>
      </c>
      <c r="H733" s="30">
        <v>9555</v>
      </c>
      <c r="I733" s="30">
        <v>1000</v>
      </c>
      <c r="J733" s="30">
        <v>4000</v>
      </c>
      <c r="K733" s="33">
        <f t="shared" si="28"/>
        <v>30707</v>
      </c>
      <c r="L733" s="31" t="s">
        <v>991</v>
      </c>
      <c r="M733" s="31"/>
      <c r="N733" s="31"/>
    </row>
    <row r="734" ht="20" customHeight="1" spans="1:14">
      <c r="A734" s="30">
        <v>95</v>
      </c>
      <c r="B734" s="188" t="s">
        <v>2148</v>
      </c>
      <c r="C734" s="10" t="s">
        <v>2149</v>
      </c>
      <c r="D734" s="190" t="s">
        <v>2150</v>
      </c>
      <c r="E734" s="223" t="s">
        <v>2151</v>
      </c>
      <c r="F734" s="30">
        <v>6900</v>
      </c>
      <c r="G734" s="30">
        <v>626</v>
      </c>
      <c r="H734" s="30">
        <v>9390</v>
      </c>
      <c r="I734" s="30">
        <v>1000</v>
      </c>
      <c r="J734" s="30">
        <v>4000</v>
      </c>
      <c r="K734" s="33">
        <f t="shared" si="28"/>
        <v>21290</v>
      </c>
      <c r="L734" s="31" t="s">
        <v>991</v>
      </c>
      <c r="M734" s="31"/>
      <c r="N734" s="31"/>
    </row>
    <row r="735" ht="20" customHeight="1" spans="1:14">
      <c r="A735" s="30">
        <v>96</v>
      </c>
      <c r="B735" s="188" t="s">
        <v>2152</v>
      </c>
      <c r="C735" s="10" t="s">
        <v>2153</v>
      </c>
      <c r="D735" s="190" t="s">
        <v>2154</v>
      </c>
      <c r="E735" s="223" t="s">
        <v>2155</v>
      </c>
      <c r="F735" s="30">
        <v>16041</v>
      </c>
      <c r="G735" s="30">
        <v>666</v>
      </c>
      <c r="H735" s="30">
        <v>9990</v>
      </c>
      <c r="I735" s="30">
        <v>1000</v>
      </c>
      <c r="J735" s="30">
        <v>4000</v>
      </c>
      <c r="K735" s="33">
        <f t="shared" si="28"/>
        <v>31031</v>
      </c>
      <c r="L735" s="31" t="s">
        <v>991</v>
      </c>
      <c r="M735" s="31"/>
      <c r="N735" s="31"/>
    </row>
    <row r="736" ht="20" customHeight="1" spans="1:14">
      <c r="A736" s="30">
        <v>97</v>
      </c>
      <c r="B736" s="188" t="s">
        <v>2156</v>
      </c>
      <c r="C736" s="10" t="s">
        <v>2157</v>
      </c>
      <c r="D736" s="190" t="s">
        <v>2158</v>
      </c>
      <c r="E736" s="223" t="s">
        <v>2159</v>
      </c>
      <c r="F736" s="30">
        <v>9743</v>
      </c>
      <c r="G736" s="30">
        <v>652</v>
      </c>
      <c r="H736" s="30">
        <v>9780</v>
      </c>
      <c r="I736" s="30">
        <v>1000</v>
      </c>
      <c r="J736" s="30">
        <v>4000</v>
      </c>
      <c r="K736" s="33">
        <f t="shared" si="28"/>
        <v>24523</v>
      </c>
      <c r="L736" s="31" t="s">
        <v>991</v>
      </c>
      <c r="M736" s="31"/>
      <c r="N736" s="31"/>
    </row>
    <row r="737" ht="20" customHeight="1" spans="1:14">
      <c r="A737" s="30">
        <v>98</v>
      </c>
      <c r="B737" s="188" t="s">
        <v>634</v>
      </c>
      <c r="C737" s="10" t="s">
        <v>2160</v>
      </c>
      <c r="D737" s="190" t="s">
        <v>2161</v>
      </c>
      <c r="E737" s="223" t="s">
        <v>1776</v>
      </c>
      <c r="F737" s="30">
        <v>7164</v>
      </c>
      <c r="G737" s="30" t="s">
        <v>1422</v>
      </c>
      <c r="H737" s="30">
        <v>0</v>
      </c>
      <c r="I737" s="30">
        <v>1000</v>
      </c>
      <c r="J737" s="30">
        <v>4000</v>
      </c>
      <c r="K737" s="33">
        <f t="shared" si="28"/>
        <v>12164</v>
      </c>
      <c r="L737" s="31" t="s">
        <v>991</v>
      </c>
      <c r="M737" s="31"/>
      <c r="N737" s="31"/>
    </row>
    <row r="738" ht="20" customHeight="1" spans="1:14">
      <c r="A738" s="30">
        <v>99</v>
      </c>
      <c r="B738" s="188" t="s">
        <v>2162</v>
      </c>
      <c r="C738" s="10" t="s">
        <v>2163</v>
      </c>
      <c r="D738" s="190" t="s">
        <v>2164</v>
      </c>
      <c r="E738" s="223" t="s">
        <v>2165</v>
      </c>
      <c r="F738" s="30">
        <v>3978</v>
      </c>
      <c r="G738" s="30" t="s">
        <v>2166</v>
      </c>
      <c r="H738" s="30">
        <v>9350</v>
      </c>
      <c r="I738" s="30">
        <v>1000</v>
      </c>
      <c r="J738" s="30">
        <v>4000</v>
      </c>
      <c r="K738" s="33">
        <f t="shared" si="28"/>
        <v>18328</v>
      </c>
      <c r="L738" s="31" t="s">
        <v>991</v>
      </c>
      <c r="M738" s="31"/>
      <c r="N738" s="31"/>
    </row>
    <row r="739" ht="20" customHeight="1" spans="1:14">
      <c r="A739" s="30">
        <v>100</v>
      </c>
      <c r="B739" s="188" t="s">
        <v>2167</v>
      </c>
      <c r="C739" s="10" t="s">
        <v>2168</v>
      </c>
      <c r="D739" s="190" t="s">
        <v>2169</v>
      </c>
      <c r="E739" s="223" t="s">
        <v>1776</v>
      </c>
      <c r="F739" s="30">
        <v>12442</v>
      </c>
      <c r="G739" s="30">
        <v>207</v>
      </c>
      <c r="H739" s="30">
        <v>3105</v>
      </c>
      <c r="I739" s="30">
        <v>1000</v>
      </c>
      <c r="J739" s="30">
        <v>4000</v>
      </c>
      <c r="K739" s="33">
        <f t="shared" si="28"/>
        <v>20547</v>
      </c>
      <c r="L739" s="31" t="s">
        <v>991</v>
      </c>
      <c r="M739" s="31"/>
      <c r="N739" s="31"/>
    </row>
    <row r="740" ht="20" customHeight="1" spans="1:14">
      <c r="A740" s="30">
        <v>101</v>
      </c>
      <c r="B740" s="188" t="s">
        <v>2170</v>
      </c>
      <c r="C740" s="10" t="s">
        <v>2171</v>
      </c>
      <c r="D740" s="190" t="s">
        <v>2172</v>
      </c>
      <c r="E740" s="223" t="s">
        <v>1776</v>
      </c>
      <c r="F740" s="30">
        <v>28379</v>
      </c>
      <c r="G740" s="30">
        <v>666</v>
      </c>
      <c r="H740" s="30">
        <v>9990</v>
      </c>
      <c r="I740" s="30">
        <v>1000</v>
      </c>
      <c r="J740" s="30">
        <v>4000</v>
      </c>
      <c r="K740" s="33">
        <f t="shared" si="28"/>
        <v>43369</v>
      </c>
      <c r="L740" s="31" t="s">
        <v>991</v>
      </c>
      <c r="M740" s="31"/>
      <c r="N740" s="31"/>
    </row>
    <row r="741" ht="20" customHeight="1" spans="1:14">
      <c r="A741" s="30">
        <v>102</v>
      </c>
      <c r="B741" s="188" t="s">
        <v>2173</v>
      </c>
      <c r="C741" s="10" t="s">
        <v>2174</v>
      </c>
      <c r="D741" s="190" t="s">
        <v>2175</v>
      </c>
      <c r="E741" s="223" t="s">
        <v>2176</v>
      </c>
      <c r="F741" s="30">
        <v>3690</v>
      </c>
      <c r="G741" s="30">
        <v>474</v>
      </c>
      <c r="H741" s="30">
        <v>7110</v>
      </c>
      <c r="I741" s="30">
        <v>1000</v>
      </c>
      <c r="J741" s="30">
        <v>4000</v>
      </c>
      <c r="K741" s="33">
        <f t="shared" si="28"/>
        <v>15800</v>
      </c>
      <c r="L741" s="31" t="s">
        <v>991</v>
      </c>
      <c r="M741" s="31"/>
      <c r="N741" s="31"/>
    </row>
    <row r="742" ht="20" customHeight="1" spans="1:14">
      <c r="A742" s="30">
        <v>103</v>
      </c>
      <c r="B742" s="188" t="s">
        <v>2177</v>
      </c>
      <c r="C742" s="10" t="s">
        <v>2178</v>
      </c>
      <c r="D742" s="190" t="s">
        <v>2179</v>
      </c>
      <c r="E742" s="223" t="s">
        <v>2180</v>
      </c>
      <c r="F742" s="30">
        <v>27277</v>
      </c>
      <c r="G742" s="30">
        <v>666</v>
      </c>
      <c r="H742" s="30">
        <v>9990</v>
      </c>
      <c r="I742" s="30">
        <v>1000</v>
      </c>
      <c r="J742" s="30">
        <v>4000</v>
      </c>
      <c r="K742" s="33">
        <f t="shared" si="28"/>
        <v>42267</v>
      </c>
      <c r="L742" s="31" t="s">
        <v>991</v>
      </c>
      <c r="M742" s="31"/>
      <c r="N742" s="31"/>
    </row>
    <row r="743" ht="20" customHeight="1" spans="1:14">
      <c r="A743" s="30">
        <v>104</v>
      </c>
      <c r="B743" s="188" t="s">
        <v>2181</v>
      </c>
      <c r="C743" s="10" t="s">
        <v>2182</v>
      </c>
      <c r="D743" s="190" t="s">
        <v>2183</v>
      </c>
      <c r="E743" s="223" t="s">
        <v>2184</v>
      </c>
      <c r="F743" s="30">
        <v>3235</v>
      </c>
      <c r="G743" s="30">
        <v>666</v>
      </c>
      <c r="H743" s="30">
        <v>9990</v>
      </c>
      <c r="I743" s="30">
        <v>1000</v>
      </c>
      <c r="J743" s="30">
        <v>4000</v>
      </c>
      <c r="K743" s="33">
        <f t="shared" si="28"/>
        <v>18225</v>
      </c>
      <c r="L743" s="31" t="s">
        <v>991</v>
      </c>
      <c r="M743" s="31"/>
      <c r="N743" s="31"/>
    </row>
    <row r="744" ht="20" customHeight="1" spans="1:14">
      <c r="A744" s="30">
        <v>105</v>
      </c>
      <c r="B744" s="188" t="s">
        <v>2185</v>
      </c>
      <c r="C744" s="10" t="s">
        <v>1925</v>
      </c>
      <c r="D744" s="190" t="s">
        <v>2186</v>
      </c>
      <c r="E744" s="223" t="s">
        <v>2187</v>
      </c>
      <c r="F744" s="30">
        <v>14978</v>
      </c>
      <c r="G744" s="30">
        <v>666</v>
      </c>
      <c r="H744" s="30">
        <v>9990</v>
      </c>
      <c r="I744" s="30">
        <v>1000</v>
      </c>
      <c r="J744" s="30">
        <v>4000</v>
      </c>
      <c r="K744" s="33">
        <f t="shared" si="28"/>
        <v>29968</v>
      </c>
      <c r="L744" s="31" t="s">
        <v>991</v>
      </c>
      <c r="M744" s="31"/>
      <c r="N744" s="31"/>
    </row>
    <row r="745" ht="20" customHeight="1" spans="1:14">
      <c r="A745" s="30">
        <v>106</v>
      </c>
      <c r="B745" s="188" t="s">
        <v>942</v>
      </c>
      <c r="C745" s="10" t="s">
        <v>2188</v>
      </c>
      <c r="D745" s="190" t="s">
        <v>2189</v>
      </c>
      <c r="E745" s="223" t="s">
        <v>2190</v>
      </c>
      <c r="F745" s="30">
        <v>11033</v>
      </c>
      <c r="G745" s="30">
        <v>657</v>
      </c>
      <c r="H745" s="30">
        <v>9855</v>
      </c>
      <c r="I745" s="30">
        <v>1000</v>
      </c>
      <c r="J745" s="30">
        <v>4000</v>
      </c>
      <c r="K745" s="33">
        <f t="shared" si="28"/>
        <v>25888</v>
      </c>
      <c r="L745" s="31" t="s">
        <v>991</v>
      </c>
      <c r="M745" s="31"/>
      <c r="N745" s="31"/>
    </row>
    <row r="746" ht="20" customHeight="1" spans="1:14">
      <c r="A746" s="30">
        <v>107</v>
      </c>
      <c r="B746" s="197" t="s">
        <v>2191</v>
      </c>
      <c r="C746" s="10" t="s">
        <v>2192</v>
      </c>
      <c r="D746" s="190" t="s">
        <v>2193</v>
      </c>
      <c r="E746" s="223" t="s">
        <v>2194</v>
      </c>
      <c r="F746" s="30">
        <v>3675</v>
      </c>
      <c r="G746" s="30">
        <v>658</v>
      </c>
      <c r="H746" s="30">
        <v>9870</v>
      </c>
      <c r="I746" s="30">
        <v>1000</v>
      </c>
      <c r="J746" s="30">
        <v>4000</v>
      </c>
      <c r="K746" s="33">
        <f t="shared" si="28"/>
        <v>18545</v>
      </c>
      <c r="L746" s="31" t="s">
        <v>991</v>
      </c>
      <c r="M746" s="31"/>
      <c r="N746" s="31"/>
    </row>
    <row r="747" ht="20" customHeight="1" spans="1:14">
      <c r="A747" s="30">
        <v>108</v>
      </c>
      <c r="B747" s="197" t="s">
        <v>2195</v>
      </c>
      <c r="C747" s="10" t="s">
        <v>2196</v>
      </c>
      <c r="D747" s="190" t="s">
        <v>2197</v>
      </c>
      <c r="E747" s="223" t="s">
        <v>1776</v>
      </c>
      <c r="F747" s="30">
        <v>24021</v>
      </c>
      <c r="G747" s="30">
        <v>385</v>
      </c>
      <c r="H747" s="30">
        <v>5775</v>
      </c>
      <c r="I747" s="30">
        <v>1000</v>
      </c>
      <c r="J747" s="30">
        <v>4000</v>
      </c>
      <c r="K747" s="33">
        <f t="shared" si="28"/>
        <v>34796</v>
      </c>
      <c r="L747" s="31" t="s">
        <v>991</v>
      </c>
      <c r="M747" s="31"/>
      <c r="N747" s="31"/>
    </row>
    <row r="748" ht="20" customHeight="1" spans="1:14">
      <c r="A748" s="30">
        <v>109</v>
      </c>
      <c r="B748" s="197" t="s">
        <v>2198</v>
      </c>
      <c r="C748" s="10" t="s">
        <v>2019</v>
      </c>
      <c r="D748" s="190" t="s">
        <v>2199</v>
      </c>
      <c r="E748" s="223" t="s">
        <v>2200</v>
      </c>
      <c r="F748" s="30">
        <v>11203</v>
      </c>
      <c r="G748" s="30">
        <v>419</v>
      </c>
      <c r="H748" s="30">
        <v>6285</v>
      </c>
      <c r="I748" s="30">
        <v>1000</v>
      </c>
      <c r="J748" s="30">
        <v>4000</v>
      </c>
      <c r="K748" s="33">
        <f t="shared" si="28"/>
        <v>22488</v>
      </c>
      <c r="L748" s="31" t="s">
        <v>991</v>
      </c>
      <c r="M748" s="31"/>
      <c r="N748" s="31"/>
    </row>
    <row r="749" ht="20" customHeight="1" spans="1:14">
      <c r="A749" s="30">
        <v>110</v>
      </c>
      <c r="B749" s="197" t="s">
        <v>2201</v>
      </c>
      <c r="C749" s="10" t="s">
        <v>2202</v>
      </c>
      <c r="D749" s="190" t="s">
        <v>2203</v>
      </c>
      <c r="E749" s="223" t="s">
        <v>2204</v>
      </c>
      <c r="F749" s="30">
        <v>4562</v>
      </c>
      <c r="G749" s="30">
        <v>285</v>
      </c>
      <c r="H749" s="30">
        <v>4275</v>
      </c>
      <c r="I749" s="30">
        <v>1000</v>
      </c>
      <c r="J749" s="30">
        <v>4000</v>
      </c>
      <c r="K749" s="33">
        <f t="shared" si="28"/>
        <v>13837</v>
      </c>
      <c r="L749" s="31" t="s">
        <v>991</v>
      </c>
      <c r="M749" s="31"/>
      <c r="N749" s="31"/>
    </row>
    <row r="750" ht="20" customHeight="1" spans="1:14">
      <c r="A750" s="30">
        <v>111</v>
      </c>
      <c r="B750" s="197" t="s">
        <v>2205</v>
      </c>
      <c r="C750" s="10" t="s">
        <v>2206</v>
      </c>
      <c r="D750" s="190" t="s">
        <v>2207</v>
      </c>
      <c r="E750" s="223" t="s">
        <v>2208</v>
      </c>
      <c r="F750" s="30">
        <v>8420</v>
      </c>
      <c r="G750" s="30">
        <v>666</v>
      </c>
      <c r="H750" s="30">
        <v>9990</v>
      </c>
      <c r="I750" s="30">
        <v>1000</v>
      </c>
      <c r="J750" s="30">
        <v>4000</v>
      </c>
      <c r="K750" s="33">
        <f t="shared" si="28"/>
        <v>23410</v>
      </c>
      <c r="L750" s="31" t="s">
        <v>991</v>
      </c>
      <c r="M750" s="31"/>
      <c r="N750" s="31"/>
    </row>
    <row r="751" ht="20" customHeight="1" spans="1:14">
      <c r="A751" s="30">
        <v>112</v>
      </c>
      <c r="B751" s="197" t="s">
        <v>2209</v>
      </c>
      <c r="C751" s="10" t="s">
        <v>2210</v>
      </c>
      <c r="D751" s="190" t="s">
        <v>2211</v>
      </c>
      <c r="E751" s="223" t="s">
        <v>2212</v>
      </c>
      <c r="F751" s="30">
        <v>5213</v>
      </c>
      <c r="G751" s="30">
        <v>666</v>
      </c>
      <c r="H751" s="30">
        <v>9990</v>
      </c>
      <c r="I751" s="30">
        <v>1000</v>
      </c>
      <c r="J751" s="30">
        <v>4000</v>
      </c>
      <c r="K751" s="33">
        <f t="shared" si="28"/>
        <v>20203</v>
      </c>
      <c r="L751" s="31" t="s">
        <v>991</v>
      </c>
      <c r="M751" s="31"/>
      <c r="N751" s="31"/>
    </row>
    <row r="752" ht="20" customHeight="1" spans="1:14">
      <c r="A752" s="30">
        <v>113</v>
      </c>
      <c r="B752" s="197" t="s">
        <v>2213</v>
      </c>
      <c r="C752" s="10" t="s">
        <v>2214</v>
      </c>
      <c r="D752" s="190" t="s">
        <v>2215</v>
      </c>
      <c r="E752" s="223" t="s">
        <v>2216</v>
      </c>
      <c r="F752" s="30">
        <v>8617</v>
      </c>
      <c r="G752" s="30">
        <v>460</v>
      </c>
      <c r="H752" s="30">
        <v>6900</v>
      </c>
      <c r="I752" s="30">
        <v>1000</v>
      </c>
      <c r="J752" s="30">
        <v>4000</v>
      </c>
      <c r="K752" s="33">
        <f t="shared" si="28"/>
        <v>20517</v>
      </c>
      <c r="L752" s="31" t="s">
        <v>991</v>
      </c>
      <c r="M752" s="31"/>
      <c r="N752" s="31"/>
    </row>
    <row r="753" ht="20" customHeight="1" spans="1:14">
      <c r="A753" s="30">
        <v>114</v>
      </c>
      <c r="B753" s="197" t="s">
        <v>2217</v>
      </c>
      <c r="C753" s="10" t="s">
        <v>2218</v>
      </c>
      <c r="D753" s="190" t="s">
        <v>2219</v>
      </c>
      <c r="E753" s="223" t="s">
        <v>2220</v>
      </c>
      <c r="F753" s="30">
        <v>32376</v>
      </c>
      <c r="G753" s="30">
        <v>660</v>
      </c>
      <c r="H753" s="30">
        <v>9900</v>
      </c>
      <c r="I753" s="30">
        <v>1000</v>
      </c>
      <c r="J753" s="30">
        <v>4000</v>
      </c>
      <c r="K753" s="33">
        <f t="shared" si="28"/>
        <v>47276</v>
      </c>
      <c r="L753" s="31" t="s">
        <v>991</v>
      </c>
      <c r="M753" s="31"/>
      <c r="N753" s="31"/>
    </row>
    <row r="754" ht="20" customHeight="1" spans="1:14">
      <c r="A754" s="30">
        <v>115</v>
      </c>
      <c r="B754" s="197" t="s">
        <v>2221</v>
      </c>
      <c r="C754" s="10" t="s">
        <v>2222</v>
      </c>
      <c r="D754" s="190" t="s">
        <v>2223</v>
      </c>
      <c r="E754" s="223" t="s">
        <v>2224</v>
      </c>
      <c r="F754" s="30">
        <v>4287</v>
      </c>
      <c r="G754" s="30">
        <v>606</v>
      </c>
      <c r="H754" s="30">
        <v>9090</v>
      </c>
      <c r="I754" s="30">
        <v>1000</v>
      </c>
      <c r="J754" s="30">
        <v>4000</v>
      </c>
      <c r="K754" s="33">
        <f t="shared" si="28"/>
        <v>18377</v>
      </c>
      <c r="L754" s="31" t="s">
        <v>991</v>
      </c>
      <c r="M754" s="31"/>
      <c r="N754" s="31"/>
    </row>
    <row r="755" ht="20" customHeight="1" spans="1:14">
      <c r="A755" s="30">
        <v>116</v>
      </c>
      <c r="B755" s="197" t="s">
        <v>2225</v>
      </c>
      <c r="C755" s="10" t="s">
        <v>2226</v>
      </c>
      <c r="D755" s="190" t="s">
        <v>2227</v>
      </c>
      <c r="E755" s="223" t="s">
        <v>1776</v>
      </c>
      <c r="F755" s="30">
        <v>7192</v>
      </c>
      <c r="G755" s="30">
        <v>666</v>
      </c>
      <c r="H755" s="30">
        <v>9990</v>
      </c>
      <c r="I755" s="30">
        <v>1000</v>
      </c>
      <c r="J755" s="30">
        <v>4000</v>
      </c>
      <c r="K755" s="33">
        <f t="shared" si="28"/>
        <v>22182</v>
      </c>
      <c r="L755" s="31" t="s">
        <v>991</v>
      </c>
      <c r="M755" s="31"/>
      <c r="N755" s="31"/>
    </row>
    <row r="756" ht="20" customHeight="1" spans="1:14">
      <c r="A756" s="30">
        <v>117</v>
      </c>
      <c r="B756" s="197" t="s">
        <v>2228</v>
      </c>
      <c r="C756" s="10" t="s">
        <v>2229</v>
      </c>
      <c r="D756" s="190" t="s">
        <v>2230</v>
      </c>
      <c r="E756" s="223" t="s">
        <v>2231</v>
      </c>
      <c r="F756" s="30">
        <v>22128</v>
      </c>
      <c r="G756" s="30">
        <v>620</v>
      </c>
      <c r="H756" s="30">
        <v>9300</v>
      </c>
      <c r="I756" s="30">
        <v>1000</v>
      </c>
      <c r="J756" s="30">
        <v>4000</v>
      </c>
      <c r="K756" s="33">
        <f t="shared" si="28"/>
        <v>36428</v>
      </c>
      <c r="L756" s="31" t="s">
        <v>991</v>
      </c>
      <c r="M756" s="31"/>
      <c r="N756" s="31"/>
    </row>
    <row r="757" ht="20" customHeight="1" spans="1:14">
      <c r="A757" s="30">
        <v>118</v>
      </c>
      <c r="B757" s="197" t="s">
        <v>2232</v>
      </c>
      <c r="C757" s="10" t="s">
        <v>2233</v>
      </c>
      <c r="D757" s="190" t="s">
        <v>2234</v>
      </c>
      <c r="E757" s="223" t="s">
        <v>1776</v>
      </c>
      <c r="F757" s="30">
        <v>3972</v>
      </c>
      <c r="G757" s="30">
        <v>666</v>
      </c>
      <c r="H757" s="30">
        <v>9990</v>
      </c>
      <c r="I757" s="30">
        <v>1000</v>
      </c>
      <c r="J757" s="30">
        <v>4000</v>
      </c>
      <c r="K757" s="33">
        <f t="shared" si="28"/>
        <v>18962</v>
      </c>
      <c r="L757" s="31" t="s">
        <v>991</v>
      </c>
      <c r="M757" s="31"/>
      <c r="N757" s="31"/>
    </row>
    <row r="758" ht="20" customHeight="1" spans="1:14">
      <c r="A758" s="30">
        <v>119</v>
      </c>
      <c r="B758" s="197" t="s">
        <v>942</v>
      </c>
      <c r="C758" s="10" t="s">
        <v>2235</v>
      </c>
      <c r="D758" s="190" t="s">
        <v>2236</v>
      </c>
      <c r="E758" s="223" t="s">
        <v>2237</v>
      </c>
      <c r="F758" s="30">
        <v>10575</v>
      </c>
      <c r="G758" s="30">
        <v>666</v>
      </c>
      <c r="H758" s="30">
        <v>9990</v>
      </c>
      <c r="I758" s="30">
        <v>1000</v>
      </c>
      <c r="J758" s="30">
        <v>4000</v>
      </c>
      <c r="K758" s="33">
        <f t="shared" si="28"/>
        <v>25565</v>
      </c>
      <c r="L758" s="31" t="s">
        <v>991</v>
      </c>
      <c r="M758" s="31"/>
      <c r="N758" s="31"/>
    </row>
    <row r="759" ht="20" customHeight="1" spans="1:14">
      <c r="A759" s="30">
        <v>120</v>
      </c>
      <c r="B759" s="197" t="s">
        <v>2238</v>
      </c>
      <c r="C759" s="10" t="s">
        <v>2239</v>
      </c>
      <c r="D759" s="190" t="s">
        <v>2240</v>
      </c>
      <c r="E759" s="223" t="s">
        <v>2241</v>
      </c>
      <c r="F759" s="30">
        <v>35245</v>
      </c>
      <c r="G759" s="30">
        <v>666</v>
      </c>
      <c r="H759" s="30">
        <v>9990</v>
      </c>
      <c r="I759" s="30">
        <v>1000</v>
      </c>
      <c r="J759" s="30">
        <v>4000</v>
      </c>
      <c r="K759" s="33">
        <f t="shared" si="28"/>
        <v>50235</v>
      </c>
      <c r="L759" s="31" t="s">
        <v>991</v>
      </c>
      <c r="M759" s="31"/>
      <c r="N759" s="31"/>
    </row>
    <row r="760" ht="20" customHeight="1" spans="1:14">
      <c r="A760" s="30">
        <v>121</v>
      </c>
      <c r="B760" s="197" t="s">
        <v>2242</v>
      </c>
      <c r="C760" s="10" t="s">
        <v>2243</v>
      </c>
      <c r="D760" s="190" t="s">
        <v>2244</v>
      </c>
      <c r="E760" s="40" t="s">
        <v>1422</v>
      </c>
      <c r="F760" s="30">
        <v>6430</v>
      </c>
      <c r="G760" s="30">
        <v>23</v>
      </c>
      <c r="H760" s="30">
        <v>345</v>
      </c>
      <c r="I760" s="30">
        <v>1000</v>
      </c>
      <c r="J760" s="30">
        <v>4000</v>
      </c>
      <c r="K760" s="33">
        <f t="shared" si="28"/>
        <v>11775</v>
      </c>
      <c r="L760" s="31" t="s">
        <v>991</v>
      </c>
      <c r="M760" s="31"/>
      <c r="N760" s="31"/>
    </row>
    <row r="761" ht="20" customHeight="1" spans="1:14">
      <c r="A761" s="30">
        <v>122</v>
      </c>
      <c r="B761" s="197" t="s">
        <v>2245</v>
      </c>
      <c r="C761" s="10" t="s">
        <v>2246</v>
      </c>
      <c r="D761" s="190" t="s">
        <v>2247</v>
      </c>
      <c r="E761" s="40"/>
      <c r="F761" s="30">
        <v>4153</v>
      </c>
      <c r="G761" s="30">
        <v>0</v>
      </c>
      <c r="H761" s="30">
        <v>0</v>
      </c>
      <c r="I761" s="30">
        <v>1000</v>
      </c>
      <c r="J761" s="30">
        <v>4000</v>
      </c>
      <c r="K761" s="33">
        <f t="shared" si="28"/>
        <v>9153</v>
      </c>
      <c r="L761" s="31" t="s">
        <v>991</v>
      </c>
      <c r="M761" s="31"/>
      <c r="N761" s="31"/>
    </row>
    <row r="762" ht="20" customHeight="1" spans="1:14">
      <c r="A762" s="30">
        <v>123</v>
      </c>
      <c r="B762" s="188" t="s">
        <v>2248</v>
      </c>
      <c r="C762" s="10" t="s">
        <v>2249</v>
      </c>
      <c r="D762" s="190" t="s">
        <v>2250</v>
      </c>
      <c r="E762" s="223" t="s">
        <v>2251</v>
      </c>
      <c r="F762" s="31">
        <v>5796</v>
      </c>
      <c r="G762" s="31">
        <v>666</v>
      </c>
      <c r="H762" s="31">
        <v>9990</v>
      </c>
      <c r="I762" s="30">
        <v>1000</v>
      </c>
      <c r="J762" s="30">
        <v>1000</v>
      </c>
      <c r="K762" s="33">
        <f t="shared" si="28"/>
        <v>17786</v>
      </c>
      <c r="L762" s="31" t="s">
        <v>991</v>
      </c>
      <c r="M762" s="31"/>
      <c r="N762" s="31"/>
    </row>
    <row r="763" ht="20" customHeight="1" spans="1:14">
      <c r="A763" s="30">
        <v>124</v>
      </c>
      <c r="B763" s="188" t="s">
        <v>2252</v>
      </c>
      <c r="C763" s="10" t="s">
        <v>2253</v>
      </c>
      <c r="D763" s="190" t="s">
        <v>2254</v>
      </c>
      <c r="E763" s="223" t="s">
        <v>2255</v>
      </c>
      <c r="F763" s="31">
        <v>45773</v>
      </c>
      <c r="G763" s="31">
        <v>650</v>
      </c>
      <c r="H763" s="31">
        <v>9750</v>
      </c>
      <c r="I763" s="30">
        <v>1000</v>
      </c>
      <c r="J763" s="30">
        <v>1000</v>
      </c>
      <c r="K763" s="33">
        <f t="shared" si="28"/>
        <v>57523</v>
      </c>
      <c r="L763" s="31" t="s">
        <v>991</v>
      </c>
      <c r="M763" s="31"/>
      <c r="N763" s="31"/>
    </row>
    <row r="764" ht="20" customHeight="1" spans="1:14">
      <c r="A764" s="30">
        <v>125</v>
      </c>
      <c r="B764" s="188" t="s">
        <v>2256</v>
      </c>
      <c r="C764" s="10" t="s">
        <v>2257</v>
      </c>
      <c r="D764" s="190" t="s">
        <v>2258</v>
      </c>
      <c r="E764" s="223" t="s">
        <v>2259</v>
      </c>
      <c r="F764" s="31">
        <v>2704</v>
      </c>
      <c r="G764" s="31">
        <v>564</v>
      </c>
      <c r="H764" s="31">
        <v>8460</v>
      </c>
      <c r="I764" s="30">
        <v>1000</v>
      </c>
      <c r="J764" s="30">
        <v>1000</v>
      </c>
      <c r="K764" s="33">
        <f t="shared" si="28"/>
        <v>13164</v>
      </c>
      <c r="L764" s="31" t="s">
        <v>991</v>
      </c>
      <c r="M764" s="31"/>
      <c r="N764" s="31"/>
    </row>
    <row r="765" ht="20" customHeight="1" spans="1:14">
      <c r="A765" s="30">
        <v>126</v>
      </c>
      <c r="B765" s="203" t="s">
        <v>2260</v>
      </c>
      <c r="C765" s="10" t="s">
        <v>2261</v>
      </c>
      <c r="D765" s="190" t="s">
        <v>2262</v>
      </c>
      <c r="E765" s="223" t="s">
        <v>2263</v>
      </c>
      <c r="F765" s="30">
        <v>3795</v>
      </c>
      <c r="G765" s="30">
        <v>661</v>
      </c>
      <c r="H765" s="30">
        <v>9915</v>
      </c>
      <c r="I765" s="30">
        <v>1000</v>
      </c>
      <c r="J765" s="30">
        <v>4000</v>
      </c>
      <c r="K765" s="33">
        <f t="shared" si="28"/>
        <v>18710</v>
      </c>
      <c r="L765" s="31" t="s">
        <v>991</v>
      </c>
      <c r="M765" s="31"/>
      <c r="N765" s="31"/>
    </row>
    <row r="766" ht="20" customHeight="1" spans="1:14">
      <c r="A766" s="30">
        <v>127</v>
      </c>
      <c r="B766" s="198" t="s">
        <v>2264</v>
      </c>
      <c r="C766" s="10" t="s">
        <v>2265</v>
      </c>
      <c r="D766" s="190" t="s">
        <v>2266</v>
      </c>
      <c r="E766" s="223" t="s">
        <v>2267</v>
      </c>
      <c r="F766" s="30">
        <v>49643</v>
      </c>
      <c r="G766" s="30">
        <v>620</v>
      </c>
      <c r="H766" s="30">
        <v>9300</v>
      </c>
      <c r="I766" s="30">
        <v>0</v>
      </c>
      <c r="J766" s="30">
        <v>0</v>
      </c>
      <c r="K766" s="33">
        <f t="shared" si="28"/>
        <v>58943</v>
      </c>
      <c r="L766" s="31" t="s">
        <v>991</v>
      </c>
      <c r="M766" s="31"/>
      <c r="N766" s="31"/>
    </row>
    <row r="767" ht="20" customHeight="1" spans="1:14">
      <c r="A767" s="30">
        <v>128</v>
      </c>
      <c r="B767" s="19" t="s">
        <v>2268</v>
      </c>
      <c r="C767" s="10" t="s">
        <v>2269</v>
      </c>
      <c r="D767" s="190" t="s">
        <v>2270</v>
      </c>
      <c r="E767" s="223" t="s">
        <v>2271</v>
      </c>
      <c r="F767" s="31">
        <v>2253</v>
      </c>
      <c r="G767" s="31">
        <v>666</v>
      </c>
      <c r="H767" s="31">
        <v>9990</v>
      </c>
      <c r="I767" s="30">
        <v>0</v>
      </c>
      <c r="J767" s="30">
        <v>0</v>
      </c>
      <c r="K767" s="33">
        <f t="shared" si="28"/>
        <v>12243</v>
      </c>
      <c r="L767" s="31" t="s">
        <v>991</v>
      </c>
      <c r="M767" s="31"/>
      <c r="N767" s="31"/>
    </row>
    <row r="768" ht="20" customHeight="1" spans="1:14">
      <c r="A768" s="30">
        <v>129</v>
      </c>
      <c r="B768" s="200" t="s">
        <v>2272</v>
      </c>
      <c r="C768" s="10" t="s">
        <v>2273</v>
      </c>
      <c r="D768" s="190" t="s">
        <v>2274</v>
      </c>
      <c r="E768" s="223" t="s">
        <v>2275</v>
      </c>
      <c r="F768" s="31">
        <v>3282</v>
      </c>
      <c r="G768" s="31">
        <v>0</v>
      </c>
      <c r="H768" s="31">
        <v>0</v>
      </c>
      <c r="I768" s="30">
        <v>0</v>
      </c>
      <c r="J768" s="30">
        <v>0</v>
      </c>
      <c r="K768" s="33">
        <f t="shared" si="28"/>
        <v>3282</v>
      </c>
      <c r="L768" s="31" t="s">
        <v>991</v>
      </c>
      <c r="M768" s="31"/>
      <c r="N768" s="31"/>
    </row>
    <row r="769" ht="20" customHeight="1" spans="1:14">
      <c r="A769" s="53">
        <v>130</v>
      </c>
      <c r="B769" s="199" t="s">
        <v>2276</v>
      </c>
      <c r="C769" s="16" t="s">
        <v>2277</v>
      </c>
      <c r="D769" s="202" t="s">
        <v>2278</v>
      </c>
      <c r="E769" s="224" t="s">
        <v>2279</v>
      </c>
      <c r="F769" s="44">
        <v>13607</v>
      </c>
      <c r="G769" s="44">
        <v>666</v>
      </c>
      <c r="H769" s="44">
        <v>9990</v>
      </c>
      <c r="I769" s="53">
        <v>0</v>
      </c>
      <c r="J769" s="53">
        <v>0</v>
      </c>
      <c r="K769" s="163">
        <f>F769+H769+I769+J769</f>
        <v>23597</v>
      </c>
      <c r="L769" s="44" t="s">
        <v>991</v>
      </c>
      <c r="M769" s="44"/>
      <c r="N769" s="44"/>
    </row>
    <row r="770" ht="20" customHeight="1" spans="1:14">
      <c r="A770" s="31" t="s">
        <v>2280</v>
      </c>
      <c r="B770" s="19"/>
      <c r="C770" s="10"/>
      <c r="D770" s="31"/>
      <c r="E770" s="31"/>
      <c r="F770" s="31">
        <f t="shared" ref="F770:K770" si="29">SUM(F619:F769)</f>
        <v>2165557</v>
      </c>
      <c r="G770" s="31" t="s">
        <v>2281</v>
      </c>
      <c r="H770" s="31">
        <f t="shared" si="29"/>
        <v>1081925</v>
      </c>
      <c r="I770" s="31">
        <f t="shared" si="29"/>
        <v>116000</v>
      </c>
      <c r="J770" s="31">
        <f t="shared" si="29"/>
        <v>455000</v>
      </c>
      <c r="K770" s="31">
        <f t="shared" si="29"/>
        <v>3818482</v>
      </c>
      <c r="L770" s="31"/>
      <c r="M770" s="31"/>
      <c r="N770" s="31"/>
    </row>
    <row r="771" ht="20" customHeight="1" spans="1:14">
      <c r="A771" s="204" t="s">
        <v>2282</v>
      </c>
      <c r="B771" s="205"/>
      <c r="C771" s="205"/>
      <c r="D771" s="205"/>
      <c r="E771" s="205"/>
      <c r="F771" s="205"/>
      <c r="G771" s="205"/>
      <c r="H771" s="205"/>
      <c r="I771" s="205"/>
      <c r="J771" s="205"/>
      <c r="K771" s="205"/>
      <c r="L771" s="205"/>
      <c r="M771" s="205"/>
      <c r="N771" s="215"/>
    </row>
    <row r="772" ht="20" customHeight="1" spans="1:14">
      <c r="A772" s="117" t="s">
        <v>2283</v>
      </c>
      <c r="B772" s="118"/>
      <c r="C772" s="118"/>
      <c r="D772" s="118"/>
      <c r="E772" s="118"/>
      <c r="F772" s="118"/>
      <c r="G772" s="118"/>
      <c r="H772" s="118"/>
      <c r="I772" s="118"/>
      <c r="J772" s="118"/>
      <c r="K772" s="118"/>
      <c r="L772" s="118"/>
      <c r="M772" s="118"/>
      <c r="N772" s="127"/>
    </row>
    <row r="773" ht="20" customHeight="1" spans="1:14">
      <c r="A773" s="30" t="s">
        <v>2</v>
      </c>
      <c r="B773" s="19" t="s">
        <v>202</v>
      </c>
      <c r="C773" s="10"/>
      <c r="D773" s="38" t="s">
        <v>5</v>
      </c>
      <c r="E773" s="39"/>
      <c r="F773" s="40"/>
      <c r="G773" s="41" t="s">
        <v>6</v>
      </c>
      <c r="H773" s="42"/>
      <c r="I773" s="30" t="s">
        <v>203</v>
      </c>
      <c r="J773" s="30" t="s">
        <v>204</v>
      </c>
      <c r="K773" s="53" t="s">
        <v>9</v>
      </c>
      <c r="L773" s="31" t="s">
        <v>10</v>
      </c>
      <c r="M773" s="31"/>
      <c r="N773" s="31" t="s">
        <v>11</v>
      </c>
    </row>
    <row r="774" ht="20" customHeight="1" spans="1:14">
      <c r="A774" s="30"/>
      <c r="B774" s="19"/>
      <c r="C774" s="10"/>
      <c r="D774" s="31" t="s">
        <v>2284</v>
      </c>
      <c r="E774" s="31" t="s">
        <v>13</v>
      </c>
      <c r="F774" s="30" t="s">
        <v>205</v>
      </c>
      <c r="G774" s="30" t="s">
        <v>15</v>
      </c>
      <c r="H774" s="30" t="s">
        <v>16</v>
      </c>
      <c r="I774" s="30"/>
      <c r="J774" s="30"/>
      <c r="K774" s="33"/>
      <c r="L774" s="31" t="s">
        <v>17</v>
      </c>
      <c r="M774" s="31" t="s">
        <v>18</v>
      </c>
      <c r="N774" s="31"/>
    </row>
    <row r="775" ht="20" customHeight="1" spans="1:14">
      <c r="A775" s="44">
        <v>1</v>
      </c>
      <c r="B775" s="206" t="s">
        <v>2285</v>
      </c>
      <c r="C775" s="21" t="s">
        <v>2286</v>
      </c>
      <c r="D775" s="80" t="s">
        <v>2287</v>
      </c>
      <c r="E775" s="226" t="s">
        <v>2288</v>
      </c>
      <c r="F775" s="30">
        <v>28442</v>
      </c>
      <c r="G775" s="207">
        <v>465</v>
      </c>
      <c r="H775" s="208">
        <f>G775*15</f>
        <v>6975</v>
      </c>
      <c r="I775" s="53">
        <v>1000</v>
      </c>
      <c r="J775" s="53">
        <v>4000</v>
      </c>
      <c r="K775" s="53">
        <f>F775+F776+F777+H775+I775+J775</f>
        <v>67508</v>
      </c>
      <c r="L775" s="31"/>
      <c r="M775" s="31"/>
      <c r="N775" s="31"/>
    </row>
    <row r="776" ht="20" customHeight="1" spans="1:14">
      <c r="A776" s="49"/>
      <c r="B776" s="209"/>
      <c r="C776" s="48"/>
      <c r="D776" s="80" t="s">
        <v>2289</v>
      </c>
      <c r="E776" s="49"/>
      <c r="F776" s="30">
        <v>21179</v>
      </c>
      <c r="G776" s="95"/>
      <c r="H776" s="210"/>
      <c r="I776" s="163"/>
      <c r="J776" s="163"/>
      <c r="K776" s="163"/>
      <c r="L776" s="31"/>
      <c r="M776" s="31"/>
      <c r="N776" s="31"/>
    </row>
    <row r="777" ht="20" customHeight="1" spans="1:14">
      <c r="A777" s="34"/>
      <c r="B777" s="211"/>
      <c r="C777" s="22"/>
      <c r="D777" s="80" t="s">
        <v>2290</v>
      </c>
      <c r="E777" s="34"/>
      <c r="F777" s="30">
        <v>5912</v>
      </c>
      <c r="G777" s="96"/>
      <c r="H777" s="212"/>
      <c r="I777" s="33"/>
      <c r="J777" s="33"/>
      <c r="K777" s="33"/>
      <c r="L777" s="80"/>
      <c r="M777" s="80"/>
      <c r="N777" s="31"/>
    </row>
    <row r="778" ht="20" customHeight="1" spans="1:14">
      <c r="A778" s="44">
        <v>2</v>
      </c>
      <c r="B778" s="206" t="s">
        <v>2291</v>
      </c>
      <c r="C778" s="21" t="s">
        <v>2292</v>
      </c>
      <c r="D778" s="80" t="s">
        <v>2293</v>
      </c>
      <c r="E778" s="221" t="s">
        <v>2294</v>
      </c>
      <c r="F778" s="80">
        <v>3584</v>
      </c>
      <c r="G778" s="207">
        <v>123</v>
      </c>
      <c r="H778" s="208">
        <v>1845</v>
      </c>
      <c r="I778" s="207">
        <v>1000</v>
      </c>
      <c r="J778" s="207">
        <v>4000</v>
      </c>
      <c r="K778" s="53">
        <f>F778+F779+F780+I778+H778+J778</f>
        <v>16732</v>
      </c>
      <c r="L778" s="80"/>
      <c r="M778" s="166"/>
      <c r="N778" s="31"/>
    </row>
    <row r="779" ht="20" customHeight="1" spans="1:14">
      <c r="A779" s="49"/>
      <c r="B779" s="209"/>
      <c r="C779" s="48"/>
      <c r="D779" s="80" t="s">
        <v>2295</v>
      </c>
      <c r="E779" s="95"/>
      <c r="F779" s="80">
        <v>1661</v>
      </c>
      <c r="G779" s="95"/>
      <c r="H779" s="210"/>
      <c r="I779" s="95"/>
      <c r="J779" s="95"/>
      <c r="K779" s="163"/>
      <c r="L779" s="80"/>
      <c r="M779" s="80"/>
      <c r="N779" s="31"/>
    </row>
    <row r="780" ht="20" customHeight="1" spans="1:14">
      <c r="A780" s="34"/>
      <c r="B780" s="211"/>
      <c r="C780" s="22"/>
      <c r="D780" s="80" t="s">
        <v>2296</v>
      </c>
      <c r="E780" s="96"/>
      <c r="F780" s="80">
        <v>4642</v>
      </c>
      <c r="G780" s="96"/>
      <c r="H780" s="212"/>
      <c r="I780" s="96"/>
      <c r="J780" s="96"/>
      <c r="K780" s="33"/>
      <c r="L780" s="80"/>
      <c r="M780" s="80"/>
      <c r="N780" s="31"/>
    </row>
    <row r="781" ht="20" customHeight="1" spans="1:14">
      <c r="A781" s="44">
        <v>3</v>
      </c>
      <c r="B781" s="206" t="s">
        <v>2297</v>
      </c>
      <c r="C781" s="21" t="s">
        <v>2298</v>
      </c>
      <c r="D781" s="80" t="s">
        <v>2299</v>
      </c>
      <c r="E781" s="221" t="s">
        <v>2300</v>
      </c>
      <c r="F781" s="80">
        <v>29266</v>
      </c>
      <c r="G781" s="207">
        <v>666</v>
      </c>
      <c r="H781" s="208">
        <f>G781*15</f>
        <v>9990</v>
      </c>
      <c r="I781" s="207">
        <v>1000</v>
      </c>
      <c r="J781" s="207">
        <v>4000</v>
      </c>
      <c r="K781" s="53">
        <f>F781+F782+F783+F784+H781+I781+J781</f>
        <v>72961</v>
      </c>
      <c r="L781" s="80"/>
      <c r="M781" s="31"/>
      <c r="N781" s="31"/>
    </row>
    <row r="782" ht="20" customHeight="1" spans="1:14">
      <c r="A782" s="49"/>
      <c r="B782" s="209"/>
      <c r="C782" s="48"/>
      <c r="D782" s="80" t="s">
        <v>2301</v>
      </c>
      <c r="E782" s="95"/>
      <c r="F782" s="80">
        <v>20274</v>
      </c>
      <c r="G782" s="95"/>
      <c r="H782" s="210"/>
      <c r="I782" s="95"/>
      <c r="J782" s="95"/>
      <c r="K782" s="163"/>
      <c r="L782" s="80"/>
      <c r="M782" s="80"/>
      <c r="N782" s="31"/>
    </row>
    <row r="783" ht="20" customHeight="1" spans="1:14">
      <c r="A783" s="49"/>
      <c r="B783" s="209"/>
      <c r="C783" s="48"/>
      <c r="D783" s="80" t="s">
        <v>2302</v>
      </c>
      <c r="E783" s="95"/>
      <c r="F783" s="80">
        <v>5200</v>
      </c>
      <c r="G783" s="95"/>
      <c r="H783" s="210"/>
      <c r="I783" s="95"/>
      <c r="J783" s="95"/>
      <c r="K783" s="163"/>
      <c r="L783" s="80"/>
      <c r="M783" s="80"/>
      <c r="N783" s="31"/>
    </row>
    <row r="784" ht="20" customHeight="1" spans="1:14">
      <c r="A784" s="34"/>
      <c r="B784" s="211"/>
      <c r="C784" s="22"/>
      <c r="D784" s="80" t="s">
        <v>2303</v>
      </c>
      <c r="E784" s="96"/>
      <c r="F784" s="80">
        <v>3231</v>
      </c>
      <c r="G784" s="96"/>
      <c r="H784" s="212"/>
      <c r="I784" s="96"/>
      <c r="J784" s="96"/>
      <c r="K784" s="33"/>
      <c r="L784" s="80"/>
      <c r="M784" s="80"/>
      <c r="N784" s="31"/>
    </row>
    <row r="785" ht="20" customHeight="1" spans="1:14">
      <c r="A785" s="31">
        <v>4</v>
      </c>
      <c r="B785" s="129" t="s">
        <v>2304</v>
      </c>
      <c r="C785" s="10" t="s">
        <v>2305</v>
      </c>
      <c r="D785" s="80" t="s">
        <v>2306</v>
      </c>
      <c r="E785" s="227" t="s">
        <v>2307</v>
      </c>
      <c r="F785" s="80">
        <v>3132</v>
      </c>
      <c r="G785" s="80"/>
      <c r="H785" s="128"/>
      <c r="I785" s="80">
        <v>1000</v>
      </c>
      <c r="J785" s="80">
        <v>4000</v>
      </c>
      <c r="K785" s="80">
        <f>F785+I785+J785</f>
        <v>8132</v>
      </c>
      <c r="L785" s="80"/>
      <c r="M785" s="31"/>
      <c r="N785" s="31"/>
    </row>
    <row r="786" ht="20" customHeight="1" spans="1:14">
      <c r="A786" s="31">
        <v>5</v>
      </c>
      <c r="B786" s="129" t="s">
        <v>2308</v>
      </c>
      <c r="C786" s="10" t="s">
        <v>2309</v>
      </c>
      <c r="D786" s="80" t="s">
        <v>2310</v>
      </c>
      <c r="E786" s="227" t="s">
        <v>2311</v>
      </c>
      <c r="F786" s="80">
        <v>4324</v>
      </c>
      <c r="G786" s="80"/>
      <c r="H786" s="128"/>
      <c r="I786" s="80">
        <v>1000</v>
      </c>
      <c r="J786" s="80">
        <v>4000</v>
      </c>
      <c r="K786" s="80">
        <f>F786+I786+J786</f>
        <v>9324</v>
      </c>
      <c r="L786" s="80"/>
      <c r="M786" s="31"/>
      <c r="N786" s="31"/>
    </row>
    <row r="787" ht="20" customHeight="1" spans="1:14">
      <c r="A787" s="31">
        <v>6</v>
      </c>
      <c r="B787" s="129" t="s">
        <v>2312</v>
      </c>
      <c r="C787" s="10" t="s">
        <v>2313</v>
      </c>
      <c r="D787" s="80" t="s">
        <v>2314</v>
      </c>
      <c r="E787" s="227" t="s">
        <v>2315</v>
      </c>
      <c r="F787" s="80">
        <v>7520</v>
      </c>
      <c r="G787" s="80">
        <v>96</v>
      </c>
      <c r="H787" s="128">
        <f t="shared" ref="H787:H794" si="30">G787*15</f>
        <v>1440</v>
      </c>
      <c r="I787" s="80">
        <v>1000</v>
      </c>
      <c r="J787" s="80">
        <v>4000</v>
      </c>
      <c r="K787" s="80">
        <f t="shared" ref="K787:K795" si="31">F787+H787+I787+J787</f>
        <v>13960</v>
      </c>
      <c r="L787" s="80"/>
      <c r="M787" s="31"/>
      <c r="N787" s="31"/>
    </row>
    <row r="788" ht="20" customHeight="1" spans="1:14">
      <c r="A788" s="44">
        <v>7</v>
      </c>
      <c r="B788" s="206" t="s">
        <v>2316</v>
      </c>
      <c r="C788" s="21" t="s">
        <v>2317</v>
      </c>
      <c r="D788" s="80" t="s">
        <v>2318</v>
      </c>
      <c r="E788" s="221" t="s">
        <v>2319</v>
      </c>
      <c r="F788" s="80">
        <v>4691</v>
      </c>
      <c r="G788" s="207">
        <v>76</v>
      </c>
      <c r="H788" s="208">
        <f t="shared" si="30"/>
        <v>1140</v>
      </c>
      <c r="I788" s="207">
        <v>1000</v>
      </c>
      <c r="J788" s="207">
        <v>4000</v>
      </c>
      <c r="K788" s="207">
        <f>F788+F789+F790+H788+I788+J788</f>
        <v>13207</v>
      </c>
      <c r="L788" s="80"/>
      <c r="M788" s="31"/>
      <c r="N788" s="31"/>
    </row>
    <row r="789" ht="20" customHeight="1" spans="1:14">
      <c r="A789" s="49"/>
      <c r="B789" s="209"/>
      <c r="C789" s="48"/>
      <c r="D789" s="80" t="s">
        <v>2320</v>
      </c>
      <c r="E789" s="95"/>
      <c r="F789" s="80">
        <v>1444</v>
      </c>
      <c r="G789" s="95"/>
      <c r="H789" s="210"/>
      <c r="I789" s="95"/>
      <c r="J789" s="95"/>
      <c r="K789" s="95"/>
      <c r="L789" s="80"/>
      <c r="M789" s="80"/>
      <c r="N789" s="31"/>
    </row>
    <row r="790" ht="20" customHeight="1" spans="1:14">
      <c r="A790" s="34"/>
      <c r="B790" s="211"/>
      <c r="C790" s="22"/>
      <c r="D790" s="80" t="s">
        <v>2321</v>
      </c>
      <c r="E790" s="96"/>
      <c r="F790" s="80">
        <v>932</v>
      </c>
      <c r="G790" s="96"/>
      <c r="H790" s="212"/>
      <c r="I790" s="96"/>
      <c r="J790" s="96"/>
      <c r="K790" s="96"/>
      <c r="L790" s="80"/>
      <c r="M790" s="80"/>
      <c r="N790" s="31"/>
    </row>
    <row r="791" ht="20" customHeight="1" spans="1:14">
      <c r="A791" s="31">
        <v>8</v>
      </c>
      <c r="B791" s="129" t="s">
        <v>2322</v>
      </c>
      <c r="C791" s="10" t="s">
        <v>2323</v>
      </c>
      <c r="D791" s="80" t="s">
        <v>2324</v>
      </c>
      <c r="E791" s="227" t="s">
        <v>2325</v>
      </c>
      <c r="F791" s="80">
        <v>2892</v>
      </c>
      <c r="G791" s="80">
        <v>30</v>
      </c>
      <c r="H791" s="128">
        <f t="shared" si="30"/>
        <v>450</v>
      </c>
      <c r="I791" s="80">
        <v>1000</v>
      </c>
      <c r="J791" s="80">
        <v>4000</v>
      </c>
      <c r="K791" s="80">
        <f t="shared" si="31"/>
        <v>8342</v>
      </c>
      <c r="L791" s="80"/>
      <c r="M791" s="31"/>
      <c r="N791" s="31"/>
    </row>
    <row r="792" ht="20" customHeight="1" spans="1:14">
      <c r="A792" s="31">
        <v>9</v>
      </c>
      <c r="B792" s="129" t="s">
        <v>2326</v>
      </c>
      <c r="C792" s="10" t="s">
        <v>2327</v>
      </c>
      <c r="D792" s="80" t="s">
        <v>2328</v>
      </c>
      <c r="E792" s="227" t="s">
        <v>2329</v>
      </c>
      <c r="F792" s="80">
        <v>7748</v>
      </c>
      <c r="G792" s="80">
        <v>74</v>
      </c>
      <c r="H792" s="128">
        <f t="shared" si="30"/>
        <v>1110</v>
      </c>
      <c r="I792" s="80">
        <v>1000</v>
      </c>
      <c r="J792" s="80">
        <v>4000</v>
      </c>
      <c r="K792" s="80">
        <f t="shared" si="31"/>
        <v>13858</v>
      </c>
      <c r="L792" s="80"/>
      <c r="M792" s="31"/>
      <c r="N792" s="31"/>
    </row>
    <row r="793" ht="20" customHeight="1" spans="1:14">
      <c r="A793" s="31">
        <v>10</v>
      </c>
      <c r="B793" s="129" t="s">
        <v>2330</v>
      </c>
      <c r="C793" s="10" t="s">
        <v>2331</v>
      </c>
      <c r="D793" s="80" t="s">
        <v>2332</v>
      </c>
      <c r="E793" s="227" t="s">
        <v>2333</v>
      </c>
      <c r="F793" s="80">
        <v>4633</v>
      </c>
      <c r="G793" s="80">
        <v>90</v>
      </c>
      <c r="H793" s="128">
        <f t="shared" si="30"/>
        <v>1350</v>
      </c>
      <c r="I793" s="80">
        <v>1000</v>
      </c>
      <c r="J793" s="80">
        <v>4000</v>
      </c>
      <c r="K793" s="80">
        <f t="shared" si="31"/>
        <v>10983</v>
      </c>
      <c r="L793" s="80"/>
      <c r="M793" s="31"/>
      <c r="N793" s="31"/>
    </row>
    <row r="794" ht="20" customHeight="1" spans="1:14">
      <c r="A794" s="31">
        <v>11</v>
      </c>
      <c r="B794" s="129" t="s">
        <v>2334</v>
      </c>
      <c r="C794" s="10" t="s">
        <v>2335</v>
      </c>
      <c r="D794" s="80" t="s">
        <v>2336</v>
      </c>
      <c r="E794" s="227" t="s">
        <v>2337</v>
      </c>
      <c r="F794" s="80">
        <v>3723</v>
      </c>
      <c r="G794" s="80">
        <v>30</v>
      </c>
      <c r="H794" s="128">
        <f t="shared" si="30"/>
        <v>450</v>
      </c>
      <c r="I794" s="80">
        <v>1000</v>
      </c>
      <c r="J794" s="80">
        <v>4000</v>
      </c>
      <c r="K794" s="80">
        <f t="shared" si="31"/>
        <v>9173</v>
      </c>
      <c r="L794" s="80"/>
      <c r="M794" s="31"/>
      <c r="N794" s="31"/>
    </row>
    <row r="795" ht="20" customHeight="1" spans="1:14">
      <c r="A795" s="31">
        <v>12</v>
      </c>
      <c r="B795" s="129" t="s">
        <v>2338</v>
      </c>
      <c r="C795" s="10" t="s">
        <v>2339</v>
      </c>
      <c r="D795" s="80" t="s">
        <v>2340</v>
      </c>
      <c r="E795" s="227" t="s">
        <v>2341</v>
      </c>
      <c r="F795" s="80">
        <v>3145</v>
      </c>
      <c r="G795" s="80"/>
      <c r="H795" s="128"/>
      <c r="I795" s="80">
        <v>1000</v>
      </c>
      <c r="J795" s="80">
        <v>4000</v>
      </c>
      <c r="K795" s="80">
        <f t="shared" si="31"/>
        <v>8145</v>
      </c>
      <c r="L795" s="80"/>
      <c r="M795" s="31"/>
      <c r="N795" s="31"/>
    </row>
    <row r="796" ht="20" customHeight="1" spans="1:14">
      <c r="A796" s="44">
        <v>13</v>
      </c>
      <c r="B796" s="206" t="s">
        <v>2342</v>
      </c>
      <c r="C796" s="21" t="s">
        <v>2343</v>
      </c>
      <c r="D796" s="80" t="s">
        <v>2344</v>
      </c>
      <c r="E796" s="221" t="s">
        <v>2345</v>
      </c>
      <c r="F796" s="80">
        <v>2917</v>
      </c>
      <c r="G796" s="207"/>
      <c r="H796" s="208"/>
      <c r="I796" s="207">
        <v>1000</v>
      </c>
      <c r="J796" s="207">
        <v>4000</v>
      </c>
      <c r="K796" s="207">
        <f>F796+F797+F798+I796+J796</f>
        <v>12949</v>
      </c>
      <c r="L796" s="80"/>
      <c r="M796" s="31"/>
      <c r="N796" s="31"/>
    </row>
    <row r="797" ht="20" customHeight="1" spans="1:14">
      <c r="A797" s="49"/>
      <c r="B797" s="209"/>
      <c r="C797" s="48"/>
      <c r="D797" s="80" t="s">
        <v>2346</v>
      </c>
      <c r="E797" s="95"/>
      <c r="F797" s="80">
        <v>2538</v>
      </c>
      <c r="G797" s="95"/>
      <c r="H797" s="210"/>
      <c r="I797" s="95"/>
      <c r="J797" s="95"/>
      <c r="K797" s="95"/>
      <c r="L797" s="80"/>
      <c r="M797" s="31"/>
      <c r="N797" s="31"/>
    </row>
    <row r="798" ht="20" customHeight="1" spans="1:14">
      <c r="A798" s="34"/>
      <c r="B798" s="211"/>
      <c r="C798" s="22"/>
      <c r="D798" s="80" t="s">
        <v>2347</v>
      </c>
      <c r="E798" s="96"/>
      <c r="F798" s="80">
        <v>2494</v>
      </c>
      <c r="G798" s="96"/>
      <c r="H798" s="212"/>
      <c r="I798" s="96"/>
      <c r="J798" s="96"/>
      <c r="K798" s="96"/>
      <c r="L798" s="80"/>
      <c r="M798" s="80"/>
      <c r="N798" s="31"/>
    </row>
    <row r="799" ht="20" customHeight="1" spans="1:14">
      <c r="A799" s="31">
        <v>14</v>
      </c>
      <c r="B799" s="129" t="s">
        <v>2348</v>
      </c>
      <c r="C799" s="10" t="s">
        <v>2349</v>
      </c>
      <c r="D799" s="80" t="s">
        <v>2350</v>
      </c>
      <c r="E799" s="227" t="s">
        <v>2351</v>
      </c>
      <c r="F799" s="80">
        <v>3254</v>
      </c>
      <c r="G799" s="80"/>
      <c r="H799" s="128"/>
      <c r="I799" s="80">
        <v>1000</v>
      </c>
      <c r="J799" s="80">
        <v>4000</v>
      </c>
      <c r="K799" s="80">
        <f>F799+I799+J799</f>
        <v>8254</v>
      </c>
      <c r="L799" s="80"/>
      <c r="M799" s="31"/>
      <c r="N799" s="31"/>
    </row>
    <row r="800" ht="20" customHeight="1" spans="1:14">
      <c r="A800" s="31">
        <v>15</v>
      </c>
      <c r="B800" s="129" t="s">
        <v>2352</v>
      </c>
      <c r="C800" s="10" t="s">
        <v>2353</v>
      </c>
      <c r="D800" s="80" t="s">
        <v>2354</v>
      </c>
      <c r="E800" s="227" t="s">
        <v>2355</v>
      </c>
      <c r="F800" s="80">
        <v>2865</v>
      </c>
      <c r="G800" s="80">
        <v>11</v>
      </c>
      <c r="H800" s="128">
        <f>G800*15</f>
        <v>165</v>
      </c>
      <c r="I800" s="80">
        <v>1000</v>
      </c>
      <c r="J800" s="80">
        <v>4000</v>
      </c>
      <c r="K800" s="80">
        <f t="shared" ref="K800:K802" si="32">F800+H800+I800+J800</f>
        <v>8030</v>
      </c>
      <c r="L800" s="80"/>
      <c r="M800" s="31"/>
      <c r="N800" s="31"/>
    </row>
    <row r="801" ht="20" customHeight="1" spans="1:14">
      <c r="A801" s="31">
        <v>16</v>
      </c>
      <c r="B801" s="129" t="s">
        <v>2356</v>
      </c>
      <c r="C801" s="10" t="s">
        <v>2357</v>
      </c>
      <c r="D801" s="80" t="s">
        <v>2358</v>
      </c>
      <c r="E801" s="227" t="s">
        <v>2359</v>
      </c>
      <c r="F801" s="80">
        <v>2807</v>
      </c>
      <c r="G801" s="80"/>
      <c r="H801" s="128"/>
      <c r="I801" s="80">
        <v>1000</v>
      </c>
      <c r="J801" s="80">
        <v>4000</v>
      </c>
      <c r="K801" s="80">
        <f t="shared" si="32"/>
        <v>7807</v>
      </c>
      <c r="L801" s="80"/>
      <c r="M801" s="31"/>
      <c r="N801" s="31"/>
    </row>
    <row r="802" ht="20" customHeight="1" spans="1:14">
      <c r="A802" s="31">
        <v>17</v>
      </c>
      <c r="B802" s="129" t="s">
        <v>2360</v>
      </c>
      <c r="C802" s="10" t="s">
        <v>2361</v>
      </c>
      <c r="D802" s="80" t="s">
        <v>2362</v>
      </c>
      <c r="E802" s="227" t="s">
        <v>2363</v>
      </c>
      <c r="F802" s="80">
        <v>2395</v>
      </c>
      <c r="G802" s="80"/>
      <c r="H802" s="128"/>
      <c r="I802" s="80">
        <v>1000</v>
      </c>
      <c r="J802" s="80">
        <v>4000</v>
      </c>
      <c r="K802" s="80">
        <f t="shared" si="32"/>
        <v>7395</v>
      </c>
      <c r="L802" s="80"/>
      <c r="M802" s="31"/>
      <c r="N802" s="31"/>
    </row>
    <row r="803" ht="20" customHeight="1" spans="1:14">
      <c r="A803" s="44">
        <v>18</v>
      </c>
      <c r="B803" s="206" t="s">
        <v>2364</v>
      </c>
      <c r="C803" s="21" t="s">
        <v>2365</v>
      </c>
      <c r="D803" s="80" t="s">
        <v>2366</v>
      </c>
      <c r="E803" s="213" t="s">
        <v>2367</v>
      </c>
      <c r="F803" s="80">
        <v>7293</v>
      </c>
      <c r="G803" s="207">
        <v>393</v>
      </c>
      <c r="H803" s="208">
        <v>5895</v>
      </c>
      <c r="I803" s="207">
        <v>1000</v>
      </c>
      <c r="J803" s="207">
        <v>4000</v>
      </c>
      <c r="K803" s="207">
        <f>F803+F804+F805+H803+I803+J803</f>
        <v>70195</v>
      </c>
      <c r="L803" s="80"/>
      <c r="M803" s="31"/>
      <c r="N803" s="31"/>
    </row>
    <row r="804" ht="20" customHeight="1" spans="1:14">
      <c r="A804" s="49"/>
      <c r="B804" s="209"/>
      <c r="C804" s="48"/>
      <c r="D804" s="80" t="s">
        <v>2368</v>
      </c>
      <c r="E804" s="95"/>
      <c r="F804" s="80">
        <v>46221</v>
      </c>
      <c r="G804" s="95"/>
      <c r="H804" s="210"/>
      <c r="I804" s="95"/>
      <c r="J804" s="95"/>
      <c r="K804" s="95"/>
      <c r="L804" s="80"/>
      <c r="M804" s="80"/>
      <c r="N804" s="31"/>
    </row>
    <row r="805" ht="20" customHeight="1" spans="1:14">
      <c r="A805" s="34"/>
      <c r="B805" s="211"/>
      <c r="C805" s="22"/>
      <c r="D805" s="80" t="s">
        <v>2369</v>
      </c>
      <c r="E805" s="96"/>
      <c r="F805" s="80">
        <v>5786</v>
      </c>
      <c r="G805" s="96"/>
      <c r="H805" s="212"/>
      <c r="I805" s="96"/>
      <c r="J805" s="96"/>
      <c r="K805" s="96"/>
      <c r="L805" s="80"/>
      <c r="M805" s="80"/>
      <c r="N805" s="31"/>
    </row>
    <row r="806" ht="20" customHeight="1" spans="1:14">
      <c r="A806" s="44">
        <v>19</v>
      </c>
      <c r="B806" s="206" t="s">
        <v>2370</v>
      </c>
      <c r="C806" s="21" t="s">
        <v>2313</v>
      </c>
      <c r="D806" s="80" t="s">
        <v>2371</v>
      </c>
      <c r="E806" s="221" t="s">
        <v>2372</v>
      </c>
      <c r="F806" s="80">
        <v>15369</v>
      </c>
      <c r="G806" s="207">
        <v>666</v>
      </c>
      <c r="H806" s="208">
        <f t="shared" ref="H806:H812" si="33">G806*15</f>
        <v>9990</v>
      </c>
      <c r="I806" s="207">
        <v>1000</v>
      </c>
      <c r="J806" s="207">
        <v>4000</v>
      </c>
      <c r="K806" s="207">
        <f>F806+F807+H806+I806+J806</f>
        <v>35865</v>
      </c>
      <c r="L806" s="80"/>
      <c r="M806" s="31"/>
      <c r="N806" s="31"/>
    </row>
    <row r="807" ht="20" customHeight="1" spans="1:14">
      <c r="A807" s="34"/>
      <c r="B807" s="211"/>
      <c r="C807" s="22"/>
      <c r="D807" s="80" t="s">
        <v>2373</v>
      </c>
      <c r="E807" s="96"/>
      <c r="F807" s="80">
        <v>5506</v>
      </c>
      <c r="G807" s="96"/>
      <c r="H807" s="212"/>
      <c r="I807" s="96"/>
      <c r="J807" s="96"/>
      <c r="K807" s="96"/>
      <c r="L807" s="80"/>
      <c r="M807" s="80"/>
      <c r="N807" s="31"/>
    </row>
    <row r="808" ht="20" customHeight="1" spans="1:14">
      <c r="A808" s="31">
        <v>20</v>
      </c>
      <c r="B808" s="129" t="s">
        <v>2374</v>
      </c>
      <c r="C808" s="10" t="s">
        <v>2375</v>
      </c>
      <c r="D808" s="80" t="s">
        <v>2376</v>
      </c>
      <c r="E808" s="227" t="s">
        <v>2377</v>
      </c>
      <c r="F808" s="80">
        <v>2343</v>
      </c>
      <c r="G808" s="80"/>
      <c r="H808" s="128"/>
      <c r="I808" s="80">
        <v>1000</v>
      </c>
      <c r="J808" s="80">
        <v>4000</v>
      </c>
      <c r="K808" s="80">
        <f t="shared" ref="K808:K813" si="34">F808+H808+I808+J808</f>
        <v>7343</v>
      </c>
      <c r="L808" s="80"/>
      <c r="M808" s="31"/>
      <c r="N808" s="31"/>
    </row>
    <row r="809" ht="20" customHeight="1" spans="1:14">
      <c r="A809" s="44">
        <v>21</v>
      </c>
      <c r="B809" s="206" t="s">
        <v>2378</v>
      </c>
      <c r="C809" s="21" t="s">
        <v>2379</v>
      </c>
      <c r="D809" s="80" t="s">
        <v>2380</v>
      </c>
      <c r="E809" s="221" t="s">
        <v>2381</v>
      </c>
      <c r="F809" s="80">
        <v>25910</v>
      </c>
      <c r="G809" s="207">
        <v>666</v>
      </c>
      <c r="H809" s="208">
        <f t="shared" si="33"/>
        <v>9990</v>
      </c>
      <c r="I809" s="207">
        <v>1000</v>
      </c>
      <c r="J809" s="207">
        <v>4000</v>
      </c>
      <c r="K809" s="207">
        <f>F809+F810+H809+I809+J809</f>
        <v>48549</v>
      </c>
      <c r="L809" s="80"/>
      <c r="M809" s="31"/>
      <c r="N809" s="31"/>
    </row>
    <row r="810" ht="20" customHeight="1" spans="1:14">
      <c r="A810" s="34"/>
      <c r="B810" s="211"/>
      <c r="C810" s="22"/>
      <c r="D810" s="80" t="s">
        <v>2382</v>
      </c>
      <c r="E810" s="96"/>
      <c r="F810" s="80">
        <v>7649</v>
      </c>
      <c r="G810" s="96"/>
      <c r="H810" s="212"/>
      <c r="I810" s="96"/>
      <c r="J810" s="96"/>
      <c r="K810" s="96"/>
      <c r="L810" s="80"/>
      <c r="M810" s="80"/>
      <c r="N810" s="31"/>
    </row>
    <row r="811" ht="20" customHeight="1" spans="1:14">
      <c r="A811" s="31">
        <v>22</v>
      </c>
      <c r="B811" s="129" t="s">
        <v>2383</v>
      </c>
      <c r="C811" s="10" t="s">
        <v>2384</v>
      </c>
      <c r="D811" s="80" t="s">
        <v>2385</v>
      </c>
      <c r="E811" s="227" t="s">
        <v>2386</v>
      </c>
      <c r="F811" s="80">
        <v>2625</v>
      </c>
      <c r="G811" s="80">
        <v>0</v>
      </c>
      <c r="H811" s="128">
        <f t="shared" si="33"/>
        <v>0</v>
      </c>
      <c r="I811" s="80">
        <v>1000</v>
      </c>
      <c r="J811" s="80">
        <v>4000</v>
      </c>
      <c r="K811" s="80">
        <f t="shared" si="34"/>
        <v>7625</v>
      </c>
      <c r="L811" s="80"/>
      <c r="M811" s="31"/>
      <c r="N811" s="31"/>
    </row>
    <row r="812" ht="20" customHeight="1" spans="1:14">
      <c r="A812" s="31">
        <v>23</v>
      </c>
      <c r="B812" s="129" t="s">
        <v>2387</v>
      </c>
      <c r="C812" s="10" t="s">
        <v>2313</v>
      </c>
      <c r="D812" s="80" t="s">
        <v>2388</v>
      </c>
      <c r="E812" s="227" t="s">
        <v>2389</v>
      </c>
      <c r="F812" s="80">
        <v>2988</v>
      </c>
      <c r="G812" s="80">
        <v>29</v>
      </c>
      <c r="H812" s="128">
        <f t="shared" si="33"/>
        <v>435</v>
      </c>
      <c r="I812" s="80">
        <v>1000</v>
      </c>
      <c r="J812" s="80">
        <v>4000</v>
      </c>
      <c r="K812" s="80">
        <f t="shared" si="34"/>
        <v>8423</v>
      </c>
      <c r="L812" s="80"/>
      <c r="M812" s="31"/>
      <c r="N812" s="31"/>
    </row>
    <row r="813" ht="20" customHeight="1" spans="1:14">
      <c r="A813" s="31">
        <v>24</v>
      </c>
      <c r="B813" s="129" t="s">
        <v>2390</v>
      </c>
      <c r="C813" s="10" t="s">
        <v>2391</v>
      </c>
      <c r="D813" s="80" t="s">
        <v>2392</v>
      </c>
      <c r="E813" s="227" t="s">
        <v>2393</v>
      </c>
      <c r="F813" s="80">
        <v>3219</v>
      </c>
      <c r="G813" s="80"/>
      <c r="H813" s="128"/>
      <c r="I813" s="80">
        <v>1000</v>
      </c>
      <c r="J813" s="80">
        <v>4000</v>
      </c>
      <c r="K813" s="80">
        <f t="shared" si="34"/>
        <v>8219</v>
      </c>
      <c r="L813" s="80"/>
      <c r="M813" s="31"/>
      <c r="N813" s="31"/>
    </row>
    <row r="814" ht="20" customHeight="1" spans="1:14">
      <c r="A814" s="44">
        <v>25</v>
      </c>
      <c r="B814" s="206" t="s">
        <v>2394</v>
      </c>
      <c r="C814" s="21" t="s">
        <v>2395</v>
      </c>
      <c r="D814" s="80" t="s">
        <v>2396</v>
      </c>
      <c r="E814" s="221" t="s">
        <v>2397</v>
      </c>
      <c r="F814" s="80">
        <v>30824</v>
      </c>
      <c r="G814" s="207">
        <v>666</v>
      </c>
      <c r="H814" s="208">
        <v>9990</v>
      </c>
      <c r="I814" s="207">
        <v>1000</v>
      </c>
      <c r="J814" s="207">
        <v>4000</v>
      </c>
      <c r="K814" s="207">
        <v>57282</v>
      </c>
      <c r="L814" s="80"/>
      <c r="M814" s="31"/>
      <c r="N814" s="31"/>
    </row>
    <row r="815" ht="20" customHeight="1" spans="1:14">
      <c r="A815" s="49"/>
      <c r="B815" s="209"/>
      <c r="C815" s="48"/>
      <c r="D815" s="80" t="s">
        <v>2398</v>
      </c>
      <c r="E815" s="95"/>
      <c r="F815" s="80">
        <v>6781</v>
      </c>
      <c r="G815" s="95"/>
      <c r="H815" s="210"/>
      <c r="I815" s="95"/>
      <c r="J815" s="95"/>
      <c r="K815" s="95"/>
      <c r="L815" s="80"/>
      <c r="M815" s="80"/>
      <c r="N815" s="31"/>
    </row>
    <row r="816" ht="20" customHeight="1" spans="1:14">
      <c r="A816" s="34"/>
      <c r="B816" s="211"/>
      <c r="C816" s="22"/>
      <c r="D816" s="80" t="s">
        <v>2399</v>
      </c>
      <c r="E816" s="96"/>
      <c r="F816" s="80">
        <v>4687</v>
      </c>
      <c r="G816" s="96"/>
      <c r="H816" s="212"/>
      <c r="I816" s="96"/>
      <c r="J816" s="96"/>
      <c r="K816" s="96"/>
      <c r="L816" s="80"/>
      <c r="M816" s="80"/>
      <c r="N816" s="31"/>
    </row>
    <row r="817" ht="20" customHeight="1" spans="1:14">
      <c r="A817" s="44">
        <v>26</v>
      </c>
      <c r="B817" s="206" t="s">
        <v>2400</v>
      </c>
      <c r="C817" s="21" t="s">
        <v>2401</v>
      </c>
      <c r="D817" s="80" t="s">
        <v>2402</v>
      </c>
      <c r="E817" s="221" t="s">
        <v>2403</v>
      </c>
      <c r="F817" s="80">
        <v>12964</v>
      </c>
      <c r="G817" s="207">
        <v>666</v>
      </c>
      <c r="H817" s="208">
        <f t="shared" ref="H817:H822" si="35">G817*15</f>
        <v>9990</v>
      </c>
      <c r="I817" s="207">
        <v>1000</v>
      </c>
      <c r="J817" s="207">
        <v>4000</v>
      </c>
      <c r="K817" s="207">
        <f>F817+F818+F819+F820+H817+I817+J817</f>
        <v>87340</v>
      </c>
      <c r="L817" s="80"/>
      <c r="M817" s="31"/>
      <c r="N817" s="31"/>
    </row>
    <row r="818" ht="20" customHeight="1" spans="1:14">
      <c r="A818" s="49"/>
      <c r="B818" s="209"/>
      <c r="C818" s="48"/>
      <c r="D818" s="80" t="s">
        <v>2404</v>
      </c>
      <c r="E818" s="95"/>
      <c r="F818" s="80">
        <v>30214</v>
      </c>
      <c r="G818" s="95"/>
      <c r="H818" s="210"/>
      <c r="I818" s="95"/>
      <c r="J818" s="95"/>
      <c r="K818" s="95"/>
      <c r="L818" s="80"/>
      <c r="M818" s="80"/>
      <c r="N818" s="31"/>
    </row>
    <row r="819" ht="20" customHeight="1" spans="1:14">
      <c r="A819" s="49"/>
      <c r="B819" s="209"/>
      <c r="C819" s="48"/>
      <c r="D819" s="80" t="s">
        <v>2405</v>
      </c>
      <c r="E819" s="95"/>
      <c r="F819" s="80">
        <v>25191</v>
      </c>
      <c r="G819" s="95"/>
      <c r="H819" s="210"/>
      <c r="I819" s="95"/>
      <c r="J819" s="95"/>
      <c r="K819" s="95"/>
      <c r="L819" s="80"/>
      <c r="M819" s="80"/>
      <c r="N819" s="31"/>
    </row>
    <row r="820" ht="20" customHeight="1" spans="1:14">
      <c r="A820" s="34"/>
      <c r="B820" s="211"/>
      <c r="C820" s="22"/>
      <c r="D820" s="80" t="s">
        <v>2406</v>
      </c>
      <c r="E820" s="96"/>
      <c r="F820" s="80">
        <v>3981</v>
      </c>
      <c r="G820" s="96"/>
      <c r="H820" s="212"/>
      <c r="I820" s="96"/>
      <c r="J820" s="96"/>
      <c r="K820" s="96"/>
      <c r="L820" s="80"/>
      <c r="M820" s="80"/>
      <c r="N820" s="31"/>
    </row>
    <row r="821" ht="20" customHeight="1" spans="1:14">
      <c r="A821" s="31">
        <v>27</v>
      </c>
      <c r="B821" s="129" t="s">
        <v>2407</v>
      </c>
      <c r="C821" s="10" t="s">
        <v>2408</v>
      </c>
      <c r="D821" s="80" t="s">
        <v>2409</v>
      </c>
      <c r="E821" s="227" t="s">
        <v>2410</v>
      </c>
      <c r="F821" s="80">
        <v>22032</v>
      </c>
      <c r="G821" s="80"/>
      <c r="H821" s="128">
        <f t="shared" si="35"/>
        <v>0</v>
      </c>
      <c r="I821" s="80">
        <v>1000</v>
      </c>
      <c r="J821" s="80">
        <v>4000</v>
      </c>
      <c r="K821" s="80">
        <f>F821+H821+I821+J821</f>
        <v>27032</v>
      </c>
      <c r="L821" s="80"/>
      <c r="M821" s="31"/>
      <c r="N821" s="31"/>
    </row>
    <row r="822" ht="20" customHeight="1" spans="1:14">
      <c r="A822" s="31">
        <v>28</v>
      </c>
      <c r="B822" s="206" t="s">
        <v>2411</v>
      </c>
      <c r="C822" s="21" t="s">
        <v>2412</v>
      </c>
      <c r="D822" s="80" t="s">
        <v>2413</v>
      </c>
      <c r="E822" s="221" t="s">
        <v>2414</v>
      </c>
      <c r="F822" s="80">
        <v>24354</v>
      </c>
      <c r="G822" s="207">
        <v>321</v>
      </c>
      <c r="H822" s="208">
        <f t="shared" si="35"/>
        <v>4815</v>
      </c>
      <c r="I822" s="207">
        <v>1000</v>
      </c>
      <c r="J822" s="207">
        <v>4000</v>
      </c>
      <c r="K822" s="207">
        <f>F822+F823+H822+I822+J822</f>
        <v>40608</v>
      </c>
      <c r="L822" s="80"/>
      <c r="M822" s="31"/>
      <c r="N822" s="31"/>
    </row>
    <row r="823" ht="20" customHeight="1" spans="1:14">
      <c r="A823" s="31"/>
      <c r="B823" s="211"/>
      <c r="C823" s="22"/>
      <c r="D823" s="80" t="s">
        <v>2415</v>
      </c>
      <c r="E823" s="96"/>
      <c r="F823" s="80">
        <v>6439</v>
      </c>
      <c r="G823" s="96"/>
      <c r="H823" s="212"/>
      <c r="I823" s="96"/>
      <c r="J823" s="96"/>
      <c r="K823" s="96"/>
      <c r="L823" s="80"/>
      <c r="M823" s="80"/>
      <c r="N823" s="31"/>
    </row>
    <row r="824" ht="20" customHeight="1" spans="1:14">
      <c r="A824" s="31">
        <v>29</v>
      </c>
      <c r="B824" s="129" t="s">
        <v>2416</v>
      </c>
      <c r="C824" s="10" t="s">
        <v>2417</v>
      </c>
      <c r="D824" s="80" t="s">
        <v>2418</v>
      </c>
      <c r="E824" s="228" t="s">
        <v>2419</v>
      </c>
      <c r="F824" s="80">
        <v>4912</v>
      </c>
      <c r="G824" s="80">
        <v>30</v>
      </c>
      <c r="H824" s="128">
        <v>600</v>
      </c>
      <c r="I824" s="80">
        <v>1000</v>
      </c>
      <c r="J824" s="80">
        <v>4000</v>
      </c>
      <c r="K824" s="80">
        <v>10512</v>
      </c>
      <c r="L824" s="80"/>
      <c r="M824" s="31"/>
      <c r="N824" s="31"/>
    </row>
    <row r="825" ht="20" customHeight="1" spans="1:14">
      <c r="A825" s="38" t="s">
        <v>9</v>
      </c>
      <c r="B825" s="214"/>
      <c r="C825" s="141"/>
      <c r="D825" s="80"/>
      <c r="E825" s="80"/>
      <c r="F825" s="80">
        <f t="shared" ref="F825:K825" si="36">SUM(F775:F824)</f>
        <v>484133</v>
      </c>
      <c r="G825" s="80" t="s">
        <v>2420</v>
      </c>
      <c r="H825" s="80">
        <f t="shared" si="36"/>
        <v>76620</v>
      </c>
      <c r="I825" s="80">
        <f t="shared" si="36"/>
        <v>29000</v>
      </c>
      <c r="J825" s="80">
        <f t="shared" si="36"/>
        <v>116000</v>
      </c>
      <c r="K825" s="80">
        <f t="shared" si="36"/>
        <v>705753</v>
      </c>
      <c r="L825" s="80"/>
      <c r="M825" s="80"/>
      <c r="N825" s="31"/>
    </row>
  </sheetData>
  <autoFilter ref="A4:N825">
    <extLst/>
  </autoFilter>
  <mergeCells count="991">
    <mergeCell ref="A1:N1"/>
    <mergeCell ref="A2:N2"/>
    <mergeCell ref="D3:F3"/>
    <mergeCell ref="G3:H3"/>
    <mergeCell ref="L3:M3"/>
    <mergeCell ref="L51:N51"/>
    <mergeCell ref="A52:N52"/>
    <mergeCell ref="A53:N53"/>
    <mergeCell ref="D54:F54"/>
    <mergeCell ref="G54:H54"/>
    <mergeCell ref="L54:M54"/>
    <mergeCell ref="A104:N104"/>
    <mergeCell ref="A105:N105"/>
    <mergeCell ref="D106:F106"/>
    <mergeCell ref="G106:H106"/>
    <mergeCell ref="L106:M106"/>
    <mergeCell ref="A252:N252"/>
    <mergeCell ref="A253:N253"/>
    <mergeCell ref="D254:F254"/>
    <mergeCell ref="L254:M254"/>
    <mergeCell ref="A348:N348"/>
    <mergeCell ref="A349:N349"/>
    <mergeCell ref="D350:F350"/>
    <mergeCell ref="G350:H350"/>
    <mergeCell ref="L350:M350"/>
    <mergeCell ref="A357:N357"/>
    <mergeCell ref="A358:N358"/>
    <mergeCell ref="D359:F359"/>
    <mergeCell ref="G359:H359"/>
    <mergeCell ref="L359:M359"/>
    <mergeCell ref="A386:B386"/>
    <mergeCell ref="A387:N387"/>
    <mergeCell ref="A388:N388"/>
    <mergeCell ref="D389:F389"/>
    <mergeCell ref="G389:H389"/>
    <mergeCell ref="L389:M389"/>
    <mergeCell ref="A452:N452"/>
    <mergeCell ref="A453:N453"/>
    <mergeCell ref="D454:F454"/>
    <mergeCell ref="G454:H454"/>
    <mergeCell ref="L454:M454"/>
    <mergeCell ref="A496:N496"/>
    <mergeCell ref="A497:N497"/>
    <mergeCell ref="D498:F498"/>
    <mergeCell ref="G498:H498"/>
    <mergeCell ref="L498:M498"/>
    <mergeCell ref="A522:N522"/>
    <mergeCell ref="A523:N523"/>
    <mergeCell ref="D524:F524"/>
    <mergeCell ref="G524:H524"/>
    <mergeCell ref="L524:M524"/>
    <mergeCell ref="A559:N559"/>
    <mergeCell ref="A560:N560"/>
    <mergeCell ref="D561:F561"/>
    <mergeCell ref="G561:H561"/>
    <mergeCell ref="L561:M561"/>
    <mergeCell ref="A615:N615"/>
    <mergeCell ref="A616:N616"/>
    <mergeCell ref="D617:F617"/>
    <mergeCell ref="G617:H617"/>
    <mergeCell ref="L617:M617"/>
    <mergeCell ref="A771:N771"/>
    <mergeCell ref="A772:N772"/>
    <mergeCell ref="D773:F773"/>
    <mergeCell ref="G773:H773"/>
    <mergeCell ref="L773:M773"/>
    <mergeCell ref="A825:B825"/>
    <mergeCell ref="A3:A4"/>
    <mergeCell ref="A16:A17"/>
    <mergeCell ref="A26:A27"/>
    <mergeCell ref="A28:A29"/>
    <mergeCell ref="A54:A55"/>
    <mergeCell ref="A106:A107"/>
    <mergeCell ref="A108:A109"/>
    <mergeCell ref="A110:A111"/>
    <mergeCell ref="A112:A114"/>
    <mergeCell ref="A115:A118"/>
    <mergeCell ref="A119:A120"/>
    <mergeCell ref="A124:A126"/>
    <mergeCell ref="A128:A130"/>
    <mergeCell ref="A131:A132"/>
    <mergeCell ref="A133:A135"/>
    <mergeCell ref="A136:A137"/>
    <mergeCell ref="A138:A140"/>
    <mergeCell ref="A141:A144"/>
    <mergeCell ref="A145:A146"/>
    <mergeCell ref="A147:A149"/>
    <mergeCell ref="A152:A157"/>
    <mergeCell ref="A158:A159"/>
    <mergeCell ref="A160:A161"/>
    <mergeCell ref="A162:A164"/>
    <mergeCell ref="A165:A166"/>
    <mergeCell ref="A167:A169"/>
    <mergeCell ref="A170:A173"/>
    <mergeCell ref="A174:A177"/>
    <mergeCell ref="A179:A181"/>
    <mergeCell ref="A183:A184"/>
    <mergeCell ref="A186:A187"/>
    <mergeCell ref="A189:A193"/>
    <mergeCell ref="A195:A196"/>
    <mergeCell ref="A198:A199"/>
    <mergeCell ref="A200:A201"/>
    <mergeCell ref="A204:A206"/>
    <mergeCell ref="A207:A214"/>
    <mergeCell ref="A215:A216"/>
    <mergeCell ref="A217:A220"/>
    <mergeCell ref="A223:A225"/>
    <mergeCell ref="A227:A229"/>
    <mergeCell ref="A230:A232"/>
    <mergeCell ref="A233:A234"/>
    <mergeCell ref="A236:A237"/>
    <mergeCell ref="A238:A241"/>
    <mergeCell ref="A242:A246"/>
    <mergeCell ref="A247:A248"/>
    <mergeCell ref="A254:A255"/>
    <mergeCell ref="A256:A258"/>
    <mergeCell ref="A260:A261"/>
    <mergeCell ref="A263:A264"/>
    <mergeCell ref="A265:A266"/>
    <mergeCell ref="A267:A268"/>
    <mergeCell ref="A269:A270"/>
    <mergeCell ref="A273:A274"/>
    <mergeCell ref="A275:A277"/>
    <mergeCell ref="A278:A279"/>
    <mergeCell ref="A282:A283"/>
    <mergeCell ref="A284:A285"/>
    <mergeCell ref="A290:A291"/>
    <mergeCell ref="A292:A293"/>
    <mergeCell ref="A294:A296"/>
    <mergeCell ref="A299:A300"/>
    <mergeCell ref="A308:A309"/>
    <mergeCell ref="A310:A311"/>
    <mergeCell ref="A312:A313"/>
    <mergeCell ref="A314:A316"/>
    <mergeCell ref="A317:A318"/>
    <mergeCell ref="A319:A320"/>
    <mergeCell ref="A325:A327"/>
    <mergeCell ref="A330:A333"/>
    <mergeCell ref="A334:A335"/>
    <mergeCell ref="A336:A337"/>
    <mergeCell ref="A339:A341"/>
    <mergeCell ref="A342:A343"/>
    <mergeCell ref="A344:A345"/>
    <mergeCell ref="A350:A351"/>
    <mergeCell ref="A359:A360"/>
    <mergeCell ref="A389:A390"/>
    <mergeCell ref="A454:A455"/>
    <mergeCell ref="A498:A499"/>
    <mergeCell ref="A524:A525"/>
    <mergeCell ref="A561:A562"/>
    <mergeCell ref="A563:A564"/>
    <mergeCell ref="A565:A566"/>
    <mergeCell ref="A567:A568"/>
    <mergeCell ref="A569:A571"/>
    <mergeCell ref="A573:A575"/>
    <mergeCell ref="A576:A577"/>
    <mergeCell ref="A586:A587"/>
    <mergeCell ref="A588:A589"/>
    <mergeCell ref="A599:A600"/>
    <mergeCell ref="A605:A606"/>
    <mergeCell ref="A617:A618"/>
    <mergeCell ref="A627:A629"/>
    <mergeCell ref="A632:A635"/>
    <mergeCell ref="A636:A638"/>
    <mergeCell ref="A644:A646"/>
    <mergeCell ref="A647:A648"/>
    <mergeCell ref="A673:A674"/>
    <mergeCell ref="A688:A689"/>
    <mergeCell ref="A690:A692"/>
    <mergeCell ref="A693:A694"/>
    <mergeCell ref="A695:A696"/>
    <mergeCell ref="A697:A698"/>
    <mergeCell ref="A699:A701"/>
    <mergeCell ref="A702:A704"/>
    <mergeCell ref="A773:A774"/>
    <mergeCell ref="A775:A777"/>
    <mergeCell ref="A778:A780"/>
    <mergeCell ref="A781:A784"/>
    <mergeCell ref="A788:A790"/>
    <mergeCell ref="A796:A798"/>
    <mergeCell ref="A803:A805"/>
    <mergeCell ref="A806:A807"/>
    <mergeCell ref="A809:A810"/>
    <mergeCell ref="A814:A816"/>
    <mergeCell ref="A817:A820"/>
    <mergeCell ref="A822:A823"/>
    <mergeCell ref="B3:B4"/>
    <mergeCell ref="B16:B17"/>
    <mergeCell ref="B26:B27"/>
    <mergeCell ref="B28:B29"/>
    <mergeCell ref="B54:B55"/>
    <mergeCell ref="B106:B107"/>
    <mergeCell ref="B108:B109"/>
    <mergeCell ref="B110:B111"/>
    <mergeCell ref="B112:B114"/>
    <mergeCell ref="B115:B118"/>
    <mergeCell ref="B119:B120"/>
    <mergeCell ref="B124:B126"/>
    <mergeCell ref="B128:B130"/>
    <mergeCell ref="B131:B132"/>
    <mergeCell ref="B133:B135"/>
    <mergeCell ref="B136:B137"/>
    <mergeCell ref="B138:B140"/>
    <mergeCell ref="B141:B144"/>
    <mergeCell ref="B145:B146"/>
    <mergeCell ref="B147:B149"/>
    <mergeCell ref="B152:B157"/>
    <mergeCell ref="B158:B159"/>
    <mergeCell ref="B160:B161"/>
    <mergeCell ref="B162:B164"/>
    <mergeCell ref="B165:B166"/>
    <mergeCell ref="B167:B169"/>
    <mergeCell ref="B170:B173"/>
    <mergeCell ref="B174:B177"/>
    <mergeCell ref="B179:B181"/>
    <mergeCell ref="B183:B184"/>
    <mergeCell ref="B186:B187"/>
    <mergeCell ref="B189:B193"/>
    <mergeCell ref="B195:B196"/>
    <mergeCell ref="B198:B199"/>
    <mergeCell ref="B200:B201"/>
    <mergeCell ref="B204:B206"/>
    <mergeCell ref="B207:B214"/>
    <mergeCell ref="B215:B216"/>
    <mergeCell ref="B217:B220"/>
    <mergeCell ref="B223:B225"/>
    <mergeCell ref="B227:B229"/>
    <mergeCell ref="B230:B232"/>
    <mergeCell ref="B233:B234"/>
    <mergeCell ref="B236:B237"/>
    <mergeCell ref="B238:B241"/>
    <mergeCell ref="B242:B246"/>
    <mergeCell ref="B247:B248"/>
    <mergeCell ref="B254:B255"/>
    <mergeCell ref="B256:B258"/>
    <mergeCell ref="B260:B261"/>
    <mergeCell ref="B263:B264"/>
    <mergeCell ref="B265:B266"/>
    <mergeCell ref="B267:B268"/>
    <mergeCell ref="B269:B270"/>
    <mergeCell ref="B273:B274"/>
    <mergeCell ref="B275:B277"/>
    <mergeCell ref="B278:B279"/>
    <mergeCell ref="B282:B283"/>
    <mergeCell ref="B284:B285"/>
    <mergeCell ref="B290:B291"/>
    <mergeCell ref="B292:B293"/>
    <mergeCell ref="B294:B296"/>
    <mergeCell ref="B299:B300"/>
    <mergeCell ref="B308:B309"/>
    <mergeCell ref="B310:B311"/>
    <mergeCell ref="B312:B313"/>
    <mergeCell ref="B314:B316"/>
    <mergeCell ref="B317:B318"/>
    <mergeCell ref="B319:B320"/>
    <mergeCell ref="B325:B327"/>
    <mergeCell ref="B330:B333"/>
    <mergeCell ref="B334:B335"/>
    <mergeCell ref="B336:B337"/>
    <mergeCell ref="B339:B341"/>
    <mergeCell ref="B342:B343"/>
    <mergeCell ref="B344:B345"/>
    <mergeCell ref="B350:B351"/>
    <mergeCell ref="B359:B360"/>
    <mergeCell ref="B389:B390"/>
    <mergeCell ref="B454:B455"/>
    <mergeCell ref="B498:B499"/>
    <mergeCell ref="B524:B525"/>
    <mergeCell ref="B561:B562"/>
    <mergeCell ref="B563:B564"/>
    <mergeCell ref="B565:B566"/>
    <mergeCell ref="B567:B568"/>
    <mergeCell ref="B569:B571"/>
    <mergeCell ref="B573:B575"/>
    <mergeCell ref="B576:B577"/>
    <mergeCell ref="B586:B587"/>
    <mergeCell ref="B588:B589"/>
    <mergeCell ref="B599:B600"/>
    <mergeCell ref="B605:B606"/>
    <mergeCell ref="B617:B618"/>
    <mergeCell ref="B627:B629"/>
    <mergeCell ref="B632:B635"/>
    <mergeCell ref="B636:B638"/>
    <mergeCell ref="B644:B646"/>
    <mergeCell ref="B647:B648"/>
    <mergeCell ref="B673:B674"/>
    <mergeCell ref="B688:B689"/>
    <mergeCell ref="B690:B692"/>
    <mergeCell ref="B693:B694"/>
    <mergeCell ref="B695:B696"/>
    <mergeCell ref="B697:B698"/>
    <mergeCell ref="B699:B701"/>
    <mergeCell ref="B702:B704"/>
    <mergeCell ref="B773:B774"/>
    <mergeCell ref="B775:B777"/>
    <mergeCell ref="B778:B780"/>
    <mergeCell ref="B781:B784"/>
    <mergeCell ref="B788:B790"/>
    <mergeCell ref="B796:B798"/>
    <mergeCell ref="B803:B805"/>
    <mergeCell ref="B806:B807"/>
    <mergeCell ref="B809:B810"/>
    <mergeCell ref="B814:B816"/>
    <mergeCell ref="B817:B820"/>
    <mergeCell ref="B822:B823"/>
    <mergeCell ref="C3:C4"/>
    <mergeCell ref="C16:C17"/>
    <mergeCell ref="C26:C27"/>
    <mergeCell ref="C28:C29"/>
    <mergeCell ref="C54:C55"/>
    <mergeCell ref="C106:C107"/>
    <mergeCell ref="C108:C109"/>
    <mergeCell ref="C110:C111"/>
    <mergeCell ref="C112:C114"/>
    <mergeCell ref="C115:C118"/>
    <mergeCell ref="C119:C120"/>
    <mergeCell ref="C124:C126"/>
    <mergeCell ref="C128:C130"/>
    <mergeCell ref="C131:C132"/>
    <mergeCell ref="C133:C135"/>
    <mergeCell ref="C136:C137"/>
    <mergeCell ref="C138:C140"/>
    <mergeCell ref="C141:C144"/>
    <mergeCell ref="C145:C146"/>
    <mergeCell ref="C147:C149"/>
    <mergeCell ref="C152:C157"/>
    <mergeCell ref="C158:C159"/>
    <mergeCell ref="C160:C161"/>
    <mergeCell ref="C162:C164"/>
    <mergeCell ref="C165:C166"/>
    <mergeCell ref="C167:C169"/>
    <mergeCell ref="C170:C173"/>
    <mergeCell ref="C174:C177"/>
    <mergeCell ref="C179:C181"/>
    <mergeCell ref="C183:C184"/>
    <mergeCell ref="C186:C187"/>
    <mergeCell ref="C189:C193"/>
    <mergeCell ref="C195:C196"/>
    <mergeCell ref="C198:C199"/>
    <mergeCell ref="C200:C201"/>
    <mergeCell ref="C204:C206"/>
    <mergeCell ref="C207:C214"/>
    <mergeCell ref="C215:C216"/>
    <mergeCell ref="C217:C220"/>
    <mergeCell ref="C223:C225"/>
    <mergeCell ref="C227:C229"/>
    <mergeCell ref="C230:C232"/>
    <mergeCell ref="C233:C234"/>
    <mergeCell ref="C236:C237"/>
    <mergeCell ref="C238:C241"/>
    <mergeCell ref="C242:C246"/>
    <mergeCell ref="C247:C248"/>
    <mergeCell ref="C254:C255"/>
    <mergeCell ref="C256:C258"/>
    <mergeCell ref="C260:C261"/>
    <mergeCell ref="C263:C264"/>
    <mergeCell ref="C265:C266"/>
    <mergeCell ref="C267:C268"/>
    <mergeCell ref="C269:C270"/>
    <mergeCell ref="C273:C274"/>
    <mergeCell ref="C275:C277"/>
    <mergeCell ref="C278:C279"/>
    <mergeCell ref="C282:C283"/>
    <mergeCell ref="C284:C285"/>
    <mergeCell ref="C290:C291"/>
    <mergeCell ref="C292:C293"/>
    <mergeCell ref="C294:C296"/>
    <mergeCell ref="C299:C300"/>
    <mergeCell ref="C308:C309"/>
    <mergeCell ref="C310:C311"/>
    <mergeCell ref="C312:C313"/>
    <mergeCell ref="C314:C316"/>
    <mergeCell ref="C317:C318"/>
    <mergeCell ref="C319:C320"/>
    <mergeCell ref="C325:C327"/>
    <mergeCell ref="C330:C333"/>
    <mergeCell ref="C334:C335"/>
    <mergeCell ref="C336:C337"/>
    <mergeCell ref="C339:C341"/>
    <mergeCell ref="C342:C343"/>
    <mergeCell ref="C344:C345"/>
    <mergeCell ref="C389:C390"/>
    <mergeCell ref="C454:C455"/>
    <mergeCell ref="C498:C499"/>
    <mergeCell ref="C561:C562"/>
    <mergeCell ref="C563:C564"/>
    <mergeCell ref="C565:C566"/>
    <mergeCell ref="C567:C568"/>
    <mergeCell ref="C569:C571"/>
    <mergeCell ref="C573:C575"/>
    <mergeCell ref="C576:C577"/>
    <mergeCell ref="C586:C587"/>
    <mergeCell ref="C588:C589"/>
    <mergeCell ref="C599:C600"/>
    <mergeCell ref="C605:C606"/>
    <mergeCell ref="C617:C618"/>
    <mergeCell ref="C627:C629"/>
    <mergeCell ref="C632:C635"/>
    <mergeCell ref="C636:C638"/>
    <mergeCell ref="C644:C646"/>
    <mergeCell ref="C647:C648"/>
    <mergeCell ref="C673:C674"/>
    <mergeCell ref="C688:C689"/>
    <mergeCell ref="C690:C692"/>
    <mergeCell ref="C693:C694"/>
    <mergeCell ref="C695:C696"/>
    <mergeCell ref="C697:C698"/>
    <mergeCell ref="C699:C701"/>
    <mergeCell ref="C702:C704"/>
    <mergeCell ref="C775:C777"/>
    <mergeCell ref="C778:C780"/>
    <mergeCell ref="C781:C784"/>
    <mergeCell ref="C788:C790"/>
    <mergeCell ref="C796:C798"/>
    <mergeCell ref="C803:C805"/>
    <mergeCell ref="C806:C807"/>
    <mergeCell ref="C809:C810"/>
    <mergeCell ref="C814:C816"/>
    <mergeCell ref="C817:C820"/>
    <mergeCell ref="C822:C823"/>
    <mergeCell ref="D26:D27"/>
    <mergeCell ref="D28:D29"/>
    <mergeCell ref="E28:E29"/>
    <mergeCell ref="E275:E277"/>
    <mergeCell ref="E342:E343"/>
    <mergeCell ref="E563:E564"/>
    <mergeCell ref="E565:E566"/>
    <mergeCell ref="E567:E568"/>
    <mergeCell ref="E569:E571"/>
    <mergeCell ref="E573:E575"/>
    <mergeCell ref="E576:E577"/>
    <mergeCell ref="E586:E587"/>
    <mergeCell ref="E588:E589"/>
    <mergeCell ref="E599:E600"/>
    <mergeCell ref="E605:E606"/>
    <mergeCell ref="E636:E638"/>
    <mergeCell ref="E644:E646"/>
    <mergeCell ref="E647:E648"/>
    <mergeCell ref="E673:E674"/>
    <mergeCell ref="E688:E689"/>
    <mergeCell ref="E690:E692"/>
    <mergeCell ref="E693:E694"/>
    <mergeCell ref="E695:E696"/>
    <mergeCell ref="E697:E698"/>
    <mergeCell ref="E699:E701"/>
    <mergeCell ref="E702:E704"/>
    <mergeCell ref="E775:E777"/>
    <mergeCell ref="E778:E780"/>
    <mergeCell ref="E781:E784"/>
    <mergeCell ref="E788:E790"/>
    <mergeCell ref="E796:E798"/>
    <mergeCell ref="E803:E805"/>
    <mergeCell ref="E806:E807"/>
    <mergeCell ref="E809:E810"/>
    <mergeCell ref="E814:E816"/>
    <mergeCell ref="E817:E820"/>
    <mergeCell ref="E822:E823"/>
    <mergeCell ref="F26:F27"/>
    <mergeCell ref="F28:F29"/>
    <mergeCell ref="F690:F692"/>
    <mergeCell ref="G16:G17"/>
    <mergeCell ref="G26:G27"/>
    <mergeCell ref="G28:G29"/>
    <mergeCell ref="G108:G109"/>
    <mergeCell ref="G110:G111"/>
    <mergeCell ref="G112:G114"/>
    <mergeCell ref="G115:G118"/>
    <mergeCell ref="G119:G120"/>
    <mergeCell ref="G124:G126"/>
    <mergeCell ref="G128:G130"/>
    <mergeCell ref="G131:G132"/>
    <mergeCell ref="G133:G135"/>
    <mergeCell ref="G136:G137"/>
    <mergeCell ref="G138:G140"/>
    <mergeCell ref="G141:G144"/>
    <mergeCell ref="G145:G146"/>
    <mergeCell ref="G147:G149"/>
    <mergeCell ref="G152:G157"/>
    <mergeCell ref="G158:G159"/>
    <mergeCell ref="G160:G161"/>
    <mergeCell ref="G162:G164"/>
    <mergeCell ref="G165:G166"/>
    <mergeCell ref="G167:G169"/>
    <mergeCell ref="G170:G173"/>
    <mergeCell ref="G174:G177"/>
    <mergeCell ref="G179:G181"/>
    <mergeCell ref="G183:G184"/>
    <mergeCell ref="G186:G187"/>
    <mergeCell ref="G189:G193"/>
    <mergeCell ref="G195:G196"/>
    <mergeCell ref="G198:G199"/>
    <mergeCell ref="G200:G201"/>
    <mergeCell ref="G204:G206"/>
    <mergeCell ref="G207:G214"/>
    <mergeCell ref="G215:G216"/>
    <mergeCell ref="G217:G220"/>
    <mergeCell ref="G223:G225"/>
    <mergeCell ref="G227:G229"/>
    <mergeCell ref="G230:G232"/>
    <mergeCell ref="G233:G234"/>
    <mergeCell ref="G236:G237"/>
    <mergeCell ref="G238:G241"/>
    <mergeCell ref="G242:G246"/>
    <mergeCell ref="G247:G248"/>
    <mergeCell ref="G342:G343"/>
    <mergeCell ref="G563:G564"/>
    <mergeCell ref="G565:G566"/>
    <mergeCell ref="G567:G568"/>
    <mergeCell ref="G569:G571"/>
    <mergeCell ref="G573:G575"/>
    <mergeCell ref="G576:G577"/>
    <mergeCell ref="G586:G587"/>
    <mergeCell ref="G588:G589"/>
    <mergeCell ref="G599:G600"/>
    <mergeCell ref="G605:G606"/>
    <mergeCell ref="G627:G629"/>
    <mergeCell ref="G632:G635"/>
    <mergeCell ref="G636:G638"/>
    <mergeCell ref="G644:G646"/>
    <mergeCell ref="G647:G648"/>
    <mergeCell ref="G673:G674"/>
    <mergeCell ref="G688:G689"/>
    <mergeCell ref="G690:G692"/>
    <mergeCell ref="G693:G694"/>
    <mergeCell ref="G695:G696"/>
    <mergeCell ref="G697:G698"/>
    <mergeCell ref="G699:G701"/>
    <mergeCell ref="G702:G704"/>
    <mergeCell ref="G775:G777"/>
    <mergeCell ref="G778:G780"/>
    <mergeCell ref="G781:G784"/>
    <mergeCell ref="G788:G790"/>
    <mergeCell ref="G796:G798"/>
    <mergeCell ref="G803:G805"/>
    <mergeCell ref="G806:G807"/>
    <mergeCell ref="G809:G810"/>
    <mergeCell ref="G814:G816"/>
    <mergeCell ref="G817:G820"/>
    <mergeCell ref="G822:G823"/>
    <mergeCell ref="H16:H17"/>
    <mergeCell ref="H26:H27"/>
    <mergeCell ref="H28:H29"/>
    <mergeCell ref="H108:H109"/>
    <mergeCell ref="H110:H111"/>
    <mergeCell ref="H112:H114"/>
    <mergeCell ref="H115:H118"/>
    <mergeCell ref="H119:H120"/>
    <mergeCell ref="H124:H126"/>
    <mergeCell ref="H128:H130"/>
    <mergeCell ref="H131:H132"/>
    <mergeCell ref="H133:H135"/>
    <mergeCell ref="H136:H137"/>
    <mergeCell ref="H138:H140"/>
    <mergeCell ref="H141:H144"/>
    <mergeCell ref="H145:H146"/>
    <mergeCell ref="H147:H149"/>
    <mergeCell ref="H152:H157"/>
    <mergeCell ref="H158:H159"/>
    <mergeCell ref="H160:H161"/>
    <mergeCell ref="H162:H164"/>
    <mergeCell ref="H165:H166"/>
    <mergeCell ref="H167:H169"/>
    <mergeCell ref="H170:H173"/>
    <mergeCell ref="H174:H177"/>
    <mergeCell ref="H179:H181"/>
    <mergeCell ref="H183:H184"/>
    <mergeCell ref="H186:H187"/>
    <mergeCell ref="H189:H193"/>
    <mergeCell ref="H195:H196"/>
    <mergeCell ref="H198:H199"/>
    <mergeCell ref="H200:H201"/>
    <mergeCell ref="H204:H206"/>
    <mergeCell ref="H207:H214"/>
    <mergeCell ref="H215:H216"/>
    <mergeCell ref="H217:H220"/>
    <mergeCell ref="H223:H225"/>
    <mergeCell ref="H227:H229"/>
    <mergeCell ref="H230:H232"/>
    <mergeCell ref="H233:H234"/>
    <mergeCell ref="H236:H237"/>
    <mergeCell ref="H238:H241"/>
    <mergeCell ref="H242:H246"/>
    <mergeCell ref="H247:H248"/>
    <mergeCell ref="H342:H343"/>
    <mergeCell ref="H563:H564"/>
    <mergeCell ref="H565:H566"/>
    <mergeCell ref="H567:H568"/>
    <mergeCell ref="H569:H571"/>
    <mergeCell ref="H573:H575"/>
    <mergeCell ref="H576:H577"/>
    <mergeCell ref="H586:H587"/>
    <mergeCell ref="H588:H589"/>
    <mergeCell ref="H599:H600"/>
    <mergeCell ref="H605:H606"/>
    <mergeCell ref="H627:H629"/>
    <mergeCell ref="H632:H635"/>
    <mergeCell ref="H636:H638"/>
    <mergeCell ref="H644:H646"/>
    <mergeCell ref="H647:H648"/>
    <mergeCell ref="H673:H674"/>
    <mergeCell ref="H688:H689"/>
    <mergeCell ref="H690:H692"/>
    <mergeCell ref="H693:H694"/>
    <mergeCell ref="H695:H696"/>
    <mergeCell ref="H697:H698"/>
    <mergeCell ref="H699:H701"/>
    <mergeCell ref="H702:H704"/>
    <mergeCell ref="H775:H777"/>
    <mergeCell ref="H778:H780"/>
    <mergeCell ref="H781:H784"/>
    <mergeCell ref="H788:H790"/>
    <mergeCell ref="H796:H798"/>
    <mergeCell ref="H803:H805"/>
    <mergeCell ref="H806:H807"/>
    <mergeCell ref="H809:H810"/>
    <mergeCell ref="H814:H816"/>
    <mergeCell ref="H817:H820"/>
    <mergeCell ref="H822:H823"/>
    <mergeCell ref="I16:I17"/>
    <mergeCell ref="I26:I27"/>
    <mergeCell ref="I28:I29"/>
    <mergeCell ref="I54:I55"/>
    <mergeCell ref="I106:I107"/>
    <mergeCell ref="I108:I109"/>
    <mergeCell ref="I110:I111"/>
    <mergeCell ref="I112:I114"/>
    <mergeCell ref="I115:I118"/>
    <mergeCell ref="I119:I120"/>
    <mergeCell ref="I124:I126"/>
    <mergeCell ref="I128:I130"/>
    <mergeCell ref="I131:I132"/>
    <mergeCell ref="I133:I135"/>
    <mergeCell ref="I136:I137"/>
    <mergeCell ref="I138:I140"/>
    <mergeCell ref="I141:I144"/>
    <mergeCell ref="I145:I146"/>
    <mergeCell ref="I147:I149"/>
    <mergeCell ref="I152:I157"/>
    <mergeCell ref="I158:I159"/>
    <mergeCell ref="I160:I161"/>
    <mergeCell ref="I162:I164"/>
    <mergeCell ref="I165:I166"/>
    <mergeCell ref="I167:I169"/>
    <mergeCell ref="I170:I173"/>
    <mergeCell ref="I174:I177"/>
    <mergeCell ref="I179:I181"/>
    <mergeCell ref="I183:I184"/>
    <mergeCell ref="I186:I187"/>
    <mergeCell ref="I189:I193"/>
    <mergeCell ref="I195:I196"/>
    <mergeCell ref="I198:I199"/>
    <mergeCell ref="I200:I201"/>
    <mergeCell ref="I204:I206"/>
    <mergeCell ref="I207:I214"/>
    <mergeCell ref="I215:I216"/>
    <mergeCell ref="I217:I220"/>
    <mergeCell ref="I223:I225"/>
    <mergeCell ref="I227:I229"/>
    <mergeCell ref="I230:I232"/>
    <mergeCell ref="I233:I234"/>
    <mergeCell ref="I236:I237"/>
    <mergeCell ref="I238:I241"/>
    <mergeCell ref="I242:I246"/>
    <mergeCell ref="I247:I248"/>
    <mergeCell ref="I254:I255"/>
    <mergeCell ref="I342:I343"/>
    <mergeCell ref="I350:I351"/>
    <mergeCell ref="I359:I360"/>
    <mergeCell ref="I389:I390"/>
    <mergeCell ref="I454:I455"/>
    <mergeCell ref="I498:I499"/>
    <mergeCell ref="I524:I525"/>
    <mergeCell ref="I561:I562"/>
    <mergeCell ref="I563:I564"/>
    <mergeCell ref="I565:I566"/>
    <mergeCell ref="I567:I568"/>
    <mergeCell ref="I569:I571"/>
    <mergeCell ref="I573:I575"/>
    <mergeCell ref="I576:I577"/>
    <mergeCell ref="I586:I587"/>
    <mergeCell ref="I588:I589"/>
    <mergeCell ref="I599:I600"/>
    <mergeCell ref="I605:I606"/>
    <mergeCell ref="I617:I618"/>
    <mergeCell ref="I627:I629"/>
    <mergeCell ref="I632:I635"/>
    <mergeCell ref="I636:I638"/>
    <mergeCell ref="I644:I646"/>
    <mergeCell ref="I647:I648"/>
    <mergeCell ref="I673:I674"/>
    <mergeCell ref="I688:I689"/>
    <mergeCell ref="I690:I692"/>
    <mergeCell ref="I693:I694"/>
    <mergeCell ref="I695:I696"/>
    <mergeCell ref="I697:I698"/>
    <mergeCell ref="I699:I701"/>
    <mergeCell ref="I702:I704"/>
    <mergeCell ref="I773:I774"/>
    <mergeCell ref="I775:I777"/>
    <mergeCell ref="I778:I780"/>
    <mergeCell ref="I781:I784"/>
    <mergeCell ref="I788:I790"/>
    <mergeCell ref="I796:I798"/>
    <mergeCell ref="I803:I805"/>
    <mergeCell ref="I806:I807"/>
    <mergeCell ref="I809:I810"/>
    <mergeCell ref="I814:I816"/>
    <mergeCell ref="I817:I820"/>
    <mergeCell ref="I822:I823"/>
    <mergeCell ref="J16:J17"/>
    <mergeCell ref="J26:J27"/>
    <mergeCell ref="J28:J29"/>
    <mergeCell ref="J54:J55"/>
    <mergeCell ref="J106:J107"/>
    <mergeCell ref="J108:J109"/>
    <mergeCell ref="J110:J111"/>
    <mergeCell ref="J112:J114"/>
    <mergeCell ref="J115:J118"/>
    <mergeCell ref="J119:J120"/>
    <mergeCell ref="J124:J126"/>
    <mergeCell ref="J128:J130"/>
    <mergeCell ref="J131:J132"/>
    <mergeCell ref="J133:J135"/>
    <mergeCell ref="J136:J137"/>
    <mergeCell ref="J138:J140"/>
    <mergeCell ref="J141:J144"/>
    <mergeCell ref="J145:J146"/>
    <mergeCell ref="J147:J149"/>
    <mergeCell ref="J152:J157"/>
    <mergeCell ref="J158:J159"/>
    <mergeCell ref="J160:J161"/>
    <mergeCell ref="J162:J164"/>
    <mergeCell ref="J165:J166"/>
    <mergeCell ref="J167:J169"/>
    <mergeCell ref="J170:J173"/>
    <mergeCell ref="J174:J177"/>
    <mergeCell ref="J179:J181"/>
    <mergeCell ref="J183:J184"/>
    <mergeCell ref="J186:J187"/>
    <mergeCell ref="J189:J193"/>
    <mergeCell ref="J195:J196"/>
    <mergeCell ref="J198:J199"/>
    <mergeCell ref="J200:J201"/>
    <mergeCell ref="J204:J206"/>
    <mergeCell ref="J207:J214"/>
    <mergeCell ref="J215:J216"/>
    <mergeCell ref="J217:J220"/>
    <mergeCell ref="J223:J225"/>
    <mergeCell ref="J227:J229"/>
    <mergeCell ref="J230:J232"/>
    <mergeCell ref="J233:J234"/>
    <mergeCell ref="J236:J237"/>
    <mergeCell ref="J238:J241"/>
    <mergeCell ref="J242:J246"/>
    <mergeCell ref="J247:J248"/>
    <mergeCell ref="J254:J255"/>
    <mergeCell ref="J342:J343"/>
    <mergeCell ref="J350:J351"/>
    <mergeCell ref="J359:J360"/>
    <mergeCell ref="J389:J390"/>
    <mergeCell ref="J454:J455"/>
    <mergeCell ref="J498:J499"/>
    <mergeCell ref="J524:J525"/>
    <mergeCell ref="J561:J562"/>
    <mergeCell ref="J563:J564"/>
    <mergeCell ref="J565:J566"/>
    <mergeCell ref="J567:J568"/>
    <mergeCell ref="J569:J571"/>
    <mergeCell ref="J573:J575"/>
    <mergeCell ref="J576:J577"/>
    <mergeCell ref="J586:J587"/>
    <mergeCell ref="J588:J589"/>
    <mergeCell ref="J599:J600"/>
    <mergeCell ref="J605:J606"/>
    <mergeCell ref="J617:J618"/>
    <mergeCell ref="J627:J629"/>
    <mergeCell ref="J632:J635"/>
    <mergeCell ref="J636:J638"/>
    <mergeCell ref="J644:J646"/>
    <mergeCell ref="J647:J648"/>
    <mergeCell ref="J673:J674"/>
    <mergeCell ref="J688:J689"/>
    <mergeCell ref="J690:J692"/>
    <mergeCell ref="J693:J694"/>
    <mergeCell ref="J695:J696"/>
    <mergeCell ref="J697:J698"/>
    <mergeCell ref="J699:J701"/>
    <mergeCell ref="J702:J704"/>
    <mergeCell ref="J773:J774"/>
    <mergeCell ref="J775:J777"/>
    <mergeCell ref="J778:J780"/>
    <mergeCell ref="J781:J784"/>
    <mergeCell ref="J788:J790"/>
    <mergeCell ref="J796:J798"/>
    <mergeCell ref="J803:J805"/>
    <mergeCell ref="J806:J807"/>
    <mergeCell ref="J809:J810"/>
    <mergeCell ref="J814:J816"/>
    <mergeCell ref="J817:J820"/>
    <mergeCell ref="J822:J823"/>
    <mergeCell ref="K16:K17"/>
    <mergeCell ref="K26:K27"/>
    <mergeCell ref="K28:K29"/>
    <mergeCell ref="K54:K55"/>
    <mergeCell ref="K106:K107"/>
    <mergeCell ref="K108:K109"/>
    <mergeCell ref="K110:K111"/>
    <mergeCell ref="K112:K114"/>
    <mergeCell ref="K115:K118"/>
    <mergeCell ref="K119:K120"/>
    <mergeCell ref="K124:K126"/>
    <mergeCell ref="K128:K130"/>
    <mergeCell ref="K131:K132"/>
    <mergeCell ref="K133:K135"/>
    <mergeCell ref="K136:K137"/>
    <mergeCell ref="K138:K140"/>
    <mergeCell ref="K141:K144"/>
    <mergeCell ref="K145:K146"/>
    <mergeCell ref="K147:K149"/>
    <mergeCell ref="K152:K157"/>
    <mergeCell ref="K158:K159"/>
    <mergeCell ref="K160:K161"/>
    <mergeCell ref="K162:K164"/>
    <mergeCell ref="K165:K166"/>
    <mergeCell ref="K167:K169"/>
    <mergeCell ref="K170:K173"/>
    <mergeCell ref="K174:K177"/>
    <mergeCell ref="K179:K181"/>
    <mergeCell ref="K183:K184"/>
    <mergeCell ref="K186:K187"/>
    <mergeCell ref="K189:K193"/>
    <mergeCell ref="K195:K196"/>
    <mergeCell ref="K198:K199"/>
    <mergeCell ref="K200:K201"/>
    <mergeCell ref="K204:K206"/>
    <mergeCell ref="K207:K214"/>
    <mergeCell ref="K215:K216"/>
    <mergeCell ref="K217:K220"/>
    <mergeCell ref="K223:K225"/>
    <mergeCell ref="K227:K229"/>
    <mergeCell ref="K230:K232"/>
    <mergeCell ref="K233:K234"/>
    <mergeCell ref="K236:K237"/>
    <mergeCell ref="K238:K241"/>
    <mergeCell ref="K242:K246"/>
    <mergeCell ref="K247:K248"/>
    <mergeCell ref="K254:K255"/>
    <mergeCell ref="K342:K343"/>
    <mergeCell ref="K350:K351"/>
    <mergeCell ref="K359:K360"/>
    <mergeCell ref="K389:K390"/>
    <mergeCell ref="K454:K455"/>
    <mergeCell ref="K498:K499"/>
    <mergeCell ref="K524:K525"/>
    <mergeCell ref="K561:K562"/>
    <mergeCell ref="K563:K564"/>
    <mergeCell ref="K565:K566"/>
    <mergeCell ref="K567:K568"/>
    <mergeCell ref="K569:K571"/>
    <mergeCell ref="K573:K575"/>
    <mergeCell ref="K576:K577"/>
    <mergeCell ref="K586:K587"/>
    <mergeCell ref="K588:K589"/>
    <mergeCell ref="K599:K600"/>
    <mergeCell ref="K605:K606"/>
    <mergeCell ref="K617:K618"/>
    <mergeCell ref="K627:K629"/>
    <mergeCell ref="K632:K635"/>
    <mergeCell ref="K636:K638"/>
    <mergeCell ref="K644:K646"/>
    <mergeCell ref="K647:K648"/>
    <mergeCell ref="K673:K674"/>
    <mergeCell ref="K688:K689"/>
    <mergeCell ref="K690:K692"/>
    <mergeCell ref="K693:K694"/>
    <mergeCell ref="K695:K696"/>
    <mergeCell ref="K697:K698"/>
    <mergeCell ref="K699:K701"/>
    <mergeCell ref="K702:K704"/>
    <mergeCell ref="K773:K774"/>
    <mergeCell ref="K775:K777"/>
    <mergeCell ref="K778:K780"/>
    <mergeCell ref="K781:K784"/>
    <mergeCell ref="K788:K790"/>
    <mergeCell ref="K796:K798"/>
    <mergeCell ref="K803:K805"/>
    <mergeCell ref="K806:K807"/>
    <mergeCell ref="K809:K810"/>
    <mergeCell ref="K814:K816"/>
    <mergeCell ref="K817:K820"/>
    <mergeCell ref="K822:K823"/>
    <mergeCell ref="L26:L27"/>
    <mergeCell ref="L28:L29"/>
    <mergeCell ref="L330:L333"/>
    <mergeCell ref="L334:L335"/>
    <mergeCell ref="L336:L337"/>
    <mergeCell ref="L339:L341"/>
    <mergeCell ref="L342:L343"/>
    <mergeCell ref="L344:L345"/>
    <mergeCell ref="L563:L564"/>
    <mergeCell ref="L565:L566"/>
    <mergeCell ref="L567:L568"/>
    <mergeCell ref="L569:L571"/>
    <mergeCell ref="L573:L575"/>
    <mergeCell ref="L576:L577"/>
    <mergeCell ref="L586:L587"/>
    <mergeCell ref="L588:L589"/>
    <mergeCell ref="L599:L600"/>
    <mergeCell ref="L605:L606"/>
    <mergeCell ref="L627:L629"/>
    <mergeCell ref="L632:L635"/>
    <mergeCell ref="L636:L638"/>
    <mergeCell ref="L644:L646"/>
    <mergeCell ref="L647:L648"/>
    <mergeCell ref="L673:L674"/>
    <mergeCell ref="L688:L689"/>
    <mergeCell ref="L690:L692"/>
    <mergeCell ref="L693:L694"/>
    <mergeCell ref="L695:L696"/>
    <mergeCell ref="L697:L698"/>
    <mergeCell ref="L699:L701"/>
    <mergeCell ref="L702:L704"/>
    <mergeCell ref="M26:M27"/>
    <mergeCell ref="M28:M29"/>
    <mergeCell ref="M330:M333"/>
    <mergeCell ref="M334:M335"/>
    <mergeCell ref="M336:M337"/>
    <mergeCell ref="M339:M341"/>
    <mergeCell ref="M342:M343"/>
    <mergeCell ref="M344:M345"/>
    <mergeCell ref="M563:M564"/>
    <mergeCell ref="M565:M566"/>
    <mergeCell ref="M567:M568"/>
    <mergeCell ref="M569:M571"/>
    <mergeCell ref="M573:M575"/>
    <mergeCell ref="M576:M577"/>
    <mergeCell ref="M586:M587"/>
    <mergeCell ref="M588:M589"/>
    <mergeCell ref="M599:M600"/>
    <mergeCell ref="M605:M606"/>
    <mergeCell ref="M627:M629"/>
    <mergeCell ref="M632:M635"/>
    <mergeCell ref="M636:M638"/>
    <mergeCell ref="M644:M646"/>
    <mergeCell ref="M647:M648"/>
    <mergeCell ref="M673:M674"/>
    <mergeCell ref="M688:M689"/>
    <mergeCell ref="M690:M692"/>
    <mergeCell ref="M693:M694"/>
    <mergeCell ref="M695:M696"/>
    <mergeCell ref="M697:M698"/>
    <mergeCell ref="M699:M701"/>
    <mergeCell ref="M702:M704"/>
    <mergeCell ref="N26:N27"/>
    <mergeCell ref="N28:N29"/>
    <mergeCell ref="N54:N55"/>
    <mergeCell ref="N106:N107"/>
    <mergeCell ref="N162:N164"/>
    <mergeCell ref="N254:N255"/>
    <mergeCell ref="N339:N341"/>
    <mergeCell ref="N342:N344"/>
    <mergeCell ref="N350:N351"/>
    <mergeCell ref="N359:N360"/>
    <mergeCell ref="N389:N390"/>
    <mergeCell ref="N454:N455"/>
    <mergeCell ref="N498:N499"/>
    <mergeCell ref="N524:N525"/>
    <mergeCell ref="N561:N562"/>
    <mergeCell ref="N563:N564"/>
    <mergeCell ref="N565:N566"/>
    <mergeCell ref="N567:N568"/>
    <mergeCell ref="N569:N571"/>
    <mergeCell ref="N573:N575"/>
    <mergeCell ref="N576:N577"/>
    <mergeCell ref="N586:N587"/>
    <mergeCell ref="N588:N589"/>
    <mergeCell ref="N599:N600"/>
    <mergeCell ref="N605:N606"/>
    <mergeCell ref="N617:N618"/>
    <mergeCell ref="N627:N629"/>
    <mergeCell ref="N632:N635"/>
    <mergeCell ref="N636:N638"/>
    <mergeCell ref="N644:N646"/>
    <mergeCell ref="N688:N689"/>
    <mergeCell ref="N690:N692"/>
    <mergeCell ref="N693:N694"/>
    <mergeCell ref="N695:N696"/>
    <mergeCell ref="N697:N698"/>
    <mergeCell ref="N699:N701"/>
    <mergeCell ref="N702:N704"/>
    <mergeCell ref="N773:N774"/>
  </mergeCells>
  <hyperlinks>
    <hyperlink ref="G27" r:id="rId3"/>
    <hyperlink ref="G29" r:id="rId3"/>
  </hyperlinks>
  <pageMargins left="0.118110236220472" right="0.118110236220472" top="0.354330708661417" bottom="0.354330708661417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2020-06-13T00:07:00Z</dcterms:created>
  <cp:lastPrinted>2020-06-13T11:22:00Z</cp:lastPrinted>
  <dcterms:modified xsi:type="dcterms:W3CDTF">2020-07-01T09:21:45Z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